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usdagcc-my.sharepoint.com/personal/mark_vanlear_usda_gov/Documents/2Lacie/Triangle/"/>
    </mc:Choice>
  </mc:AlternateContent>
  <xr:revisionPtr revIDLastSave="772" documentId="13_ncr:1_{9C0FC28B-F3EA-4517-B105-A6C476BD20E2}" xr6:coauthVersionLast="47" xr6:coauthVersionMax="47" xr10:uidLastSave="{CD68F8C0-8D3B-482B-BDDA-B90FBA47F2CE}"/>
  <workbookProtection workbookAlgorithmName="SHA-512" workbookHashValue="lV5KbcOWg38uRDu0lEvjYRK1pQ7iCuD4KU+htogAJIau4bTHS3tx9enl3FHkeMNmdzfZvS8M3lsa1YAmTjxqiw==" workbookSaltValue="bR+cwsM3Y+YKDFlA9Q7OEQ==" workbookSpinCount="100000" lockStructure="1"/>
  <bookViews>
    <workbookView xWindow="-120" yWindow="-120" windowWidth="29040" windowHeight="15720" tabRatio="747" xr2:uid="{818222F4-A4BA-4D41-8EDA-4DCA500FD760}"/>
  </bookViews>
  <sheets>
    <sheet name="Enter Data" sheetId="1" r:id="rId1"/>
    <sheet name="Texture Triangle" sheetId="104" r:id="rId2"/>
    <sheet name="Texture Definitions" sheetId="102" r:id="rId3"/>
    <sheet name="CalcCode" sheetId="105" state="hidden" r:id="rId4"/>
    <sheet name="ChartData" sheetId="103" state="hidden" r:id="rId5"/>
    <sheet name="Calc1" sheetId="2" state="hidden" r:id="rId6"/>
    <sheet name="Calc2" sheetId="3" state="hidden" r:id="rId7"/>
    <sheet name="Calc3" sheetId="4" state="hidden" r:id="rId8"/>
    <sheet name="Calc4" sheetId="5" state="hidden" r:id="rId9"/>
    <sheet name="Calc5" sheetId="6" state="hidden" r:id="rId10"/>
    <sheet name="Calc6" sheetId="7" state="hidden" r:id="rId11"/>
    <sheet name="Calc7" sheetId="8" state="hidden" r:id="rId12"/>
    <sheet name="Calc8" sheetId="9" state="hidden" r:id="rId13"/>
    <sheet name="Calc9" sheetId="10" state="hidden" r:id="rId14"/>
    <sheet name="Calc10" sheetId="11" state="hidden" r:id="rId15"/>
    <sheet name="Calc11" sheetId="12" state="hidden" r:id="rId16"/>
    <sheet name="Calc12" sheetId="13" state="hidden" r:id="rId17"/>
    <sheet name="Calc13" sheetId="14" state="hidden" r:id="rId18"/>
    <sheet name="Calc14" sheetId="15" state="hidden" r:id="rId19"/>
    <sheet name="Calc15" sheetId="16" state="hidden" r:id="rId20"/>
    <sheet name="Calc16" sheetId="17" state="hidden" r:id="rId21"/>
    <sheet name="Calc17" sheetId="18" state="hidden" r:id="rId22"/>
    <sheet name="Calc18" sheetId="19" state="hidden" r:id="rId23"/>
    <sheet name="Calc19" sheetId="20" state="hidden" r:id="rId24"/>
    <sheet name="Calc20" sheetId="21" state="hidden" r:id="rId25"/>
    <sheet name="Calc21" sheetId="22" state="hidden" r:id="rId26"/>
    <sheet name="Calc22" sheetId="23" state="hidden" r:id="rId27"/>
    <sheet name="Calc23" sheetId="24" state="hidden" r:id="rId28"/>
    <sheet name="Calc24" sheetId="25" state="hidden" r:id="rId29"/>
    <sheet name="Calc25" sheetId="26" state="hidden" r:id="rId30"/>
    <sheet name="Calc26" sheetId="27" state="hidden" r:id="rId31"/>
    <sheet name="Calc27" sheetId="28" state="hidden" r:id="rId32"/>
    <sheet name="Calc28" sheetId="29" state="hidden" r:id="rId33"/>
    <sheet name="Calc29" sheetId="30" state="hidden" r:id="rId34"/>
    <sheet name="Calc30" sheetId="31" state="hidden" r:id="rId35"/>
    <sheet name="Calc31" sheetId="32" state="hidden" r:id="rId36"/>
    <sheet name="Calc32" sheetId="33" state="hidden" r:id="rId37"/>
    <sheet name="Calc33" sheetId="34" state="hidden" r:id="rId38"/>
    <sheet name="Calc34" sheetId="35" state="hidden" r:id="rId39"/>
    <sheet name="Calc35" sheetId="36" state="hidden" r:id="rId40"/>
    <sheet name="Calc36" sheetId="37" state="hidden" r:id="rId41"/>
    <sheet name="Calc37" sheetId="38" state="hidden" r:id="rId42"/>
    <sheet name="Calc38" sheetId="39" state="hidden" r:id="rId43"/>
    <sheet name="Calc39" sheetId="40" state="hidden" r:id="rId44"/>
    <sheet name="Calc40" sheetId="41" state="hidden" r:id="rId45"/>
    <sheet name="Calc41" sheetId="42" state="hidden" r:id="rId46"/>
    <sheet name="Calc42" sheetId="43" state="hidden" r:id="rId47"/>
    <sheet name="Calc43" sheetId="44" state="hidden" r:id="rId48"/>
    <sheet name="Calc44" sheetId="45" state="hidden" r:id="rId49"/>
    <sheet name="Calc45" sheetId="46" state="hidden" r:id="rId50"/>
    <sheet name="Calc46" sheetId="47" state="hidden" r:id="rId51"/>
    <sheet name="Calc47" sheetId="48" state="hidden" r:id="rId52"/>
    <sheet name="Calc48" sheetId="49" state="hidden" r:id="rId53"/>
    <sheet name="Calc49" sheetId="50" state="hidden" r:id="rId54"/>
    <sheet name="Calc50" sheetId="51" state="hidden" r:id="rId55"/>
    <sheet name="Calc51" sheetId="52" state="hidden" r:id="rId56"/>
    <sheet name="Calc52" sheetId="53" state="hidden" r:id="rId57"/>
    <sheet name="Calc53" sheetId="54" state="hidden" r:id="rId58"/>
    <sheet name="Calc54" sheetId="55" state="hidden" r:id="rId59"/>
    <sheet name="Calc55" sheetId="56" state="hidden" r:id="rId60"/>
    <sheet name="Calc56" sheetId="57" state="hidden" r:id="rId61"/>
    <sheet name="Calc57" sheetId="58" state="hidden" r:id="rId62"/>
    <sheet name="Calc58" sheetId="59" state="hidden" r:id="rId63"/>
    <sheet name="Calc59" sheetId="60" state="hidden" r:id="rId64"/>
    <sheet name="Calc60" sheetId="61" state="hidden" r:id="rId65"/>
    <sheet name="Calc61" sheetId="62" state="hidden" r:id="rId66"/>
    <sheet name="Calc62" sheetId="63" state="hidden" r:id="rId67"/>
    <sheet name="Calc63" sheetId="64" state="hidden" r:id="rId68"/>
    <sheet name="Calc64" sheetId="65" state="hidden" r:id="rId69"/>
    <sheet name="Calc65" sheetId="66" state="hidden" r:id="rId70"/>
    <sheet name="Calc66" sheetId="67" state="hidden" r:id="rId71"/>
    <sheet name="Calc67" sheetId="68" state="hidden" r:id="rId72"/>
    <sheet name="Calc68" sheetId="69" state="hidden" r:id="rId73"/>
    <sheet name="Calc69" sheetId="70" state="hidden" r:id="rId74"/>
    <sheet name="Calc70" sheetId="71" state="hidden" r:id="rId75"/>
    <sheet name="Calc71" sheetId="72" state="hidden" r:id="rId76"/>
    <sheet name="Calc72" sheetId="73" state="hidden" r:id="rId77"/>
    <sheet name="Calc73" sheetId="74" state="hidden" r:id="rId78"/>
    <sheet name="Calc74" sheetId="75" state="hidden" r:id="rId79"/>
    <sheet name="Calc75" sheetId="76" state="hidden" r:id="rId80"/>
    <sheet name="Calc76" sheetId="77" state="hidden" r:id="rId81"/>
    <sheet name="Calc77" sheetId="78" state="hidden" r:id="rId82"/>
    <sheet name="Calc78" sheetId="79" state="hidden" r:id="rId83"/>
    <sheet name="Calc79" sheetId="80" state="hidden" r:id="rId84"/>
    <sheet name="Calc80" sheetId="81" state="hidden" r:id="rId85"/>
    <sheet name="Calc81" sheetId="82" state="hidden" r:id="rId86"/>
    <sheet name="Calc82" sheetId="83" state="hidden" r:id="rId87"/>
    <sheet name="Calc83" sheetId="84" state="hidden" r:id="rId88"/>
    <sheet name="Calc84" sheetId="85" state="hidden" r:id="rId89"/>
    <sheet name="Calc85" sheetId="86" state="hidden" r:id="rId90"/>
    <sheet name="Calc86" sheetId="87" state="hidden" r:id="rId91"/>
    <sheet name="Calc87" sheetId="88" state="hidden" r:id="rId92"/>
    <sheet name="Calc88" sheetId="89" state="hidden" r:id="rId93"/>
    <sheet name="Calc89" sheetId="90" state="hidden" r:id="rId94"/>
    <sheet name="Calc90" sheetId="91" state="hidden" r:id="rId95"/>
    <sheet name="Calc91" sheetId="92" state="hidden" r:id="rId96"/>
    <sheet name="Calc92" sheetId="93" state="hidden" r:id="rId97"/>
    <sheet name="Calc93" sheetId="94" state="hidden" r:id="rId98"/>
    <sheet name="Calc94" sheetId="95" state="hidden" r:id="rId99"/>
    <sheet name="Calc95" sheetId="96" state="hidden" r:id="rId100"/>
    <sheet name="Calc96" sheetId="97" state="hidden" r:id="rId101"/>
    <sheet name="Calc97" sheetId="98" state="hidden" r:id="rId102"/>
    <sheet name="Calc98" sheetId="99" state="hidden" r:id="rId103"/>
    <sheet name="Calc99" sheetId="100" state="hidden" r:id="rId104"/>
    <sheet name="Calc100" sheetId="101" state="hidden" r:id="rId10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V9" i="105" l="1"/>
  <c r="CV10" i="105"/>
  <c r="CV11" i="105"/>
  <c r="CV17" i="105"/>
  <c r="CV26" i="105"/>
  <c r="CV35" i="105"/>
  <c r="A9" i="101"/>
  <c r="A10" i="101"/>
  <c r="A11" i="101"/>
  <c r="A17" i="101"/>
  <c r="A18" i="101" s="1"/>
  <c r="A19" i="101" s="1"/>
  <c r="A26" i="101"/>
  <c r="A27" i="101" s="1"/>
  <c r="A28" i="101" s="1"/>
  <c r="A35" i="101"/>
  <c r="A36" i="101" s="1"/>
  <c r="CU9" i="105"/>
  <c r="CU10" i="105"/>
  <c r="CU11" i="105"/>
  <c r="CU17" i="105"/>
  <c r="CU26" i="105"/>
  <c r="CU35" i="105"/>
  <c r="A9" i="100"/>
  <c r="A10" i="100"/>
  <c r="A11" i="100"/>
  <c r="A17" i="100"/>
  <c r="A18" i="100" s="1"/>
  <c r="A19" i="100" s="1"/>
  <c r="A26" i="100"/>
  <c r="A27" i="100" s="1"/>
  <c r="A35" i="100"/>
  <c r="A36" i="100"/>
  <c r="CT9" i="105"/>
  <c r="CT10" i="105"/>
  <c r="CT11" i="105"/>
  <c r="CT17" i="105"/>
  <c r="CT26" i="105"/>
  <c r="CT35" i="105"/>
  <c r="A9" i="99"/>
  <c r="A10" i="99"/>
  <c r="A11" i="99"/>
  <c r="A17" i="99"/>
  <c r="A18" i="99" s="1"/>
  <c r="A26" i="99"/>
  <c r="A35" i="99"/>
  <c r="A36" i="99"/>
  <c r="CS9" i="105"/>
  <c r="CS10" i="105"/>
  <c r="CS11" i="105"/>
  <c r="CS17" i="105"/>
  <c r="CS26" i="105"/>
  <c r="CS35" i="105"/>
  <c r="A9" i="98"/>
  <c r="A10" i="98"/>
  <c r="A11" i="98"/>
  <c r="A17" i="98"/>
  <c r="A26" i="98"/>
  <c r="A35" i="98"/>
  <c r="A36" i="98" s="1"/>
  <c r="CR9" i="105"/>
  <c r="CR10" i="105"/>
  <c r="CR11" i="105"/>
  <c r="CR17" i="105"/>
  <c r="CR26" i="105"/>
  <c r="CR35" i="105"/>
  <c r="A9" i="97"/>
  <c r="A10" i="97"/>
  <c r="A11" i="97"/>
  <c r="A17" i="97"/>
  <c r="A18" i="97" s="1"/>
  <c r="A26" i="97"/>
  <c r="A27" i="97" s="1"/>
  <c r="A35" i="97"/>
  <c r="CQ9" i="105"/>
  <c r="CQ10" i="105"/>
  <c r="CQ11" i="105"/>
  <c r="CQ17" i="105"/>
  <c r="CQ26" i="105"/>
  <c r="CQ35" i="105"/>
  <c r="A9" i="96"/>
  <c r="A10" i="96"/>
  <c r="A11" i="96"/>
  <c r="A17" i="96"/>
  <c r="A26" i="96"/>
  <c r="A27" i="96" s="1"/>
  <c r="A35" i="96"/>
  <c r="A36" i="96" s="1"/>
  <c r="CP9" i="105"/>
  <c r="CP10" i="105"/>
  <c r="CP11" i="105"/>
  <c r="CP17" i="105"/>
  <c r="CP26" i="105"/>
  <c r="CP35" i="105"/>
  <c r="A9" i="95"/>
  <c r="A10" i="95"/>
  <c r="A11" i="95"/>
  <c r="A17" i="95"/>
  <c r="A18" i="95" s="1"/>
  <c r="A26" i="95"/>
  <c r="A27" i="95" s="1"/>
  <c r="A35" i="95"/>
  <c r="CO9" i="105"/>
  <c r="CO10" i="105"/>
  <c r="CO11" i="105"/>
  <c r="CO17" i="105"/>
  <c r="CO26" i="105"/>
  <c r="CO35" i="105"/>
  <c r="CO36" i="105"/>
  <c r="A9" i="94"/>
  <c r="A10" i="94"/>
  <c r="A11" i="94"/>
  <c r="A17" i="94"/>
  <c r="A26" i="94"/>
  <c r="A27" i="94" s="1"/>
  <c r="A35" i="94"/>
  <c r="A36" i="94" s="1"/>
  <c r="A37" i="94" s="1"/>
  <c r="CN9" i="105"/>
  <c r="CN10" i="105"/>
  <c r="CN11" i="105"/>
  <c r="CN17" i="105"/>
  <c r="CN26" i="105"/>
  <c r="CN35" i="105"/>
  <c r="A9" i="93"/>
  <c r="A10" i="93"/>
  <c r="A11" i="93"/>
  <c r="A17" i="93"/>
  <c r="A18" i="93" s="1"/>
  <c r="A19" i="93" s="1"/>
  <c r="A26" i="93"/>
  <c r="A27" i="93" s="1"/>
  <c r="A35" i="93"/>
  <c r="A36" i="93"/>
  <c r="CM9" i="105"/>
  <c r="CM10" i="105"/>
  <c r="CM11" i="105"/>
  <c r="CM17" i="105"/>
  <c r="CM26" i="105"/>
  <c r="CM35" i="105"/>
  <c r="A9" i="92"/>
  <c r="A10" i="92"/>
  <c r="A11" i="92"/>
  <c r="A17" i="92"/>
  <c r="A18" i="92" s="1"/>
  <c r="A19" i="92" s="1"/>
  <c r="A26" i="92"/>
  <c r="A27" i="92"/>
  <c r="A35" i="92"/>
  <c r="CL9" i="105"/>
  <c r="CL10" i="105"/>
  <c r="CL11" i="105"/>
  <c r="CL17" i="105"/>
  <c r="CL26" i="105"/>
  <c r="CL35" i="105"/>
  <c r="A9" i="91"/>
  <c r="A10" i="91"/>
  <c r="A11" i="91"/>
  <c r="A17" i="91"/>
  <c r="A26" i="91"/>
  <c r="A27" i="91"/>
  <c r="A28" i="91" s="1"/>
  <c r="A35" i="91"/>
  <c r="CK9" i="105"/>
  <c r="CK10" i="105"/>
  <c r="CK11" i="105"/>
  <c r="CK17" i="105"/>
  <c r="CK26" i="105"/>
  <c r="CK35" i="105"/>
  <c r="A9" i="90"/>
  <c r="A10" i="90"/>
  <c r="A11" i="90"/>
  <c r="A17" i="90"/>
  <c r="A18" i="90" s="1"/>
  <c r="A26" i="90"/>
  <c r="A35" i="90"/>
  <c r="A36" i="90" s="1"/>
  <c r="CJ9" i="105"/>
  <c r="CJ10" i="105"/>
  <c r="CJ11" i="105"/>
  <c r="CJ17" i="105"/>
  <c r="CJ26" i="105"/>
  <c r="CJ35" i="105"/>
  <c r="A9" i="89"/>
  <c r="A10" i="89"/>
  <c r="A11" i="89"/>
  <c r="A17" i="89"/>
  <c r="A18" i="89"/>
  <c r="A19" i="89" s="1"/>
  <c r="A26" i="89"/>
  <c r="A27" i="89" s="1"/>
  <c r="A35" i="89"/>
  <c r="A36" i="89"/>
  <c r="CI9" i="105"/>
  <c r="CI10" i="105"/>
  <c r="CI11" i="105"/>
  <c r="CI17" i="105"/>
  <c r="CI26" i="105"/>
  <c r="CI35" i="105"/>
  <c r="A9" i="88"/>
  <c r="A10" i="88"/>
  <c r="A11" i="88"/>
  <c r="A17" i="88"/>
  <c r="A18" i="88" s="1"/>
  <c r="A26" i="88"/>
  <c r="A27" i="88" s="1"/>
  <c r="A35" i="88"/>
  <c r="A36" i="88" s="1"/>
  <c r="CH9" i="105"/>
  <c r="CH10" i="105"/>
  <c r="CH11" i="105"/>
  <c r="CH17" i="105"/>
  <c r="CH26" i="105"/>
  <c r="CH35" i="105"/>
  <c r="A9" i="87"/>
  <c r="A10" i="87"/>
  <c r="A11" i="87"/>
  <c r="A17" i="87"/>
  <c r="A18" i="87" s="1"/>
  <c r="A26" i="87"/>
  <c r="A27" i="87" s="1"/>
  <c r="A35" i="87"/>
  <c r="A36" i="87" s="1"/>
  <c r="A37" i="87" s="1"/>
  <c r="CG9" i="105"/>
  <c r="CG10" i="105"/>
  <c r="CG11" i="105"/>
  <c r="CG17" i="105"/>
  <c r="CG26" i="105"/>
  <c r="CG35" i="105"/>
  <c r="A9" i="86"/>
  <c r="A10" i="86"/>
  <c r="A11" i="86"/>
  <c r="A17" i="86"/>
  <c r="A18" i="86"/>
  <c r="A26" i="86"/>
  <c r="A27" i="86" s="1"/>
  <c r="A35" i="86"/>
  <c r="CF9" i="105"/>
  <c r="CF10" i="105"/>
  <c r="CF11" i="105"/>
  <c r="CF17" i="105"/>
  <c r="CF26" i="105"/>
  <c r="CF35" i="105"/>
  <c r="A9" i="85"/>
  <c r="A10" i="85"/>
  <c r="A11" i="85"/>
  <c r="A17" i="85"/>
  <c r="A18" i="85" s="1"/>
  <c r="A26" i="85"/>
  <c r="A35" i="85"/>
  <c r="A36" i="85" s="1"/>
  <c r="CE9" i="105"/>
  <c r="CE10" i="105"/>
  <c r="CE11" i="105"/>
  <c r="CE17" i="105"/>
  <c r="CE26" i="105"/>
  <c r="CE35" i="105"/>
  <c r="A9" i="84"/>
  <c r="A10" i="84"/>
  <c r="A11" i="84"/>
  <c r="A17" i="84"/>
  <c r="A18" i="84" s="1"/>
  <c r="A26" i="84"/>
  <c r="A27" i="84" s="1"/>
  <c r="A35" i="84"/>
  <c r="A36" i="84"/>
  <c r="CD9" i="105"/>
  <c r="CD10" i="105"/>
  <c r="CD11" i="105"/>
  <c r="CD17" i="105"/>
  <c r="CD26" i="105"/>
  <c r="CD35" i="105"/>
  <c r="A9" i="83"/>
  <c r="A10" i="83"/>
  <c r="A11" i="83"/>
  <c r="A17" i="83"/>
  <c r="A18" i="83" s="1"/>
  <c r="A19" i="83" s="1"/>
  <c r="A26" i="83"/>
  <c r="A27" i="83" s="1"/>
  <c r="A35" i="83"/>
  <c r="A36" i="83" s="1"/>
  <c r="A37" i="83" s="1"/>
  <c r="CC9" i="105"/>
  <c r="CC10" i="105"/>
  <c r="CC11" i="105"/>
  <c r="CC17" i="105"/>
  <c r="CC26" i="105"/>
  <c r="CC35" i="105"/>
  <c r="A9" i="82"/>
  <c r="A10" i="82"/>
  <c r="A11" i="82"/>
  <c r="A17" i="82"/>
  <c r="A18" i="82" s="1"/>
  <c r="A26" i="82"/>
  <c r="A27" i="82" s="1"/>
  <c r="A35" i="82"/>
  <c r="A36" i="82" s="1"/>
  <c r="A37" i="82" s="1"/>
  <c r="A38" i="82" s="1"/>
  <c r="CB9" i="105"/>
  <c r="CB10" i="105"/>
  <c r="CB11" i="105"/>
  <c r="CB17" i="105"/>
  <c r="CB26" i="105"/>
  <c r="CB35" i="105"/>
  <c r="A9" i="81"/>
  <c r="A10" i="81"/>
  <c r="A11" i="81"/>
  <c r="A17" i="81"/>
  <c r="A18" i="81" s="1"/>
  <c r="A19" i="81" s="1"/>
  <c r="A20" i="81" s="1"/>
  <c r="A26" i="81"/>
  <c r="A27" i="81" s="1"/>
  <c r="A35" i="81"/>
  <c r="CA9" i="105"/>
  <c r="CA10" i="105"/>
  <c r="CA11" i="105"/>
  <c r="CA17" i="105"/>
  <c r="CA26" i="105"/>
  <c r="CA35" i="105"/>
  <c r="A9" i="80"/>
  <c r="A10" i="80"/>
  <c r="A11" i="80"/>
  <c r="A17" i="80"/>
  <c r="A26" i="80"/>
  <c r="A35" i="80"/>
  <c r="A36" i="80" s="1"/>
  <c r="BZ9" i="105"/>
  <c r="BZ10" i="105"/>
  <c r="BZ11" i="105"/>
  <c r="BZ17" i="105"/>
  <c r="BZ26" i="105"/>
  <c r="BZ35" i="105"/>
  <c r="A9" i="79"/>
  <c r="A10" i="79"/>
  <c r="A11" i="79"/>
  <c r="A17" i="79"/>
  <c r="A26" i="79"/>
  <c r="A27" i="79" s="1"/>
  <c r="A35" i="79"/>
  <c r="A36" i="79" s="1"/>
  <c r="BY9" i="105"/>
  <c r="BY10" i="105"/>
  <c r="BY11" i="105"/>
  <c r="BY17" i="105"/>
  <c r="BY26" i="105"/>
  <c r="BY35" i="105"/>
  <c r="A9" i="78"/>
  <c r="A10" i="78"/>
  <c r="A11" i="78"/>
  <c r="A17" i="78"/>
  <c r="A18" i="78" s="1"/>
  <c r="A26" i="78"/>
  <c r="A27" i="78" s="1"/>
  <c r="A35" i="78"/>
  <c r="BX9" i="105"/>
  <c r="BX10" i="105"/>
  <c r="BX11" i="105"/>
  <c r="BX17" i="105"/>
  <c r="BX26" i="105"/>
  <c r="BX35" i="105"/>
  <c r="A9" i="77"/>
  <c r="A10" i="77"/>
  <c r="A11" i="77"/>
  <c r="A17" i="77"/>
  <c r="A18" i="77"/>
  <c r="A19" i="77"/>
  <c r="A26" i="77"/>
  <c r="A27" i="77" s="1"/>
  <c r="A35" i="77"/>
  <c r="A36" i="77" s="1"/>
  <c r="BW9" i="105"/>
  <c r="BW10" i="105"/>
  <c r="BW11" i="105"/>
  <c r="BW17" i="105"/>
  <c r="BW26" i="105"/>
  <c r="BW35" i="105"/>
  <c r="A9" i="76"/>
  <c r="A10" i="76"/>
  <c r="A11" i="76"/>
  <c r="A17" i="76"/>
  <c r="A18" i="76" s="1"/>
  <c r="A26" i="76"/>
  <c r="A27" i="76" s="1"/>
  <c r="A35" i="76"/>
  <c r="BV9" i="105"/>
  <c r="BV10" i="105"/>
  <c r="BV11" i="105"/>
  <c r="BV17" i="105"/>
  <c r="BV26" i="105"/>
  <c r="BV35" i="105"/>
  <c r="A9" i="75"/>
  <c r="A10" i="75"/>
  <c r="A11" i="75"/>
  <c r="A17" i="75"/>
  <c r="A26" i="75"/>
  <c r="A27" i="75" s="1"/>
  <c r="A35" i="75"/>
  <c r="A36" i="75" s="1"/>
  <c r="BU9" i="105"/>
  <c r="BU10" i="105"/>
  <c r="BU11" i="105"/>
  <c r="BU17" i="105"/>
  <c r="BU26" i="105"/>
  <c r="BU35" i="105"/>
  <c r="A9" i="74"/>
  <c r="A10" i="74"/>
  <c r="A11" i="74"/>
  <c r="A17" i="74"/>
  <c r="A18" i="74" s="1"/>
  <c r="A19" i="74" s="1"/>
  <c r="A26" i="74"/>
  <c r="A27" i="74" s="1"/>
  <c r="A28" i="74" s="1"/>
  <c r="A29" i="74" s="1"/>
  <c r="A35" i="74"/>
  <c r="A36" i="74" s="1"/>
  <c r="BT9" i="105"/>
  <c r="BT10" i="105"/>
  <c r="BT11" i="105"/>
  <c r="BT17" i="105"/>
  <c r="BT26" i="105"/>
  <c r="BT35" i="105"/>
  <c r="A9" i="73"/>
  <c r="A10" i="73"/>
  <c r="A11" i="73"/>
  <c r="A17" i="73"/>
  <c r="A26" i="73"/>
  <c r="A27" i="73"/>
  <c r="A35" i="73"/>
  <c r="A36" i="73" s="1"/>
  <c r="BS9" i="105"/>
  <c r="BS10" i="105"/>
  <c r="BS11" i="105"/>
  <c r="BS17" i="105"/>
  <c r="BS26" i="105"/>
  <c r="BS35" i="105"/>
  <c r="A9" i="72"/>
  <c r="A10" i="72"/>
  <c r="A11" i="72"/>
  <c r="A17" i="72"/>
  <c r="A26" i="72"/>
  <c r="A27" i="72" s="1"/>
  <c r="A28" i="72" s="1"/>
  <c r="A35" i="72"/>
  <c r="A36" i="72" s="1"/>
  <c r="A37" i="72" s="1"/>
  <c r="A38" i="72" s="1"/>
  <c r="BR9" i="105"/>
  <c r="BR10" i="105"/>
  <c r="BR11" i="105"/>
  <c r="BR17" i="105"/>
  <c r="BR26" i="105"/>
  <c r="BR35" i="105"/>
  <c r="A9" i="71"/>
  <c r="A10" i="71"/>
  <c r="A11" i="71"/>
  <c r="A17" i="71"/>
  <c r="A18" i="71" s="1"/>
  <c r="A26" i="71"/>
  <c r="A27" i="71" s="1"/>
  <c r="A35" i="71"/>
  <c r="A36" i="71" s="1"/>
  <c r="A37" i="71" s="1"/>
  <c r="BQ9" i="105"/>
  <c r="BQ10" i="105"/>
  <c r="BQ11" i="105"/>
  <c r="BQ17" i="105"/>
  <c r="BQ26" i="105"/>
  <c r="BQ35" i="105"/>
  <c r="A9" i="70"/>
  <c r="A10" i="70"/>
  <c r="A11" i="70"/>
  <c r="A17" i="70"/>
  <c r="A26" i="70"/>
  <c r="A27" i="70" s="1"/>
  <c r="A35" i="70"/>
  <c r="A36" i="70" s="1"/>
  <c r="BP9" i="105"/>
  <c r="BP10" i="105"/>
  <c r="BP11" i="105"/>
  <c r="BP17" i="105"/>
  <c r="BP26" i="105"/>
  <c r="BP35" i="105"/>
  <c r="A9" i="69"/>
  <c r="A10" i="69"/>
  <c r="A11" i="69"/>
  <c r="A17" i="69"/>
  <c r="A26" i="69"/>
  <c r="A27" i="69" s="1"/>
  <c r="A35" i="69"/>
  <c r="A36" i="69" s="1"/>
  <c r="BO9" i="105"/>
  <c r="BO10" i="105"/>
  <c r="BO11" i="105"/>
  <c r="BO17" i="105"/>
  <c r="BO26" i="105"/>
  <c r="BO35" i="105"/>
  <c r="A9" i="68"/>
  <c r="A10" i="68"/>
  <c r="A11" i="68"/>
  <c r="A17" i="68"/>
  <c r="A26" i="68"/>
  <c r="A35" i="68"/>
  <c r="A36" i="68" s="1"/>
  <c r="BN9" i="105"/>
  <c r="BN10" i="105"/>
  <c r="BN11" i="105"/>
  <c r="BN17" i="105"/>
  <c r="BN26" i="105"/>
  <c r="BN35" i="105"/>
  <c r="A9" i="67"/>
  <c r="A10" i="67"/>
  <c r="A11" i="67"/>
  <c r="A17" i="67"/>
  <c r="A18" i="67" s="1"/>
  <c r="A19" i="67" s="1"/>
  <c r="A26" i="67"/>
  <c r="A27" i="67" s="1"/>
  <c r="A28" i="67" s="1"/>
  <c r="A29" i="67" s="1"/>
  <c r="A35" i="67"/>
  <c r="BM9" i="105"/>
  <c r="BM10" i="105"/>
  <c r="BM11" i="105"/>
  <c r="BM17" i="105"/>
  <c r="BM26" i="105"/>
  <c r="BM35" i="105"/>
  <c r="A9" i="66"/>
  <c r="A10" i="66"/>
  <c r="A11" i="66"/>
  <c r="A17" i="66"/>
  <c r="A26" i="66"/>
  <c r="A27" i="66" s="1"/>
  <c r="A35" i="66"/>
  <c r="A36" i="66" s="1"/>
  <c r="BL9" i="105"/>
  <c r="BL10" i="105"/>
  <c r="BL11" i="105"/>
  <c r="BL17" i="105"/>
  <c r="BL26" i="105"/>
  <c r="BL35" i="105"/>
  <c r="A9" i="65"/>
  <c r="A10" i="65"/>
  <c r="A11" i="65"/>
  <c r="A17" i="65"/>
  <c r="A26" i="65"/>
  <c r="A27" i="65" s="1"/>
  <c r="A35" i="65"/>
  <c r="A36" i="65"/>
  <c r="A37" i="65" s="1"/>
  <c r="A38" i="65" s="1"/>
  <c r="BK9" i="105"/>
  <c r="BK10" i="105"/>
  <c r="BK11" i="105"/>
  <c r="BK17" i="105"/>
  <c r="BK26" i="105"/>
  <c r="BK35" i="105"/>
  <c r="A9" i="64"/>
  <c r="A10" i="64"/>
  <c r="A11" i="64"/>
  <c r="A17" i="64"/>
  <c r="A18" i="64" s="1"/>
  <c r="A19" i="64" s="1"/>
  <c r="A26" i="64"/>
  <c r="A35" i="64"/>
  <c r="A36" i="64" s="1"/>
  <c r="BJ9" i="105"/>
  <c r="BJ10" i="105"/>
  <c r="BJ11" i="105"/>
  <c r="BJ17" i="105"/>
  <c r="BJ26" i="105"/>
  <c r="BJ35" i="105"/>
  <c r="A9" i="63"/>
  <c r="A10" i="63"/>
  <c r="A11" i="63"/>
  <c r="A17" i="63"/>
  <c r="A18" i="63" s="1"/>
  <c r="A26" i="63"/>
  <c r="A27" i="63" s="1"/>
  <c r="A28" i="63" s="1"/>
  <c r="A35" i="63"/>
  <c r="BI9" i="105"/>
  <c r="BI10" i="105"/>
  <c r="BI11" i="105"/>
  <c r="BI17" i="105"/>
  <c r="BI26" i="105"/>
  <c r="BI35" i="105"/>
  <c r="A9" i="62"/>
  <c r="A10" i="62"/>
  <c r="A11" i="62"/>
  <c r="A17" i="62"/>
  <c r="A18" i="62" s="1"/>
  <c r="A19" i="62" s="1"/>
  <c r="A20" i="62" s="1"/>
  <c r="A26" i="62"/>
  <c r="A35" i="62"/>
  <c r="A36" i="62"/>
  <c r="BH9" i="105"/>
  <c r="BH10" i="105"/>
  <c r="BH11" i="105"/>
  <c r="BH17" i="105"/>
  <c r="BH26" i="105"/>
  <c r="BH35" i="105"/>
  <c r="A9" i="61"/>
  <c r="A10" i="61"/>
  <c r="A11" i="61"/>
  <c r="A17" i="61"/>
  <c r="A18" i="61" s="1"/>
  <c r="A19" i="61" s="1"/>
  <c r="A26" i="61"/>
  <c r="A35" i="61"/>
  <c r="A36" i="61" s="1"/>
  <c r="A37" i="61" s="1"/>
  <c r="BG9" i="105"/>
  <c r="BG10" i="105"/>
  <c r="BG11" i="105"/>
  <c r="BG17" i="105"/>
  <c r="BG26" i="105"/>
  <c r="BG35" i="105"/>
  <c r="A9" i="60"/>
  <c r="A10" i="60"/>
  <c r="A11" i="60"/>
  <c r="A17" i="60"/>
  <c r="A18" i="60" s="1"/>
  <c r="A26" i="60"/>
  <c r="A35" i="60"/>
  <c r="A36" i="60" s="1"/>
  <c r="BF9" i="105"/>
  <c r="BF10" i="105"/>
  <c r="BF11" i="105"/>
  <c r="BF17" i="105"/>
  <c r="BF26" i="105"/>
  <c r="BF35" i="105"/>
  <c r="A9" i="59"/>
  <c r="A10" i="59"/>
  <c r="A11" i="59"/>
  <c r="A17" i="59"/>
  <c r="A26" i="59"/>
  <c r="A27" i="59" s="1"/>
  <c r="A35" i="59"/>
  <c r="BE9" i="105"/>
  <c r="BE10" i="105"/>
  <c r="BE11" i="105"/>
  <c r="BE17" i="105"/>
  <c r="BE26" i="105"/>
  <c r="BE35" i="105"/>
  <c r="A9" i="58"/>
  <c r="A10" i="58"/>
  <c r="A11" i="58"/>
  <c r="A17" i="58"/>
  <c r="A18" i="58" s="1"/>
  <c r="A19" i="58" s="1"/>
  <c r="A26" i="58"/>
  <c r="A27" i="58" s="1"/>
  <c r="A35" i="58"/>
  <c r="BD9" i="105"/>
  <c r="BD10" i="105"/>
  <c r="BD11" i="105"/>
  <c r="BD17" i="105"/>
  <c r="BD26" i="105"/>
  <c r="BD35" i="105"/>
  <c r="A9" i="57"/>
  <c r="A10" i="57"/>
  <c r="A11" i="57"/>
  <c r="A17" i="57"/>
  <c r="A18" i="57" s="1"/>
  <c r="A26" i="57"/>
  <c r="A27" i="57" s="1"/>
  <c r="A35" i="57"/>
  <c r="A36" i="57" s="1"/>
  <c r="BC9" i="105"/>
  <c r="BC10" i="105"/>
  <c r="BC11" i="105"/>
  <c r="BC17" i="105"/>
  <c r="BC26" i="105"/>
  <c r="BC35" i="105"/>
  <c r="A9" i="56"/>
  <c r="A10" i="56"/>
  <c r="A11" i="56"/>
  <c r="A17" i="56"/>
  <c r="A26" i="56"/>
  <c r="A35" i="56"/>
  <c r="A36" i="56"/>
  <c r="BB9" i="105"/>
  <c r="BB10" i="105"/>
  <c r="BB11" i="105"/>
  <c r="BB17" i="105"/>
  <c r="BB26" i="105"/>
  <c r="BB35" i="105"/>
  <c r="A9" i="55"/>
  <c r="A10" i="55"/>
  <c r="A11" i="55"/>
  <c r="A17" i="55"/>
  <c r="A18" i="55" s="1"/>
  <c r="A26" i="55"/>
  <c r="A27" i="55"/>
  <c r="A28" i="55" s="1"/>
  <c r="A35" i="55"/>
  <c r="BA9" i="105"/>
  <c r="BA10" i="105"/>
  <c r="BA11" i="105"/>
  <c r="BA17" i="105"/>
  <c r="BA26" i="105"/>
  <c r="BA35" i="105"/>
  <c r="A9" i="54"/>
  <c r="A10" i="54"/>
  <c r="A11" i="54"/>
  <c r="A17" i="54"/>
  <c r="A26" i="54"/>
  <c r="A27" i="54" s="1"/>
  <c r="A35" i="54"/>
  <c r="A36" i="54" s="1"/>
  <c r="AZ9" i="105"/>
  <c r="AZ10" i="105"/>
  <c r="AZ11" i="105"/>
  <c r="AZ17" i="105"/>
  <c r="AZ26" i="105"/>
  <c r="AZ35" i="105"/>
  <c r="A9" i="53"/>
  <c r="A10" i="53"/>
  <c r="A11" i="53"/>
  <c r="A17" i="53"/>
  <c r="A26" i="53"/>
  <c r="A27" i="53" s="1"/>
  <c r="A28" i="53" s="1"/>
  <c r="A35" i="53"/>
  <c r="AY9" i="105"/>
  <c r="AY10" i="105"/>
  <c r="AY11" i="105"/>
  <c r="AY17" i="105"/>
  <c r="AY26" i="105"/>
  <c r="AY35" i="105"/>
  <c r="A9" i="52"/>
  <c r="A10" i="52"/>
  <c r="A11" i="52"/>
  <c r="A17" i="52"/>
  <c r="A26" i="52"/>
  <c r="A27" i="52" s="1"/>
  <c r="A35" i="52"/>
  <c r="A36" i="52" s="1"/>
  <c r="AX9" i="105"/>
  <c r="AX10" i="105"/>
  <c r="AX11" i="105"/>
  <c r="AX17" i="105"/>
  <c r="AX26" i="105"/>
  <c r="AX35" i="105"/>
  <c r="A9" i="51"/>
  <c r="A10" i="51"/>
  <c r="A11" i="51"/>
  <c r="A17" i="51"/>
  <c r="A18" i="51" s="1"/>
  <c r="A19" i="51"/>
  <c r="A26" i="51"/>
  <c r="A27" i="51" s="1"/>
  <c r="A35" i="51"/>
  <c r="A36" i="51" s="1"/>
  <c r="AW9" i="105"/>
  <c r="AW10" i="105"/>
  <c r="AW11" i="105"/>
  <c r="AW17" i="105"/>
  <c r="AW26" i="105"/>
  <c r="AW35" i="105"/>
  <c r="A9" i="50"/>
  <c r="A10" i="50"/>
  <c r="A11" i="50"/>
  <c r="A17" i="50"/>
  <c r="A18" i="50" s="1"/>
  <c r="A19" i="50" s="1"/>
  <c r="A20" i="50" s="1"/>
  <c r="A26" i="50"/>
  <c r="A27" i="50" s="1"/>
  <c r="A35" i="50"/>
  <c r="A36" i="50" s="1"/>
  <c r="AV9" i="105"/>
  <c r="AV10" i="105"/>
  <c r="AV11" i="105"/>
  <c r="AV17" i="105"/>
  <c r="AV26" i="105"/>
  <c r="AV35" i="105"/>
  <c r="A9" i="49"/>
  <c r="A10" i="49"/>
  <c r="A11" i="49"/>
  <c r="A17" i="49"/>
  <c r="A18" i="49"/>
  <c r="A19" i="49" s="1"/>
  <c r="A26" i="49"/>
  <c r="A27" i="49" s="1"/>
  <c r="A28" i="49" s="1"/>
  <c r="A29" i="49" s="1"/>
  <c r="A35" i="49"/>
  <c r="A36" i="49" s="1"/>
  <c r="AU9" i="105"/>
  <c r="AU10" i="105"/>
  <c r="AU11" i="105"/>
  <c r="AU17" i="105"/>
  <c r="AU26" i="105"/>
  <c r="AU35" i="105"/>
  <c r="A9" i="48"/>
  <c r="A10" i="48"/>
  <c r="A11" i="48"/>
  <c r="A17" i="48"/>
  <c r="A18" i="48" s="1"/>
  <c r="A19" i="48" s="1"/>
  <c r="A26" i="48"/>
  <c r="A27" i="48" s="1"/>
  <c r="A35" i="48"/>
  <c r="A36" i="48" s="1"/>
  <c r="AT9" i="105"/>
  <c r="AT10" i="105"/>
  <c r="AT11" i="105"/>
  <c r="AT17" i="105"/>
  <c r="AT26" i="105"/>
  <c r="AT35" i="105"/>
  <c r="A9" i="47"/>
  <c r="A10" i="47"/>
  <c r="A11" i="47"/>
  <c r="A17" i="47"/>
  <c r="A18" i="47"/>
  <c r="A19" i="47" s="1"/>
  <c r="A20" i="47" s="1"/>
  <c r="A26" i="47"/>
  <c r="A27" i="47"/>
  <c r="A28" i="47" s="1"/>
  <c r="A35" i="47"/>
  <c r="AS9" i="105"/>
  <c r="AS10" i="105"/>
  <c r="AS11" i="105"/>
  <c r="AS17" i="105"/>
  <c r="AS26" i="105"/>
  <c r="AS35" i="105"/>
  <c r="A9" i="46"/>
  <c r="A10" i="46"/>
  <c r="A11" i="46"/>
  <c r="A17" i="46"/>
  <c r="A26" i="46"/>
  <c r="A27" i="46" s="1"/>
  <c r="A35" i="46"/>
  <c r="A36" i="46" s="1"/>
  <c r="AR9" i="105"/>
  <c r="AR10" i="105"/>
  <c r="AR11" i="105"/>
  <c r="AR17" i="105"/>
  <c r="AR26" i="105"/>
  <c r="AR35" i="105"/>
  <c r="A9" i="45"/>
  <c r="A10" i="45"/>
  <c r="A11" i="45"/>
  <c r="A17" i="45"/>
  <c r="A18" i="45" s="1"/>
  <c r="A19" i="45"/>
  <c r="A20" i="45"/>
  <c r="A26" i="45"/>
  <c r="A27" i="45" s="1"/>
  <c r="A35" i="45"/>
  <c r="A36" i="45" s="1"/>
  <c r="AQ9" i="105"/>
  <c r="AQ10" i="105"/>
  <c r="AQ11" i="105"/>
  <c r="AQ17" i="105"/>
  <c r="AQ26" i="105"/>
  <c r="AQ35" i="105"/>
  <c r="A9" i="44"/>
  <c r="A10" i="44"/>
  <c r="A11" i="44"/>
  <c r="A17" i="44"/>
  <c r="A26" i="44"/>
  <c r="A27" i="44" s="1"/>
  <c r="A35" i="44"/>
  <c r="A36" i="44" s="1"/>
  <c r="AP9" i="105"/>
  <c r="AP10" i="105"/>
  <c r="AP11" i="105"/>
  <c r="AP17" i="105"/>
  <c r="AP26" i="105"/>
  <c r="AP35" i="105"/>
  <c r="A9" i="43"/>
  <c r="A10" i="43"/>
  <c r="A11" i="43"/>
  <c r="A17" i="43"/>
  <c r="A18" i="43" s="1"/>
  <c r="A26" i="43"/>
  <c r="A27" i="43" s="1"/>
  <c r="A35" i="43"/>
  <c r="A36" i="43" s="1"/>
  <c r="A37" i="43" s="1"/>
  <c r="AO9" i="105"/>
  <c r="AO10" i="105"/>
  <c r="AO11" i="105"/>
  <c r="AO17" i="105"/>
  <c r="AO26" i="105"/>
  <c r="AO35" i="105"/>
  <c r="A9" i="42"/>
  <c r="A10" i="42"/>
  <c r="A11" i="42"/>
  <c r="A17" i="42"/>
  <c r="A18" i="42" s="1"/>
  <c r="A26" i="42"/>
  <c r="A27" i="42" s="1"/>
  <c r="A35" i="42"/>
  <c r="AN9" i="105"/>
  <c r="AN10" i="105"/>
  <c r="AN11" i="105"/>
  <c r="AN17" i="105"/>
  <c r="AN26" i="105"/>
  <c r="AN35" i="105"/>
  <c r="A9" i="41"/>
  <c r="A10" i="41"/>
  <c r="A11" i="41"/>
  <c r="A17" i="41"/>
  <c r="A18" i="41" s="1"/>
  <c r="A26" i="41"/>
  <c r="A27" i="41" s="1"/>
  <c r="A35" i="41"/>
  <c r="A36" i="41"/>
  <c r="AM9" i="105"/>
  <c r="AM10" i="105"/>
  <c r="AM11" i="105"/>
  <c r="AM17" i="105"/>
  <c r="AM26" i="105"/>
  <c r="AM35" i="105"/>
  <c r="A9" i="40"/>
  <c r="A10" i="40"/>
  <c r="A11" i="40"/>
  <c r="A17" i="40"/>
  <c r="A18" i="40" s="1"/>
  <c r="A26" i="40"/>
  <c r="A27" i="40" s="1"/>
  <c r="A35" i="40"/>
  <c r="AL9" i="105"/>
  <c r="AL10" i="105"/>
  <c r="AL11" i="105"/>
  <c r="AL17" i="105"/>
  <c r="AL26" i="105"/>
  <c r="AL35" i="105"/>
  <c r="A9" i="39"/>
  <c r="A10" i="39"/>
  <c r="A11" i="39"/>
  <c r="A17" i="39"/>
  <c r="A18" i="39" s="1"/>
  <c r="A26" i="39"/>
  <c r="A27" i="39"/>
  <c r="A28" i="39" s="1"/>
  <c r="A35" i="39"/>
  <c r="A36" i="39" s="1"/>
  <c r="AK9" i="105"/>
  <c r="AK10" i="105"/>
  <c r="AK11" i="105"/>
  <c r="AK17" i="105"/>
  <c r="AK26" i="105"/>
  <c r="AK35" i="105"/>
  <c r="A9" i="38"/>
  <c r="A10" i="38"/>
  <c r="A11" i="38"/>
  <c r="A17" i="38"/>
  <c r="A18" i="38" s="1"/>
  <c r="A19" i="38" s="1"/>
  <c r="A26" i="38"/>
  <c r="A27" i="38" s="1"/>
  <c r="A35" i="38"/>
  <c r="A36" i="38"/>
  <c r="A37" i="38" s="1"/>
  <c r="A38" i="38" s="1"/>
  <c r="AJ9" i="105"/>
  <c r="AJ10" i="105"/>
  <c r="AJ11" i="105"/>
  <c r="AJ17" i="105"/>
  <c r="AJ26" i="105"/>
  <c r="AJ35" i="105"/>
  <c r="A9" i="37"/>
  <c r="A10" i="37"/>
  <c r="A11" i="37"/>
  <c r="A17" i="37"/>
  <c r="A18" i="37" s="1"/>
  <c r="A26" i="37"/>
  <c r="A27" i="37" s="1"/>
  <c r="A35" i="37"/>
  <c r="A36" i="37" s="1"/>
  <c r="AI9" i="105"/>
  <c r="AI10" i="105"/>
  <c r="AI11" i="105"/>
  <c r="AI17" i="105"/>
  <c r="AI26" i="105"/>
  <c r="AI35" i="105"/>
  <c r="A9" i="36"/>
  <c r="A10" i="36"/>
  <c r="A11" i="36"/>
  <c r="A17" i="36"/>
  <c r="A18" i="36" s="1"/>
  <c r="A26" i="36"/>
  <c r="A27" i="36" s="1"/>
  <c r="A28" i="36" s="1"/>
  <c r="A35" i="36"/>
  <c r="A36" i="36" s="1"/>
  <c r="AH9" i="105"/>
  <c r="AH10" i="105"/>
  <c r="AH11" i="105"/>
  <c r="AH17" i="105"/>
  <c r="AH26" i="105"/>
  <c r="AH35" i="105"/>
  <c r="A9" i="35"/>
  <c r="A10" i="35"/>
  <c r="A11" i="35"/>
  <c r="A17" i="35"/>
  <c r="A18" i="35" s="1"/>
  <c r="A19" i="35" s="1"/>
  <c r="A20" i="35" s="1"/>
  <c r="A26" i="35"/>
  <c r="A27" i="35" s="1"/>
  <c r="A35" i="35"/>
  <c r="A36" i="35" s="1"/>
  <c r="A37" i="35" s="1"/>
  <c r="AG9" i="105"/>
  <c r="AG10" i="105"/>
  <c r="AG11" i="105"/>
  <c r="AG17" i="105"/>
  <c r="AG26" i="105"/>
  <c r="AG35" i="105"/>
  <c r="A9" i="34"/>
  <c r="A10" i="34"/>
  <c r="A11" i="34"/>
  <c r="A17" i="34"/>
  <c r="A18" i="34" s="1"/>
  <c r="A26" i="34"/>
  <c r="A27" i="34" s="1"/>
  <c r="A35" i="34"/>
  <c r="A36" i="34"/>
  <c r="A37" i="34" s="1"/>
  <c r="AF9" i="105"/>
  <c r="AF10" i="105"/>
  <c r="AF11" i="105"/>
  <c r="AF17" i="105"/>
  <c r="AF26" i="105"/>
  <c r="AF35" i="105"/>
  <c r="A9" i="33"/>
  <c r="A10" i="33"/>
  <c r="A11" i="33"/>
  <c r="A17" i="33"/>
  <c r="A18" i="33" s="1"/>
  <c r="A26" i="33"/>
  <c r="A27" i="33" s="1"/>
  <c r="A35" i="33"/>
  <c r="A36" i="33" s="1"/>
  <c r="AE9" i="105"/>
  <c r="AE10" i="105"/>
  <c r="AE11" i="105"/>
  <c r="AE17" i="105"/>
  <c r="AE26" i="105"/>
  <c r="AE35" i="105"/>
  <c r="A9" i="32"/>
  <c r="A10" i="32"/>
  <c r="A11" i="32"/>
  <c r="A17" i="32"/>
  <c r="A18" i="32" s="1"/>
  <c r="A26" i="32"/>
  <c r="A27" i="32" s="1"/>
  <c r="A35" i="32"/>
  <c r="A36" i="32" s="1"/>
  <c r="AD9" i="105"/>
  <c r="AD10" i="105"/>
  <c r="AD11" i="105"/>
  <c r="AD17" i="105"/>
  <c r="AD26" i="105"/>
  <c r="AD35" i="105"/>
  <c r="A9" i="31"/>
  <c r="A10" i="31"/>
  <c r="A11" i="31"/>
  <c r="A17" i="31"/>
  <c r="A26" i="31"/>
  <c r="A27" i="31" s="1"/>
  <c r="A35" i="31"/>
  <c r="A36" i="31" s="1"/>
  <c r="A37" i="31" s="1"/>
  <c r="AC9" i="105"/>
  <c r="AC10" i="105"/>
  <c r="AC11" i="105"/>
  <c r="AC17" i="105"/>
  <c r="AC26" i="105"/>
  <c r="AC35" i="105"/>
  <c r="A9" i="30"/>
  <c r="A10" i="30"/>
  <c r="A11" i="30"/>
  <c r="A17" i="30"/>
  <c r="A18" i="30"/>
  <c r="A19" i="30" s="1"/>
  <c r="A26" i="30"/>
  <c r="A27" i="30" s="1"/>
  <c r="A28" i="30" s="1"/>
  <c r="A29" i="30" s="1"/>
  <c r="A30" i="30" s="1"/>
  <c r="A35" i="30"/>
  <c r="A36" i="30" s="1"/>
  <c r="AB9" i="105"/>
  <c r="AB10" i="105"/>
  <c r="AB11" i="105"/>
  <c r="AB17" i="105"/>
  <c r="AB26" i="105"/>
  <c r="AB35" i="105"/>
  <c r="A9" i="29"/>
  <c r="A10" i="29"/>
  <c r="A11" i="29"/>
  <c r="A17" i="29"/>
  <c r="A18" i="29" s="1"/>
  <c r="A26" i="29"/>
  <c r="A27" i="29" s="1"/>
  <c r="A35" i="29"/>
  <c r="A36" i="29" s="1"/>
  <c r="AA9" i="105"/>
  <c r="AA10" i="105"/>
  <c r="AA11" i="105"/>
  <c r="AA17" i="105"/>
  <c r="AA26" i="105"/>
  <c r="AA35" i="105"/>
  <c r="A9" i="28"/>
  <c r="A10" i="28"/>
  <c r="A11" i="28"/>
  <c r="A17" i="28"/>
  <c r="A18" i="28" s="1"/>
  <c r="A26" i="28"/>
  <c r="A29" i="28" s="1"/>
  <c r="A30" i="28" s="1"/>
  <c r="A27" i="28"/>
  <c r="A28" i="28"/>
  <c r="A35" i="28"/>
  <c r="A36" i="28" s="1"/>
  <c r="A37" i="28" s="1"/>
  <c r="Z9" i="105"/>
  <c r="Z10" i="105"/>
  <c r="Z11" i="105"/>
  <c r="Z17" i="105"/>
  <c r="Z26" i="105"/>
  <c r="Z35" i="105"/>
  <c r="A9" i="27"/>
  <c r="A10" i="27"/>
  <c r="A11" i="27"/>
  <c r="A17" i="27"/>
  <c r="A18" i="27" s="1"/>
  <c r="A26" i="27"/>
  <c r="A27" i="27" s="1"/>
  <c r="A35" i="27"/>
  <c r="A36" i="27"/>
  <c r="A37" i="27" s="1"/>
  <c r="Y9" i="105"/>
  <c r="Y10" i="105"/>
  <c r="Y11" i="105"/>
  <c r="Y17" i="105"/>
  <c r="Y26" i="105"/>
  <c r="Y35" i="105"/>
  <c r="A9" i="26"/>
  <c r="A10" i="26"/>
  <c r="A11" i="26"/>
  <c r="A17" i="26"/>
  <c r="A18" i="26" s="1"/>
  <c r="A19" i="26" s="1"/>
  <c r="A26" i="26"/>
  <c r="A35" i="26"/>
  <c r="A36" i="26" s="1"/>
  <c r="X9" i="105"/>
  <c r="X10" i="105"/>
  <c r="X11" i="105"/>
  <c r="X17" i="105"/>
  <c r="X26" i="105"/>
  <c r="X35" i="105"/>
  <c r="A9" i="25"/>
  <c r="A10" i="25"/>
  <c r="A11" i="25"/>
  <c r="A17" i="25"/>
  <c r="A26" i="25"/>
  <c r="A27" i="25" s="1"/>
  <c r="A35" i="25"/>
  <c r="A36" i="25" s="1"/>
  <c r="W9" i="105"/>
  <c r="W10" i="105"/>
  <c r="W11" i="105"/>
  <c r="W17" i="105"/>
  <c r="W26" i="105"/>
  <c r="W35" i="105"/>
  <c r="A9" i="24"/>
  <c r="A10" i="24"/>
  <c r="A11" i="24"/>
  <c r="A17" i="24"/>
  <c r="A18" i="24"/>
  <c r="A26" i="24"/>
  <c r="A27" i="24"/>
  <c r="A35" i="24"/>
  <c r="A36" i="24" s="1"/>
  <c r="V9" i="105"/>
  <c r="V10" i="105"/>
  <c r="V11" i="105"/>
  <c r="V17" i="105"/>
  <c r="V26" i="105"/>
  <c r="V35" i="105"/>
  <c r="A9" i="23"/>
  <c r="A10" i="23"/>
  <c r="A11" i="23"/>
  <c r="A17" i="23"/>
  <c r="A18" i="23"/>
  <c r="A26" i="23"/>
  <c r="A27" i="23" s="1"/>
  <c r="A35" i="23"/>
  <c r="U9" i="105"/>
  <c r="U10" i="105"/>
  <c r="U11" i="105"/>
  <c r="U17" i="105"/>
  <c r="U26" i="105"/>
  <c r="U35" i="105"/>
  <c r="A9" i="22"/>
  <c r="A10" i="22"/>
  <c r="A11" i="22"/>
  <c r="A17" i="22"/>
  <c r="A26" i="22"/>
  <c r="A27" i="22" s="1"/>
  <c r="A35" i="22"/>
  <c r="A36" i="22" s="1"/>
  <c r="A37" i="22" s="1"/>
  <c r="T9" i="105"/>
  <c r="T10" i="105"/>
  <c r="T11" i="105"/>
  <c r="T17" i="105"/>
  <c r="T26" i="105"/>
  <c r="T35" i="105"/>
  <c r="A9" i="21"/>
  <c r="A10" i="21"/>
  <c r="A11" i="21"/>
  <c r="A17" i="21"/>
  <c r="A26" i="21"/>
  <c r="A27" i="21" s="1"/>
  <c r="A35" i="21"/>
  <c r="A36" i="21" s="1"/>
  <c r="S9" i="105"/>
  <c r="S10" i="105"/>
  <c r="S11" i="105"/>
  <c r="S17" i="105"/>
  <c r="S26" i="105"/>
  <c r="S35" i="105"/>
  <c r="A9" i="20"/>
  <c r="A10" i="20"/>
  <c r="A11" i="20"/>
  <c r="A17" i="20"/>
  <c r="A26" i="20"/>
  <c r="A27" i="20" s="1"/>
  <c r="A35" i="20"/>
  <c r="A36" i="20" s="1"/>
  <c r="R9" i="105"/>
  <c r="R10" i="105"/>
  <c r="R11" i="105"/>
  <c r="R17" i="105"/>
  <c r="R26" i="105"/>
  <c r="R35" i="105"/>
  <c r="A9" i="19"/>
  <c r="A10" i="19"/>
  <c r="A11" i="19"/>
  <c r="A17" i="19"/>
  <c r="A18" i="19" s="1"/>
  <c r="A26" i="19"/>
  <c r="A27" i="19" s="1"/>
  <c r="A35" i="19"/>
  <c r="Q9" i="105"/>
  <c r="Q10" i="105"/>
  <c r="Q11" i="105"/>
  <c r="Q17" i="105"/>
  <c r="Q26" i="105"/>
  <c r="Q35" i="105"/>
  <c r="A9" i="18"/>
  <c r="A10" i="18"/>
  <c r="A11" i="18"/>
  <c r="A17" i="18"/>
  <c r="A18" i="18"/>
  <c r="A19" i="18"/>
  <c r="A20" i="18" s="1"/>
  <c r="A26" i="18"/>
  <c r="A27" i="18" s="1"/>
  <c r="A28" i="18" s="1"/>
  <c r="A35" i="18"/>
  <c r="A36" i="18" s="1"/>
  <c r="A37" i="18" s="1"/>
  <c r="P9" i="105"/>
  <c r="P10" i="105"/>
  <c r="P11" i="105"/>
  <c r="P17" i="105"/>
  <c r="P26" i="105"/>
  <c r="P35" i="105"/>
  <c r="A9" i="17"/>
  <c r="A10" i="17"/>
  <c r="A11" i="17"/>
  <c r="A17" i="17"/>
  <c r="A18" i="17" s="1"/>
  <c r="A26" i="17"/>
  <c r="A27" i="17" s="1"/>
  <c r="A35" i="17"/>
  <c r="A36" i="17" s="1"/>
  <c r="O9" i="105"/>
  <c r="O10" i="105"/>
  <c r="O11" i="105"/>
  <c r="O17" i="105"/>
  <c r="O26" i="105"/>
  <c r="O35" i="105"/>
  <c r="A9" i="16"/>
  <c r="A10" i="16"/>
  <c r="A11" i="16"/>
  <c r="A17" i="16"/>
  <c r="A26" i="16"/>
  <c r="A27" i="16" s="1"/>
  <c r="A35" i="16"/>
  <c r="A36" i="16"/>
  <c r="N9" i="105"/>
  <c r="N10" i="105"/>
  <c r="N11" i="105"/>
  <c r="N17" i="105"/>
  <c r="N26" i="105"/>
  <c r="N35" i="105"/>
  <c r="A9" i="15"/>
  <c r="A10" i="15"/>
  <c r="A11" i="15"/>
  <c r="A17" i="15"/>
  <c r="A18" i="15" s="1"/>
  <c r="A26" i="15"/>
  <c r="A27" i="15" s="1"/>
  <c r="A35" i="15"/>
  <c r="M9" i="105"/>
  <c r="M10" i="105"/>
  <c r="M11" i="105"/>
  <c r="M17" i="105"/>
  <c r="M26" i="105"/>
  <c r="M35" i="105"/>
  <c r="A9" i="14"/>
  <c r="A10" i="14"/>
  <c r="A11" i="14"/>
  <c r="A17" i="14"/>
  <c r="A18" i="14" s="1"/>
  <c r="A26" i="14"/>
  <c r="A27" i="14" s="1"/>
  <c r="A35" i="14"/>
  <c r="L9" i="105"/>
  <c r="L10" i="105"/>
  <c r="L11" i="105"/>
  <c r="L17" i="105"/>
  <c r="L26" i="105"/>
  <c r="L35" i="105"/>
  <c r="A9" i="13"/>
  <c r="A10" i="13"/>
  <c r="A11" i="13"/>
  <c r="A17" i="13"/>
  <c r="A18" i="13" s="1"/>
  <c r="A19" i="13" s="1"/>
  <c r="A26" i="13"/>
  <c r="A27" i="13" s="1"/>
  <c r="A35" i="13"/>
  <c r="A36" i="13" s="1"/>
  <c r="K9" i="105"/>
  <c r="K10" i="105"/>
  <c r="K11" i="105"/>
  <c r="K17" i="105"/>
  <c r="K26" i="105"/>
  <c r="K35" i="105"/>
  <c r="A9" i="12"/>
  <c r="A10" i="12"/>
  <c r="A11" i="12"/>
  <c r="A17" i="12"/>
  <c r="A18" i="12" s="1"/>
  <c r="A19" i="12" s="1"/>
  <c r="A26" i="12"/>
  <c r="A27" i="12"/>
  <c r="A35" i="12"/>
  <c r="A36" i="12" s="1"/>
  <c r="J9" i="105"/>
  <c r="J10" i="105"/>
  <c r="J11" i="105"/>
  <c r="J17" i="105"/>
  <c r="J26" i="105"/>
  <c r="J35" i="105"/>
  <c r="A9" i="11"/>
  <c r="A10" i="11"/>
  <c r="A11" i="11"/>
  <c r="A17" i="11"/>
  <c r="A18" i="11" s="1"/>
  <c r="A19" i="11" s="1"/>
  <c r="A26" i="11"/>
  <c r="A35" i="11"/>
  <c r="A36" i="11" s="1"/>
  <c r="A37" i="11" s="1"/>
  <c r="I9" i="105"/>
  <c r="I10" i="105"/>
  <c r="I11" i="105"/>
  <c r="I17" i="105"/>
  <c r="I26" i="105"/>
  <c r="I35" i="105"/>
  <c r="A9" i="10"/>
  <c r="A10" i="10"/>
  <c r="A11" i="10"/>
  <c r="A17" i="10"/>
  <c r="A18" i="10" s="1"/>
  <c r="A26" i="10"/>
  <c r="A27" i="10" s="1"/>
  <c r="A28" i="10" s="1"/>
  <c r="A29" i="10" s="1"/>
  <c r="A30" i="10" s="1"/>
  <c r="A35" i="10"/>
  <c r="A36" i="10" s="1"/>
  <c r="H9" i="105"/>
  <c r="H10" i="105"/>
  <c r="H11" i="105"/>
  <c r="H17" i="105"/>
  <c r="H26" i="105"/>
  <c r="H35" i="105"/>
  <c r="A9" i="9"/>
  <c r="A10" i="9"/>
  <c r="A11" i="9"/>
  <c r="A17" i="9"/>
  <c r="A26" i="9"/>
  <c r="A27" i="9" s="1"/>
  <c r="A35" i="9"/>
  <c r="A36" i="9" s="1"/>
  <c r="A37" i="9" s="1"/>
  <c r="A9" i="8"/>
  <c r="A10" i="8"/>
  <c r="A11" i="8"/>
  <c r="A17" i="8"/>
  <c r="A18" i="8" s="1"/>
  <c r="A26" i="8"/>
  <c r="A27" i="8"/>
  <c r="A35" i="8"/>
  <c r="G9" i="105"/>
  <c r="G10" i="105"/>
  <c r="G11" i="105"/>
  <c r="G17" i="105"/>
  <c r="G26" i="105"/>
  <c r="G35" i="105"/>
  <c r="A9" i="7"/>
  <c r="A10" i="7"/>
  <c r="A11" i="7"/>
  <c r="A17" i="7"/>
  <c r="A26" i="7"/>
  <c r="A27" i="7" s="1"/>
  <c r="A35" i="7"/>
  <c r="A36" i="7" s="1"/>
  <c r="F9" i="105"/>
  <c r="F10" i="105"/>
  <c r="F11" i="105"/>
  <c r="F17" i="105"/>
  <c r="F26" i="105"/>
  <c r="F35" i="105"/>
  <c r="A9" i="6"/>
  <c r="A10" i="6"/>
  <c r="A11" i="6"/>
  <c r="A17" i="6"/>
  <c r="A18" i="6" s="1"/>
  <c r="A26" i="6"/>
  <c r="A27" i="6" s="1"/>
  <c r="A35" i="6"/>
  <c r="A36" i="6" s="1"/>
  <c r="A37" i="6"/>
  <c r="A38" i="6" s="1"/>
  <c r="E9" i="105"/>
  <c r="E10" i="105"/>
  <c r="E11" i="105"/>
  <c r="E17" i="105"/>
  <c r="E26" i="105"/>
  <c r="E35" i="105"/>
  <c r="A9" i="5"/>
  <c r="A10" i="5"/>
  <c r="A11" i="5"/>
  <c r="A17" i="5"/>
  <c r="A18" i="5" s="1"/>
  <c r="A26" i="5"/>
  <c r="A27" i="5" s="1"/>
  <c r="A35" i="5"/>
  <c r="A36" i="5"/>
  <c r="D9" i="105"/>
  <c r="D10" i="105"/>
  <c r="D11" i="105"/>
  <c r="D17" i="105"/>
  <c r="D26" i="105"/>
  <c r="D35" i="105"/>
  <c r="C9" i="105"/>
  <c r="C10" i="105"/>
  <c r="C11" i="105"/>
  <c r="C17" i="105"/>
  <c r="C26" i="105"/>
  <c r="C35" i="105"/>
  <c r="A9" i="4"/>
  <c r="A10" i="4"/>
  <c r="A11" i="4"/>
  <c r="A17" i="4"/>
  <c r="A18" i="4" s="1"/>
  <c r="A19" i="4" s="1"/>
  <c r="A26" i="4"/>
  <c r="A27" i="4" s="1"/>
  <c r="A35" i="4"/>
  <c r="A36" i="4" s="1"/>
  <c r="A9" i="3"/>
  <c r="A10" i="3"/>
  <c r="A11" i="3"/>
  <c r="A17" i="3"/>
  <c r="A26" i="3"/>
  <c r="A27" i="3"/>
  <c r="A35" i="3"/>
  <c r="A36" i="3" s="1"/>
  <c r="B9" i="105"/>
  <c r="B10" i="105"/>
  <c r="B11" i="105"/>
  <c r="B17" i="105"/>
  <c r="B26" i="105"/>
  <c r="B35" i="105"/>
  <c r="A9" i="105"/>
  <c r="A10" i="105"/>
  <c r="A11" i="105"/>
  <c r="A17" i="105"/>
  <c r="AU18" i="105" s="1"/>
  <c r="A26" i="105"/>
  <c r="A35" i="105"/>
  <c r="BD36" i="105" s="1"/>
  <c r="A18" i="105" l="1"/>
  <c r="M19" i="105" s="1"/>
  <c r="BK36" i="105"/>
  <c r="AN36" i="105"/>
  <c r="Q36" i="105"/>
  <c r="CF36" i="105"/>
  <c r="CP36" i="105"/>
  <c r="T36" i="105"/>
  <c r="AU36" i="105"/>
  <c r="Y19" i="105"/>
  <c r="AS18" i="105"/>
  <c r="AV18" i="105"/>
  <c r="BI18" i="105"/>
  <c r="Y18" i="105"/>
  <c r="BF18" i="105"/>
  <c r="BU36" i="105"/>
  <c r="F36" i="105"/>
  <c r="AE36" i="105"/>
  <c r="BI36" i="105"/>
  <c r="D36" i="105"/>
  <c r="AU19" i="105"/>
  <c r="AR36" i="105"/>
  <c r="AC18" i="105"/>
  <c r="AJ27" i="105"/>
  <c r="AA27" i="105"/>
  <c r="AL19" i="105"/>
  <c r="L18" i="105"/>
  <c r="AJ18" i="105"/>
  <c r="AL18" i="105"/>
  <c r="BX18" i="105"/>
  <c r="AA18" i="105"/>
  <c r="BD18" i="105"/>
  <c r="BM18" i="105"/>
  <c r="BB18" i="105"/>
  <c r="H27" i="105"/>
  <c r="BT18" i="105"/>
  <c r="AZ18" i="105"/>
  <c r="CC19" i="105"/>
  <c r="B19" i="105"/>
  <c r="CN18" i="105"/>
  <c r="B18" i="105"/>
  <c r="AO18" i="105"/>
  <c r="CL18" i="105"/>
  <c r="O27" i="105"/>
  <c r="CU18" i="105"/>
  <c r="CA27" i="105"/>
  <c r="CJ19" i="105"/>
  <c r="CS18" i="105"/>
  <c r="BD27" i="105"/>
  <c r="CG27" i="105"/>
  <c r="BX19" i="105"/>
  <c r="BD19" i="105"/>
  <c r="BM19" i="105"/>
  <c r="BV19" i="105"/>
  <c r="CG18" i="105"/>
  <c r="F27" i="105"/>
  <c r="BB19" i="105"/>
  <c r="BT19" i="105"/>
  <c r="J18" i="105"/>
  <c r="AH18" i="105"/>
  <c r="CC27" i="105"/>
  <c r="CE18" i="105"/>
  <c r="CC18" i="105"/>
  <c r="CL27" i="105"/>
  <c r="AF18" i="105"/>
  <c r="AX27" i="105"/>
  <c r="BR18" i="105"/>
  <c r="S18" i="105"/>
  <c r="AX18" i="105"/>
  <c r="CS19" i="105"/>
  <c r="O18" i="105"/>
  <c r="Q18" i="105"/>
  <c r="Z36" i="105"/>
  <c r="AD18" i="105"/>
  <c r="BI19" i="105"/>
  <c r="BP18" i="105"/>
  <c r="BW36" i="105"/>
  <c r="CJ18" i="105"/>
  <c r="CQ36" i="105"/>
  <c r="BU19" i="105"/>
  <c r="E18" i="105"/>
  <c r="I27" i="105"/>
  <c r="K18" i="105"/>
  <c r="V18" i="105"/>
  <c r="BL18" i="105"/>
  <c r="BU18" i="105"/>
  <c r="AP19" i="105"/>
  <c r="BS18" i="105"/>
  <c r="CD18" i="105"/>
  <c r="X27" i="105"/>
  <c r="AK18" i="105"/>
  <c r="BE18" i="105"/>
  <c r="I18" i="105"/>
  <c r="AT18" i="105"/>
  <c r="BA27" i="105"/>
  <c r="AP18" i="105"/>
  <c r="P27" i="105"/>
  <c r="AE18" i="105"/>
  <c r="BH19" i="105"/>
  <c r="CI18" i="105"/>
  <c r="CR27" i="105"/>
  <c r="CT18" i="105"/>
  <c r="BG19" i="105"/>
  <c r="BG18" i="105"/>
  <c r="Z18" i="105"/>
  <c r="AB18" i="105"/>
  <c r="AT19" i="105"/>
  <c r="BE19" i="105"/>
  <c r="BN27" i="105"/>
  <c r="BW27" i="105"/>
  <c r="BC27" i="105"/>
  <c r="BY18" i="105"/>
  <c r="X19" i="105"/>
  <c r="BN18" i="105"/>
  <c r="CF18" i="105"/>
  <c r="E19" i="105"/>
  <c r="T27" i="105"/>
  <c r="CM19" i="105"/>
  <c r="AY18" i="105"/>
  <c r="BQ27" i="105"/>
  <c r="CK18" i="105"/>
  <c r="BQ18" i="105"/>
  <c r="CT27" i="105"/>
  <c r="R18" i="105"/>
  <c r="AW18" i="105"/>
  <c r="N18" i="105"/>
  <c r="BF27" i="105"/>
  <c r="BH18" i="105"/>
  <c r="M18" i="105"/>
  <c r="BY19" i="105"/>
  <c r="G19" i="105"/>
  <c r="G18" i="105"/>
  <c r="K27" i="105"/>
  <c r="BN19" i="105"/>
  <c r="BW18" i="105"/>
  <c r="K19" i="105"/>
  <c r="AG27" i="105"/>
  <c r="T18" i="105"/>
  <c r="CM18" i="105"/>
  <c r="CV27" i="105"/>
  <c r="AE19" i="105"/>
  <c r="CV18" i="105"/>
  <c r="C18" i="105"/>
  <c r="A27" i="105"/>
  <c r="A28" i="105" s="1"/>
  <c r="AO29" i="105" s="1"/>
  <c r="AL27" i="105"/>
  <c r="AS27" i="105"/>
  <c r="A36" i="91"/>
  <c r="A37" i="91"/>
  <c r="A27" i="26"/>
  <c r="A28" i="26"/>
  <c r="A18" i="31"/>
  <c r="A19" i="31"/>
  <c r="A20" i="31" s="1"/>
  <c r="A36" i="47"/>
  <c r="A37" i="47" s="1"/>
  <c r="A37" i="41"/>
  <c r="A38" i="41" s="1"/>
  <c r="A37" i="89"/>
  <c r="A38" i="89" s="1"/>
  <c r="A39" i="89" s="1"/>
  <c r="A36" i="105"/>
  <c r="BY37" i="105" s="1"/>
  <c r="CT36" i="105"/>
  <c r="BQ36" i="105"/>
  <c r="AO36" i="105"/>
  <c r="BL36" i="105"/>
  <c r="AA36" i="105"/>
  <c r="R36" i="105"/>
  <c r="CH36" i="105"/>
  <c r="BX36" i="105"/>
  <c r="AZ36" i="105"/>
  <c r="AH36" i="105"/>
  <c r="Y36" i="105"/>
  <c r="CS36" i="105"/>
  <c r="AQ36" i="105"/>
  <c r="O36" i="105"/>
  <c r="B36" i="105"/>
  <c r="BV36" i="105"/>
  <c r="BN36" i="105"/>
  <c r="BB36" i="105"/>
  <c r="AF36" i="105"/>
  <c r="E36" i="105"/>
  <c r="CV36" i="105"/>
  <c r="AY36" i="105"/>
  <c r="AX36" i="105"/>
  <c r="AW36" i="105"/>
  <c r="BP36" i="105"/>
  <c r="U36" i="105"/>
  <c r="G36" i="105"/>
  <c r="CG36" i="105"/>
  <c r="BO36" i="105"/>
  <c r="AG36" i="105"/>
  <c r="BG36" i="105"/>
  <c r="M36" i="105"/>
  <c r="L36" i="105"/>
  <c r="CR36" i="105"/>
  <c r="BF36" i="105"/>
  <c r="CK36" i="105"/>
  <c r="CB36" i="105"/>
  <c r="BE36" i="105"/>
  <c r="V36" i="105"/>
  <c r="S36" i="105"/>
  <c r="C36" i="105"/>
  <c r="CU36" i="105"/>
  <c r="CC36" i="105"/>
  <c r="W36" i="105"/>
  <c r="K36" i="105"/>
  <c r="H36" i="105"/>
  <c r="CE36" i="105"/>
  <c r="CD36" i="105"/>
  <c r="AK36" i="105"/>
  <c r="BJ36" i="105"/>
  <c r="AP36" i="105"/>
  <c r="AI36" i="105"/>
  <c r="CM36" i="105"/>
  <c r="CA36" i="105"/>
  <c r="AV36" i="105"/>
  <c r="I36" i="105"/>
  <c r="BY36" i="105"/>
  <c r="J36" i="105"/>
  <c r="BR36" i="105"/>
  <c r="AL36" i="105"/>
  <c r="AS36" i="105"/>
  <c r="AB36" i="105"/>
  <c r="CI36" i="105"/>
  <c r="AM36" i="105"/>
  <c r="CS27" i="105"/>
  <c r="BP27" i="105"/>
  <c r="V27" i="105"/>
  <c r="Q27" i="105"/>
  <c r="E27" i="105"/>
  <c r="BK27" i="105"/>
  <c r="CB27" i="105"/>
  <c r="AY27" i="105"/>
  <c r="CJ27" i="105"/>
  <c r="CQ27" i="105"/>
  <c r="AW27" i="105"/>
  <c r="CU27" i="105"/>
  <c r="BI27" i="105"/>
  <c r="CD27" i="105"/>
  <c r="BM27" i="105"/>
  <c r="BL27" i="105"/>
  <c r="AU27" i="105"/>
  <c r="R27" i="105"/>
  <c r="AT27" i="105"/>
  <c r="AE27" i="105"/>
  <c r="D27" i="105"/>
  <c r="CN27" i="105"/>
  <c r="J27" i="105"/>
  <c r="BT27" i="105"/>
  <c r="CM27" i="105"/>
  <c r="BY27" i="105"/>
  <c r="AZ27" i="105"/>
  <c r="BZ27" i="105"/>
  <c r="BX27" i="105"/>
  <c r="AD27" i="105"/>
  <c r="CO27" i="105"/>
  <c r="BU27" i="105"/>
  <c r="AC27" i="105"/>
  <c r="CE27" i="105"/>
  <c r="AN27" i="105"/>
  <c r="AM27" i="105"/>
  <c r="G27" i="105"/>
  <c r="AR27" i="105"/>
  <c r="AQ27" i="105"/>
  <c r="AP27" i="105"/>
  <c r="CH27" i="105"/>
  <c r="BB27" i="105"/>
  <c r="BV27" i="105"/>
  <c r="CI27" i="105"/>
  <c r="U27" i="105"/>
  <c r="BH27" i="105"/>
  <c r="CK27" i="105"/>
  <c r="CF27" i="105"/>
  <c r="BS27" i="105"/>
  <c r="BG27" i="105"/>
  <c r="AH27" i="105"/>
  <c r="M27" i="105"/>
  <c r="A19" i="105"/>
  <c r="AZ20" i="105" s="1"/>
  <c r="CN20" i="105"/>
  <c r="BC19" i="105"/>
  <c r="AW20" i="105"/>
  <c r="CO19" i="105"/>
  <c r="BK19" i="105"/>
  <c r="P36" i="105"/>
  <c r="Q19" i="105"/>
  <c r="BA36" i="105"/>
  <c r="BE27" i="105"/>
  <c r="L27" i="105"/>
  <c r="AB27" i="105"/>
  <c r="AF27" i="105"/>
  <c r="BF19" i="105"/>
  <c r="BJ27" i="105"/>
  <c r="BM36" i="105"/>
  <c r="BQ19" i="105"/>
  <c r="CP27" i="105"/>
  <c r="AI27" i="105"/>
  <c r="AT36" i="105"/>
  <c r="CL36" i="105"/>
  <c r="W27" i="105"/>
  <c r="BT36" i="105"/>
  <c r="AD36" i="105"/>
  <c r="BS36" i="105"/>
  <c r="AK27" i="105"/>
  <c r="BO27" i="105"/>
  <c r="CD19" i="105"/>
  <c r="CV19" i="105"/>
  <c r="I19" i="105"/>
  <c r="T19" i="105"/>
  <c r="Y27" i="105"/>
  <c r="CJ36" i="105"/>
  <c r="AC36" i="105"/>
  <c r="AV27" i="105"/>
  <c r="BR27" i="105"/>
  <c r="CN36" i="105"/>
  <c r="AO27" i="105"/>
  <c r="O19" i="105"/>
  <c r="Z27" i="105"/>
  <c r="N36" i="105"/>
  <c r="BH36" i="105"/>
  <c r="BS19" i="105"/>
  <c r="BC36" i="105"/>
  <c r="CK19" i="105"/>
  <c r="S27" i="105"/>
  <c r="AO19" i="105"/>
  <c r="A18" i="70"/>
  <c r="A37" i="5"/>
  <c r="A38" i="5" s="1"/>
  <c r="A39" i="5" s="1"/>
  <c r="B27" i="105"/>
  <c r="C27" i="105"/>
  <c r="N27" i="105"/>
  <c r="X36" i="105"/>
  <c r="AJ36" i="105"/>
  <c r="BZ36" i="105"/>
  <c r="CU19" i="105"/>
  <c r="A18" i="72"/>
  <c r="A19" i="72"/>
  <c r="CR19" i="105"/>
  <c r="BO18" i="105"/>
  <c r="AV19" i="105"/>
  <c r="AM18" i="105"/>
  <c r="U18" i="105"/>
  <c r="D18" i="105"/>
  <c r="BJ18" i="105"/>
  <c r="C19" i="105"/>
  <c r="CO18" i="105"/>
  <c r="CF19" i="105"/>
  <c r="CA19" i="105"/>
  <c r="BV18" i="105"/>
  <c r="AX19" i="105"/>
  <c r="AF19" i="105"/>
  <c r="W18" i="105"/>
  <c r="N19" i="105"/>
  <c r="F19" i="105"/>
  <c r="CP19" i="105"/>
  <c r="CI19" i="105"/>
  <c r="AG18" i="105"/>
  <c r="L19" i="105"/>
  <c r="F18" i="105"/>
  <c r="CH19" i="105"/>
  <c r="CH18" i="105"/>
  <c r="BK18" i="105"/>
  <c r="BC18" i="105"/>
  <c r="AN18" i="105"/>
  <c r="AG19" i="105"/>
  <c r="BW19" i="105"/>
  <c r="AC19" i="105"/>
  <c r="W19" i="105"/>
  <c r="H18" i="105"/>
  <c r="BZ18" i="105"/>
  <c r="AR18" i="105"/>
  <c r="CB18" i="105"/>
  <c r="CA18" i="105"/>
  <c r="BZ19" i="105"/>
  <c r="AR19" i="105"/>
  <c r="AQ18" i="105"/>
  <c r="P18" i="105"/>
  <c r="CL19" i="105"/>
  <c r="BA18" i="105"/>
  <c r="AZ19" i="105"/>
  <c r="AK19" i="105"/>
  <c r="AJ19" i="105"/>
  <c r="X18" i="105"/>
  <c r="BA19" i="105"/>
  <c r="BL19" i="105"/>
  <c r="AI19" i="105"/>
  <c r="CQ19" i="105"/>
  <c r="A37" i="21"/>
  <c r="A38" i="21" s="1"/>
  <c r="A39" i="21" s="1"/>
  <c r="A40" i="21" s="1"/>
  <c r="AI18" i="105"/>
  <c r="CQ18" i="105"/>
  <c r="CR18" i="105"/>
  <c r="AA19" i="105"/>
  <c r="AB19" i="105"/>
  <c r="AD19" i="105"/>
  <c r="AH19" i="105"/>
  <c r="CP18" i="105"/>
  <c r="A37" i="99"/>
  <c r="A28" i="24"/>
  <c r="A20" i="11"/>
  <c r="A21" i="11" s="1"/>
  <c r="A37" i="77"/>
  <c r="A38" i="77" s="1"/>
  <c r="A19" i="17"/>
  <c r="A20" i="17" s="1"/>
  <c r="A28" i="51"/>
  <c r="A29" i="51" s="1"/>
  <c r="A30" i="51" s="1"/>
  <c r="A37" i="73"/>
  <c r="A38" i="73" s="1"/>
  <c r="A39" i="73" s="1"/>
  <c r="A38" i="99"/>
  <c r="A39" i="99" s="1"/>
  <c r="A40" i="99" s="1"/>
  <c r="A41" i="99" s="1"/>
  <c r="A20" i="64"/>
  <c r="A19" i="90"/>
  <c r="A20" i="90" s="1"/>
  <c r="A19" i="86"/>
  <c r="A20" i="86" s="1"/>
  <c r="A29" i="26"/>
  <c r="A30" i="26" s="1"/>
  <c r="A31" i="26" s="1"/>
  <c r="A32" i="26" s="1"/>
  <c r="A29" i="36"/>
  <c r="A20" i="26"/>
  <c r="A21" i="26" s="1"/>
  <c r="A22" i="26" s="1"/>
  <c r="A23" i="26" s="1"/>
  <c r="A20" i="48"/>
  <c r="A19" i="95"/>
  <c r="A20" i="95" s="1"/>
  <c r="A21" i="95" s="1"/>
  <c r="A37" i="30"/>
  <c r="A28" i="33"/>
  <c r="A29" i="33" s="1"/>
  <c r="A30" i="33" s="1"/>
  <c r="A28" i="45"/>
  <c r="A29" i="45" s="1"/>
  <c r="A19" i="15"/>
  <c r="A20" i="15" s="1"/>
  <c r="A20" i="100"/>
  <c r="A21" i="100" s="1"/>
  <c r="A28" i="27"/>
  <c r="A29" i="27" s="1"/>
  <c r="A20" i="30"/>
  <c r="A21" i="30" s="1"/>
  <c r="A19" i="23"/>
  <c r="A28" i="79"/>
  <c r="A29" i="79" s="1"/>
  <c r="A37" i="88"/>
  <c r="A28" i="34"/>
  <c r="A31" i="34" s="1"/>
  <c r="A32" i="34" s="1"/>
  <c r="A29" i="34"/>
  <c r="A30" i="34" s="1"/>
  <c r="A37" i="84"/>
  <c r="A38" i="84" s="1"/>
  <c r="A39" i="84" s="1"/>
  <c r="A29" i="63"/>
  <c r="A20" i="67"/>
  <c r="A38" i="28"/>
  <c r="A28" i="31"/>
  <c r="A29" i="31" s="1"/>
  <c r="A30" i="31" s="1"/>
  <c r="A31" i="31" s="1"/>
  <c r="A19" i="34"/>
  <c r="A28" i="20"/>
  <c r="A29" i="20" s="1"/>
  <c r="A30" i="20" s="1"/>
  <c r="A37" i="80"/>
  <c r="A38" i="80" s="1"/>
  <c r="A28" i="7"/>
  <c r="A29" i="7" s="1"/>
  <c r="A30" i="7" s="1"/>
  <c r="A31" i="7" s="1"/>
  <c r="A32" i="7" s="1"/>
  <c r="A28" i="3"/>
  <c r="A29" i="3"/>
  <c r="A30" i="3" s="1"/>
  <c r="A31" i="3" s="1"/>
  <c r="A32" i="3" s="1"/>
  <c r="A38" i="50"/>
  <c r="A38" i="91"/>
  <c r="A39" i="91" s="1"/>
  <c r="A37" i="37"/>
  <c r="A38" i="37" s="1"/>
  <c r="A28" i="8"/>
  <c r="A29" i="8" s="1"/>
  <c r="A38" i="88"/>
  <c r="A19" i="99"/>
  <c r="A20" i="99" s="1"/>
  <c r="A21" i="99" s="1"/>
  <c r="A19" i="63"/>
  <c r="A20" i="63" s="1"/>
  <c r="A38" i="34"/>
  <c r="A28" i="16"/>
  <c r="A29" i="16" s="1"/>
  <c r="A37" i="39"/>
  <c r="A38" i="39" s="1"/>
  <c r="A37" i="93"/>
  <c r="A38" i="93" s="1"/>
  <c r="A37" i="96"/>
  <c r="A37" i="32"/>
  <c r="A38" i="32" s="1"/>
  <c r="A39" i="32" s="1"/>
  <c r="A29" i="39"/>
  <c r="A30" i="39" s="1"/>
  <c r="A37" i="50"/>
  <c r="A19" i="97"/>
  <c r="A20" i="97" s="1"/>
  <c r="A21" i="97" s="1"/>
  <c r="A22" i="97" s="1"/>
  <c r="A38" i="11"/>
  <c r="A39" i="11" s="1"/>
  <c r="A40" i="11" s="1"/>
  <c r="A37" i="49"/>
  <c r="A38" i="49" s="1"/>
  <c r="A39" i="49" s="1"/>
  <c r="A40" i="49" s="1"/>
  <c r="A20" i="93"/>
  <c r="A21" i="93" s="1"/>
  <c r="A22" i="93" s="1"/>
  <c r="A23" i="93" s="1"/>
  <c r="A28" i="12"/>
  <c r="A29" i="12" s="1"/>
  <c r="A30" i="12" s="1"/>
  <c r="A31" i="12" s="1"/>
  <c r="A37" i="69"/>
  <c r="A38" i="69" s="1"/>
  <c r="A39" i="69" s="1"/>
  <c r="A40" i="69" s="1"/>
  <c r="A41" i="69" s="1"/>
  <c r="A37" i="17"/>
  <c r="A28" i="29"/>
  <c r="A29" i="29" s="1"/>
  <c r="A30" i="29" s="1"/>
  <c r="A37" i="4"/>
  <c r="A38" i="4" s="1"/>
  <c r="A28" i="19"/>
  <c r="A29" i="19" s="1"/>
  <c r="A30" i="19" s="1"/>
  <c r="A37" i="54"/>
  <c r="A38" i="54" s="1"/>
  <c r="A39" i="54" s="1"/>
  <c r="A19" i="78"/>
  <c r="A37" i="90"/>
  <c r="A38" i="90" s="1"/>
  <c r="A39" i="90" s="1"/>
  <c r="A39" i="38"/>
  <c r="A38" i="9"/>
  <c r="A39" i="9" s="1"/>
  <c r="A40" i="9" s="1"/>
  <c r="A28" i="73"/>
  <c r="A29" i="73" s="1"/>
  <c r="A30" i="73" s="1"/>
  <c r="A28" i="17"/>
  <c r="A29" i="17" s="1"/>
  <c r="A30" i="17" s="1"/>
  <c r="A31" i="17" s="1"/>
  <c r="A32" i="17" s="1"/>
  <c r="A20" i="58"/>
  <c r="A21" i="58" s="1"/>
  <c r="A22" i="58" s="1"/>
  <c r="A23" i="58" s="1"/>
  <c r="A19" i="60"/>
  <c r="A20" i="60" s="1"/>
  <c r="A21" i="60" s="1"/>
  <c r="A37" i="44"/>
  <c r="A38" i="44" s="1"/>
  <c r="A39" i="44" s="1"/>
  <c r="A40" i="44" s="1"/>
  <c r="A39" i="6"/>
  <c r="A37" i="10"/>
  <c r="A18" i="54"/>
  <c r="A19" i="37"/>
  <c r="A38" i="10"/>
  <c r="A39" i="10"/>
  <c r="A28" i="35"/>
  <c r="A19" i="10"/>
  <c r="A20" i="10"/>
  <c r="A21" i="10"/>
  <c r="A20" i="38"/>
  <c r="A21" i="38" s="1"/>
  <c r="A28" i="15"/>
  <c r="A29" i="15" s="1"/>
  <c r="A36" i="19"/>
  <c r="A28" i="100"/>
  <c r="A29" i="100" s="1"/>
  <c r="A19" i="24"/>
  <c r="A20" i="24" s="1"/>
  <c r="A21" i="24" s="1"/>
  <c r="A22" i="24" s="1"/>
  <c r="A19" i="87"/>
  <c r="A20" i="87" s="1"/>
  <c r="A37" i="46"/>
  <c r="A38" i="46"/>
  <c r="A39" i="46" s="1"/>
  <c r="A19" i="84"/>
  <c r="A20" i="84" s="1"/>
  <c r="A29" i="18"/>
  <c r="A30" i="18" s="1"/>
  <c r="A18" i="52"/>
  <c r="A19" i="52"/>
  <c r="A20" i="52"/>
  <c r="A18" i="66"/>
  <c r="A19" i="66" s="1"/>
  <c r="A37" i="3"/>
  <c r="A38" i="3" s="1"/>
  <c r="A27" i="68"/>
  <c r="A28" i="68"/>
  <c r="A29" i="68"/>
  <c r="A37" i="48"/>
  <c r="A39" i="48" s="1"/>
  <c r="A38" i="48"/>
  <c r="A27" i="64"/>
  <c r="A28" i="64" s="1"/>
  <c r="A29" i="64" s="1"/>
  <c r="A18" i="16"/>
  <c r="A19" i="16" s="1"/>
  <c r="A36" i="8"/>
  <c r="A39" i="28"/>
  <c r="A31" i="28"/>
  <c r="A32" i="28" s="1"/>
  <c r="A38" i="18"/>
  <c r="A28" i="37"/>
  <c r="A18" i="68"/>
  <c r="A18" i="44"/>
  <c r="A18" i="22"/>
  <c r="A19" i="22" s="1"/>
  <c r="A18" i="20"/>
  <c r="A19" i="20" s="1"/>
  <c r="A18" i="46"/>
  <c r="A19" i="46" s="1"/>
  <c r="A28" i="76"/>
  <c r="A29" i="91"/>
  <c r="A30" i="91" s="1"/>
  <c r="A31" i="91" s="1"/>
  <c r="A32" i="91" s="1"/>
  <c r="A36" i="53"/>
  <c r="A37" i="53" s="1"/>
  <c r="A36" i="63"/>
  <c r="A37" i="79"/>
  <c r="A38" i="79"/>
  <c r="A39" i="79"/>
  <c r="A18" i="59"/>
  <c r="A29" i="24"/>
  <c r="A30" i="24"/>
  <c r="A38" i="27"/>
  <c r="A39" i="27" s="1"/>
  <c r="A40" i="27" s="1"/>
  <c r="A37" i="36"/>
  <c r="A37" i="45"/>
  <c r="A29" i="53"/>
  <c r="A19" i="19"/>
  <c r="A20" i="19" s="1"/>
  <c r="A40" i="6"/>
  <c r="A41" i="6" s="1"/>
  <c r="A19" i="39"/>
  <c r="A20" i="39" s="1"/>
  <c r="A39" i="65"/>
  <c r="A30" i="36"/>
  <c r="A31" i="36" s="1"/>
  <c r="A32" i="36" s="1"/>
  <c r="A30" i="67"/>
  <c r="A28" i="77"/>
  <c r="A19" i="71"/>
  <c r="A20" i="71"/>
  <c r="A37" i="75"/>
  <c r="A18" i="79"/>
  <c r="A29" i="55"/>
  <c r="A30" i="55" s="1"/>
  <c r="A20" i="77"/>
  <c r="A21" i="77" s="1"/>
  <c r="A22" i="77" s="1"/>
  <c r="A23" i="77" s="1"/>
  <c r="A18" i="65"/>
  <c r="A19" i="65"/>
  <c r="A20" i="65"/>
  <c r="A21" i="65"/>
  <c r="A18" i="73"/>
  <c r="A19" i="73"/>
  <c r="A20" i="73"/>
  <c r="A36" i="92"/>
  <c r="A38" i="94"/>
  <c r="A29" i="94"/>
  <c r="A18" i="94"/>
  <c r="A19" i="94"/>
  <c r="A20" i="94"/>
  <c r="A21" i="94"/>
  <c r="A36" i="97"/>
  <c r="A37" i="97"/>
  <c r="A38" i="97"/>
  <c r="A39" i="97" s="1"/>
  <c r="A40" i="97" s="1"/>
  <c r="A18" i="53"/>
  <c r="A29" i="47"/>
  <c r="A30" i="47" s="1"/>
  <c r="A27" i="62"/>
  <c r="A28" i="62" s="1"/>
  <c r="A29" i="62" s="1"/>
  <c r="A39" i="82"/>
  <c r="A27" i="90"/>
  <c r="A19" i="14"/>
  <c r="A20" i="14" s="1"/>
  <c r="A21" i="47"/>
  <c r="A22" i="47" s="1"/>
  <c r="A20" i="92"/>
  <c r="A28" i="23"/>
  <c r="A37" i="13"/>
  <c r="A28" i="86"/>
  <c r="A29" i="86" s="1"/>
  <c r="A36" i="95"/>
  <c r="A37" i="95" s="1"/>
  <c r="A37" i="20"/>
  <c r="A37" i="29"/>
  <c r="A28" i="40"/>
  <c r="A29" i="101"/>
  <c r="A30" i="101" s="1"/>
  <c r="A37" i="12"/>
  <c r="A28" i="6"/>
  <c r="A39" i="34"/>
  <c r="A40" i="34" s="1"/>
  <c r="A21" i="35"/>
  <c r="A22" i="35" s="1"/>
  <c r="A23" i="35" s="1"/>
  <c r="A28" i="52"/>
  <c r="A29" i="52" s="1"/>
  <c r="A37" i="56"/>
  <c r="A38" i="56" s="1"/>
  <c r="A28" i="78"/>
  <c r="A29" i="78" s="1"/>
  <c r="A19" i="88"/>
  <c r="A20" i="88"/>
  <c r="A30" i="49"/>
  <c r="A31" i="49" s="1"/>
  <c r="A36" i="58"/>
  <c r="A37" i="58" s="1"/>
  <c r="A28" i="84"/>
  <c r="A20" i="101"/>
  <c r="A21" i="101" s="1"/>
  <c r="A36" i="14"/>
  <c r="A20" i="4"/>
  <c r="A21" i="4" s="1"/>
  <c r="A19" i="5"/>
  <c r="A20" i="5" s="1"/>
  <c r="A19" i="6"/>
  <c r="A20" i="6" s="1"/>
  <c r="A37" i="68"/>
  <c r="A38" i="68" s="1"/>
  <c r="A36" i="23"/>
  <c r="A37" i="23"/>
  <c r="A38" i="23" s="1"/>
  <c r="A39" i="23" s="1"/>
  <c r="A36" i="40"/>
  <c r="A37" i="16"/>
  <c r="A38" i="16"/>
  <c r="A37" i="70"/>
  <c r="A30" i="74"/>
  <c r="A31" i="74" s="1"/>
  <c r="A32" i="74" s="1"/>
  <c r="A22" i="18"/>
  <c r="A23" i="18" s="1"/>
  <c r="A27" i="11"/>
  <c r="A28" i="11"/>
  <c r="A29" i="11" s="1"/>
  <c r="A27" i="56"/>
  <c r="A18" i="56"/>
  <c r="A36" i="67"/>
  <c r="A37" i="67" s="1"/>
  <c r="A36" i="78"/>
  <c r="A37" i="78" s="1"/>
  <c r="A38" i="78" s="1"/>
  <c r="A20" i="12"/>
  <c r="A21" i="12" s="1"/>
  <c r="A36" i="15"/>
  <c r="A37" i="64"/>
  <c r="A28" i="92"/>
  <c r="A19" i="28"/>
  <c r="A20" i="28" s="1"/>
  <c r="A20" i="51"/>
  <c r="A37" i="57"/>
  <c r="A38" i="57" s="1"/>
  <c r="A37" i="66"/>
  <c r="A21" i="67"/>
  <c r="A22" i="67" s="1"/>
  <c r="A23" i="67" s="1"/>
  <c r="A18" i="98"/>
  <c r="A19" i="98"/>
  <c r="A28" i="9"/>
  <c r="A28" i="41"/>
  <c r="A28" i="69"/>
  <c r="A29" i="69" s="1"/>
  <c r="A28" i="75"/>
  <c r="A37" i="33"/>
  <c r="A19" i="8"/>
  <c r="A20" i="8" s="1"/>
  <c r="A19" i="27"/>
  <c r="A20" i="27" s="1"/>
  <c r="A21" i="27" s="1"/>
  <c r="A28" i="44"/>
  <c r="A37" i="62"/>
  <c r="A38" i="62" s="1"/>
  <c r="A27" i="80"/>
  <c r="A28" i="80" s="1"/>
  <c r="A28" i="83"/>
  <c r="A29" i="83" s="1"/>
  <c r="A18" i="96"/>
  <c r="A19" i="96" s="1"/>
  <c r="A28" i="4"/>
  <c r="A29" i="4" s="1"/>
  <c r="A31" i="10"/>
  <c r="A32" i="10" s="1"/>
  <c r="A21" i="45"/>
  <c r="A22" i="45" s="1"/>
  <c r="A28" i="57"/>
  <c r="A29" i="57" s="1"/>
  <c r="A37" i="24"/>
  <c r="A38" i="24"/>
  <c r="A39" i="24"/>
  <c r="A18" i="80"/>
  <c r="A20" i="83"/>
  <c r="A21" i="83" s="1"/>
  <c r="A18" i="91"/>
  <c r="A19" i="91" s="1"/>
  <c r="A19" i="41"/>
  <c r="A20" i="41" s="1"/>
  <c r="A21" i="41" s="1"/>
  <c r="A37" i="74"/>
  <c r="A38" i="74" s="1"/>
  <c r="A37" i="85"/>
  <c r="A38" i="85" s="1"/>
  <c r="A21" i="50"/>
  <c r="A22" i="50" s="1"/>
  <c r="A28" i="54"/>
  <c r="A29" i="54" s="1"/>
  <c r="A28" i="93"/>
  <c r="A29" i="93" s="1"/>
  <c r="A37" i="100"/>
  <c r="A38" i="100" s="1"/>
  <c r="A28" i="66"/>
  <c r="A29" i="66" s="1"/>
  <c r="A18" i="69"/>
  <c r="A19" i="69" s="1"/>
  <c r="A20" i="69"/>
  <c r="A27" i="85"/>
  <c r="A36" i="76"/>
  <c r="A19" i="76"/>
  <c r="A20" i="76" s="1"/>
  <c r="A20" i="89"/>
  <c r="A28" i="94"/>
  <c r="A37" i="98"/>
  <c r="A21" i="18"/>
  <c r="A38" i="22"/>
  <c r="A39" i="22" s="1"/>
  <c r="A40" i="22" s="1"/>
  <c r="A19" i="36"/>
  <c r="A20" i="36" s="1"/>
  <c r="A20" i="61"/>
  <c r="A21" i="62"/>
  <c r="A22" i="62" s="1"/>
  <c r="A23" i="62" s="1"/>
  <c r="A38" i="31"/>
  <c r="A39" i="31" s="1"/>
  <c r="A40" i="31" s="1"/>
  <c r="A37" i="60"/>
  <c r="A38" i="60" s="1"/>
  <c r="A39" i="60"/>
  <c r="A36" i="81"/>
  <c r="A27" i="99"/>
  <c r="A20" i="49"/>
  <c r="A21" i="49" s="1"/>
  <c r="A22" i="49" s="1"/>
  <c r="A23" i="49" s="1"/>
  <c r="A37" i="51"/>
  <c r="A38" i="51" s="1"/>
  <c r="A38" i="71"/>
  <c r="A39" i="71" s="1"/>
  <c r="A20" i="74"/>
  <c r="A21" i="74" s="1"/>
  <c r="A22" i="74" s="1"/>
  <c r="A23" i="74" s="1"/>
  <c r="A18" i="75"/>
  <c r="A19" i="75" s="1"/>
  <c r="A20" i="75" s="1"/>
  <c r="A28" i="81"/>
  <c r="A29" i="81" s="1"/>
  <c r="A28" i="88"/>
  <c r="A29" i="88" s="1"/>
  <c r="A29" i="72"/>
  <c r="A19" i="82"/>
  <c r="A20" i="82" s="1"/>
  <c r="A38" i="87"/>
  <c r="A38" i="43"/>
  <c r="A39" i="43" s="1"/>
  <c r="A28" i="50"/>
  <c r="A29" i="50" s="1"/>
  <c r="A27" i="60"/>
  <c r="A28" i="60" s="1"/>
  <c r="A29" i="60" s="1"/>
  <c r="A37" i="26"/>
  <c r="A38" i="26" s="1"/>
  <c r="A39" i="26" s="1"/>
  <c r="A19" i="29"/>
  <c r="A36" i="59"/>
  <c r="A37" i="59" s="1"/>
  <c r="A27" i="98"/>
  <c r="A28" i="98" s="1"/>
  <c r="A28" i="43"/>
  <c r="A29" i="43" s="1"/>
  <c r="A37" i="52"/>
  <c r="A36" i="86"/>
  <c r="A37" i="86" s="1"/>
  <c r="A38" i="86" s="1"/>
  <c r="A19" i="55"/>
  <c r="A20" i="55" s="1"/>
  <c r="A21" i="55" s="1"/>
  <c r="A39" i="72"/>
  <c r="A21" i="81"/>
  <c r="A22" i="81" s="1"/>
  <c r="A38" i="83"/>
  <c r="A39" i="83" s="1"/>
  <c r="A38" i="61"/>
  <c r="A39" i="61" s="1"/>
  <c r="A28" i="71"/>
  <c r="A29" i="71" s="1"/>
  <c r="A28" i="82"/>
  <c r="A28" i="87"/>
  <c r="A37" i="101"/>
  <c r="A28" i="97"/>
  <c r="A29" i="97"/>
  <c r="A28" i="96"/>
  <c r="A28" i="95"/>
  <c r="A29" i="95"/>
  <c r="A28" i="89"/>
  <c r="A19" i="85"/>
  <c r="A30" i="79"/>
  <c r="A31" i="79"/>
  <c r="A21" i="73"/>
  <c r="A28" i="70"/>
  <c r="A28" i="65"/>
  <c r="A27" i="61"/>
  <c r="A28" i="59"/>
  <c r="A29" i="59" s="1"/>
  <c r="A28" i="58"/>
  <c r="A29" i="58" s="1"/>
  <c r="A19" i="57"/>
  <c r="A20" i="57" s="1"/>
  <c r="A36" i="55"/>
  <c r="A28" i="48"/>
  <c r="A29" i="48" s="1"/>
  <c r="A28" i="46"/>
  <c r="A19" i="43"/>
  <c r="A28" i="42"/>
  <c r="A36" i="42"/>
  <c r="A19" i="42"/>
  <c r="A20" i="42" s="1"/>
  <c r="A19" i="40"/>
  <c r="A28" i="38"/>
  <c r="A29" i="38"/>
  <c r="A38" i="35"/>
  <c r="A39" i="35" s="1"/>
  <c r="A19" i="33"/>
  <c r="A19" i="32"/>
  <c r="A20" i="32" s="1"/>
  <c r="A28" i="32"/>
  <c r="A29" i="32" s="1"/>
  <c r="A31" i="30"/>
  <c r="A32" i="30" s="1"/>
  <c r="A37" i="25"/>
  <c r="A18" i="25"/>
  <c r="A19" i="25" s="1"/>
  <c r="A28" i="25"/>
  <c r="A28" i="22"/>
  <c r="A29" i="22" s="1"/>
  <c r="A18" i="21"/>
  <c r="A19" i="21" s="1"/>
  <c r="A28" i="21"/>
  <c r="A28" i="14"/>
  <c r="A28" i="13"/>
  <c r="A29" i="13" s="1"/>
  <c r="A20" i="13"/>
  <c r="A18" i="9"/>
  <c r="A37" i="7"/>
  <c r="A38" i="7" s="1"/>
  <c r="A39" i="7" s="1"/>
  <c r="A18" i="7"/>
  <c r="A19" i="7" s="1"/>
  <c r="A28" i="5"/>
  <c r="A18" i="3"/>
  <c r="A35" i="2"/>
  <c r="A26" i="2"/>
  <c r="A17" i="2"/>
  <c r="A18" i="2" s="1"/>
  <c r="M102" i="1"/>
  <c r="N102" i="1" s="1"/>
  <c r="M101" i="1"/>
  <c r="N101" i="1" s="1"/>
  <c r="M100" i="1"/>
  <c r="N100" i="1" s="1"/>
  <c r="M99" i="1"/>
  <c r="N99" i="1" s="1"/>
  <c r="M98" i="1"/>
  <c r="N98" i="1" s="1"/>
  <c r="M97" i="1"/>
  <c r="N97" i="1" s="1"/>
  <c r="M96" i="1"/>
  <c r="N96" i="1" s="1"/>
  <c r="M95" i="1"/>
  <c r="N95" i="1" s="1"/>
  <c r="M94" i="1"/>
  <c r="N94" i="1" s="1"/>
  <c r="M93" i="1"/>
  <c r="N93" i="1" s="1"/>
  <c r="M92" i="1"/>
  <c r="N92" i="1" s="1"/>
  <c r="M91" i="1"/>
  <c r="N91" i="1" s="1"/>
  <c r="M90" i="1"/>
  <c r="N90" i="1" s="1"/>
  <c r="M89" i="1"/>
  <c r="N89" i="1" s="1"/>
  <c r="M88" i="1"/>
  <c r="N88" i="1" s="1"/>
  <c r="M87" i="1"/>
  <c r="N87" i="1" s="1"/>
  <c r="M86" i="1"/>
  <c r="N86" i="1" s="1"/>
  <c r="M85" i="1"/>
  <c r="N85" i="1" s="1"/>
  <c r="M84" i="1"/>
  <c r="N84" i="1" s="1"/>
  <c r="M83" i="1"/>
  <c r="N83" i="1" s="1"/>
  <c r="M82" i="1"/>
  <c r="N82" i="1" s="1"/>
  <c r="M81" i="1"/>
  <c r="N81" i="1" s="1"/>
  <c r="M80" i="1"/>
  <c r="N80" i="1" s="1"/>
  <c r="M79" i="1"/>
  <c r="N79" i="1" s="1"/>
  <c r="M78" i="1"/>
  <c r="N78" i="1" s="1"/>
  <c r="M77" i="1"/>
  <c r="N77" i="1" s="1"/>
  <c r="M76" i="1"/>
  <c r="N76" i="1" s="1"/>
  <c r="M75" i="1"/>
  <c r="N75" i="1" s="1"/>
  <c r="M74" i="1"/>
  <c r="N74" i="1" s="1"/>
  <c r="M73" i="1"/>
  <c r="N73" i="1" s="1"/>
  <c r="M72" i="1"/>
  <c r="N72" i="1" s="1"/>
  <c r="M71" i="1"/>
  <c r="N71" i="1" s="1"/>
  <c r="M70" i="1"/>
  <c r="N70" i="1" s="1"/>
  <c r="M69" i="1"/>
  <c r="N69" i="1" s="1"/>
  <c r="M68" i="1"/>
  <c r="N68" i="1" s="1"/>
  <c r="M67" i="1"/>
  <c r="N67" i="1" s="1"/>
  <c r="M66" i="1"/>
  <c r="N66" i="1" s="1"/>
  <c r="M65" i="1"/>
  <c r="N65" i="1" s="1"/>
  <c r="M64" i="1"/>
  <c r="N64" i="1" s="1"/>
  <c r="M63" i="1"/>
  <c r="N63" i="1" s="1"/>
  <c r="M62" i="1"/>
  <c r="N62" i="1" s="1"/>
  <c r="M61" i="1"/>
  <c r="N61" i="1" s="1"/>
  <c r="M60" i="1"/>
  <c r="N60" i="1" s="1"/>
  <c r="M59" i="1"/>
  <c r="N59" i="1" s="1"/>
  <c r="M58" i="1"/>
  <c r="N58" i="1" s="1"/>
  <c r="M57" i="1"/>
  <c r="N57" i="1" s="1"/>
  <c r="M56" i="1"/>
  <c r="N56" i="1" s="1"/>
  <c r="M55" i="1"/>
  <c r="N55" i="1" s="1"/>
  <c r="M54" i="1"/>
  <c r="N54" i="1" s="1"/>
  <c r="M53" i="1"/>
  <c r="N53" i="1" s="1"/>
  <c r="M52" i="1"/>
  <c r="N52" i="1" s="1"/>
  <c r="M51" i="1"/>
  <c r="N51" i="1" s="1"/>
  <c r="M50" i="1"/>
  <c r="N50" i="1" s="1"/>
  <c r="M49" i="1"/>
  <c r="N49" i="1" s="1"/>
  <c r="M48" i="1"/>
  <c r="N48" i="1" s="1"/>
  <c r="M47" i="1"/>
  <c r="N47" i="1" s="1"/>
  <c r="M46" i="1"/>
  <c r="N46" i="1" s="1"/>
  <c r="M45" i="1"/>
  <c r="N45" i="1" s="1"/>
  <c r="M44" i="1"/>
  <c r="N44" i="1" s="1"/>
  <c r="M43" i="1"/>
  <c r="N43" i="1" s="1"/>
  <c r="M42" i="1"/>
  <c r="N42" i="1" s="1"/>
  <c r="M41" i="1"/>
  <c r="N41" i="1" s="1"/>
  <c r="M40" i="1"/>
  <c r="N40" i="1" s="1"/>
  <c r="M39" i="1"/>
  <c r="N39" i="1" s="1"/>
  <c r="M38" i="1"/>
  <c r="N38" i="1" s="1"/>
  <c r="M37" i="1"/>
  <c r="N37" i="1" s="1"/>
  <c r="M36" i="1"/>
  <c r="N36" i="1" s="1"/>
  <c r="M35" i="1"/>
  <c r="N35" i="1" s="1"/>
  <c r="M34" i="1"/>
  <c r="N34" i="1" s="1"/>
  <c r="M33" i="1"/>
  <c r="N33" i="1" s="1"/>
  <c r="M32" i="1"/>
  <c r="N32" i="1" s="1"/>
  <c r="M31" i="1"/>
  <c r="N31" i="1" s="1"/>
  <c r="M30" i="1"/>
  <c r="N30" i="1" s="1"/>
  <c r="M29" i="1"/>
  <c r="N29" i="1" s="1"/>
  <c r="M28" i="1"/>
  <c r="N28" i="1" s="1"/>
  <c r="M27" i="1"/>
  <c r="N27" i="1" s="1"/>
  <c r="M26" i="1"/>
  <c r="N26" i="1" s="1"/>
  <c r="M25" i="1"/>
  <c r="N25" i="1" s="1"/>
  <c r="M24" i="1"/>
  <c r="N24" i="1" s="1"/>
  <c r="M23" i="1"/>
  <c r="N23" i="1" s="1"/>
  <c r="M22" i="1"/>
  <c r="N22" i="1" s="1"/>
  <c r="M21" i="1"/>
  <c r="N21" i="1" s="1"/>
  <c r="M20" i="1"/>
  <c r="N20" i="1" s="1"/>
  <c r="M19" i="1"/>
  <c r="N19" i="1" s="1"/>
  <c r="M18" i="1"/>
  <c r="N18" i="1" s="1"/>
  <c r="M17" i="1"/>
  <c r="N17" i="1" s="1"/>
  <c r="M16" i="1"/>
  <c r="N16" i="1" s="1"/>
  <c r="M15" i="1"/>
  <c r="N15" i="1" s="1"/>
  <c r="M14" i="1"/>
  <c r="N14" i="1" s="1"/>
  <c r="M13" i="1"/>
  <c r="N13" i="1" s="1"/>
  <c r="M12" i="1"/>
  <c r="N12" i="1" s="1"/>
  <c r="M11" i="1"/>
  <c r="N11" i="1" s="1"/>
  <c r="M10" i="1"/>
  <c r="N10" i="1" s="1"/>
  <c r="M9" i="1"/>
  <c r="N9" i="1" s="1"/>
  <c r="M8" i="1"/>
  <c r="N8" i="1" s="1"/>
  <c r="M7" i="1"/>
  <c r="N7" i="1" s="1"/>
  <c r="M6" i="1"/>
  <c r="N6" i="1" s="1"/>
  <c r="M5" i="1"/>
  <c r="N5" i="1" s="1"/>
  <c r="M4" i="1"/>
  <c r="N4" i="1" s="1"/>
  <c r="M3" i="1"/>
  <c r="N3" i="1" s="1"/>
  <c r="AS19" i="105" l="1"/>
  <c r="BO19" i="105"/>
  <c r="Z19" i="105"/>
  <c r="BP19" i="105"/>
  <c r="R19" i="105"/>
  <c r="CN19" i="105"/>
  <c r="J19" i="105"/>
  <c r="BJ19" i="105"/>
  <c r="H29" i="105"/>
  <c r="CT19" i="105"/>
  <c r="H19" i="105"/>
  <c r="D19" i="105"/>
  <c r="S19" i="105"/>
  <c r="AQ19" i="105"/>
  <c r="U19" i="105"/>
  <c r="CG19" i="105"/>
  <c r="AY19" i="105"/>
  <c r="CB19" i="105"/>
  <c r="AM19" i="105"/>
  <c r="P19" i="105"/>
  <c r="CE19" i="105"/>
  <c r="AN19" i="105"/>
  <c r="AW19" i="105"/>
  <c r="V19" i="105"/>
  <c r="BR19" i="105"/>
  <c r="AI29" i="105"/>
  <c r="N28" i="105"/>
  <c r="CQ37" i="105"/>
  <c r="CQ29" i="105"/>
  <c r="BN29" i="105"/>
  <c r="CL37" i="105"/>
  <c r="CP28" i="105"/>
  <c r="AF29" i="105"/>
  <c r="W28" i="105"/>
  <c r="BS29" i="105"/>
  <c r="AQ28" i="105"/>
  <c r="AL28" i="105"/>
  <c r="AN29" i="105"/>
  <c r="B28" i="105"/>
  <c r="V28" i="105"/>
  <c r="BP28" i="105"/>
  <c r="CG29" i="105"/>
  <c r="CS28" i="105"/>
  <c r="CC28" i="105"/>
  <c r="CT29" i="105"/>
  <c r="AM29" i="105"/>
  <c r="CI29" i="105"/>
  <c r="AO28" i="105"/>
  <c r="BU28" i="105"/>
  <c r="AP28" i="105"/>
  <c r="V29" i="105"/>
  <c r="AX28" i="105"/>
  <c r="BI29" i="105"/>
  <c r="D37" i="105"/>
  <c r="CP29" i="105"/>
  <c r="Q28" i="105"/>
  <c r="BV28" i="105"/>
  <c r="CK29" i="105"/>
  <c r="BW29" i="105"/>
  <c r="W37" i="105"/>
  <c r="BZ28" i="105"/>
  <c r="AT28" i="105"/>
  <c r="CK28" i="105"/>
  <c r="BK29" i="105"/>
  <c r="R28" i="105"/>
  <c r="O28" i="105"/>
  <c r="P29" i="105"/>
  <c r="BI28" i="105"/>
  <c r="CQ20" i="105"/>
  <c r="BJ28" i="105"/>
  <c r="D28" i="105"/>
  <c r="AB29" i="105"/>
  <c r="AJ28" i="105"/>
  <c r="BS28" i="105"/>
  <c r="BM28" i="105"/>
  <c r="BA28" i="105"/>
  <c r="T20" i="105"/>
  <c r="AH29" i="105"/>
  <c r="BZ29" i="105"/>
  <c r="BT28" i="105"/>
  <c r="AR28" i="105"/>
  <c r="BL29" i="105"/>
  <c r="BH28" i="105"/>
  <c r="BK28" i="105"/>
  <c r="F29" i="105"/>
  <c r="G29" i="105"/>
  <c r="CA28" i="105"/>
  <c r="AM28" i="105"/>
  <c r="S29" i="105"/>
  <c r="BP29" i="105"/>
  <c r="CL20" i="105"/>
  <c r="AD20" i="105"/>
  <c r="AB20" i="105"/>
  <c r="A29" i="105"/>
  <c r="AN30" i="105" s="1"/>
  <c r="F28" i="105"/>
  <c r="E28" i="105"/>
  <c r="BH29" i="105"/>
  <c r="M29" i="105"/>
  <c r="CA20" i="105"/>
  <c r="AR29" i="105"/>
  <c r="AY29" i="105"/>
  <c r="D29" i="105"/>
  <c r="AR20" i="105"/>
  <c r="AF28" i="105"/>
  <c r="BA29" i="105"/>
  <c r="BB29" i="105"/>
  <c r="BQ28" i="105"/>
  <c r="Y29" i="105"/>
  <c r="BS20" i="105"/>
  <c r="H28" i="105"/>
  <c r="AB28" i="105"/>
  <c r="CN29" i="105"/>
  <c r="CV37" i="105"/>
  <c r="CH20" i="105"/>
  <c r="CS29" i="105"/>
  <c r="BX28" i="105"/>
  <c r="X28" i="105"/>
  <c r="C29" i="105"/>
  <c r="CF28" i="105"/>
  <c r="BV37" i="105"/>
  <c r="X29" i="105"/>
  <c r="CU29" i="105"/>
  <c r="T29" i="105"/>
  <c r="CM29" i="105"/>
  <c r="CO37" i="105"/>
  <c r="CH29" i="105"/>
  <c r="AK20" i="105"/>
  <c r="AE29" i="105"/>
  <c r="AX29" i="105"/>
  <c r="BY29" i="105"/>
  <c r="CP20" i="105"/>
  <c r="BB28" i="105"/>
  <c r="BQ29" i="105"/>
  <c r="AS28" i="105"/>
  <c r="BR28" i="105"/>
  <c r="U29" i="105"/>
  <c r="BO29" i="105"/>
  <c r="AP29" i="105"/>
  <c r="CL29" i="105"/>
  <c r="S28" i="105"/>
  <c r="CE28" i="105"/>
  <c r="G28" i="105"/>
  <c r="Z29" i="105"/>
  <c r="L28" i="105"/>
  <c r="K29" i="105"/>
  <c r="BC29" i="105"/>
  <c r="CF29" i="105"/>
  <c r="O29" i="105"/>
  <c r="CH28" i="105"/>
  <c r="Z28" i="105"/>
  <c r="J28" i="105"/>
  <c r="CU28" i="105"/>
  <c r="AG28" i="105"/>
  <c r="BW28" i="105"/>
  <c r="CO29" i="105"/>
  <c r="P20" i="105"/>
  <c r="K28" i="105"/>
  <c r="BV29" i="105"/>
  <c r="J29" i="105"/>
  <c r="G37" i="105"/>
  <c r="CL28" i="105"/>
  <c r="CI20" i="105"/>
  <c r="AK28" i="105"/>
  <c r="BX29" i="105"/>
  <c r="BF29" i="105"/>
  <c r="BJ29" i="105"/>
  <c r="CN28" i="105"/>
  <c r="AD28" i="105"/>
  <c r="BD29" i="105"/>
  <c r="I37" i="105"/>
  <c r="AG29" i="105"/>
  <c r="AC28" i="105"/>
  <c r="F20" i="105"/>
  <c r="CC29" i="105"/>
  <c r="CI28" i="105"/>
  <c r="AL29" i="105"/>
  <c r="BC28" i="105"/>
  <c r="CG28" i="105"/>
  <c r="AC29" i="105"/>
  <c r="BN28" i="105"/>
  <c r="AA29" i="105"/>
  <c r="CT28" i="105"/>
  <c r="CB29" i="105"/>
  <c r="BE29" i="105"/>
  <c r="AZ29" i="105"/>
  <c r="AH28" i="105"/>
  <c r="BY28" i="105"/>
  <c r="AU28" i="105"/>
  <c r="BM29" i="105"/>
  <c r="M28" i="105"/>
  <c r="BF28" i="105"/>
  <c r="AV28" i="105"/>
  <c r="AT29" i="105"/>
  <c r="C28" i="105"/>
  <c r="AY28" i="105"/>
  <c r="BL28" i="105"/>
  <c r="BT29" i="105"/>
  <c r="Q20" i="105"/>
  <c r="BG28" i="105"/>
  <c r="T28" i="105"/>
  <c r="CD28" i="105"/>
  <c r="CJ28" i="105"/>
  <c r="P28" i="105"/>
  <c r="R29" i="105"/>
  <c r="AA28" i="105"/>
  <c r="AC20" i="105"/>
  <c r="AV29" i="105"/>
  <c r="AI28" i="105"/>
  <c r="AE28" i="105"/>
  <c r="BR29" i="105"/>
  <c r="CE29" i="105"/>
  <c r="AN28" i="105"/>
  <c r="BD28" i="105"/>
  <c r="AO20" i="105"/>
  <c r="AQ29" i="105"/>
  <c r="CM28" i="105"/>
  <c r="CD29" i="105"/>
  <c r="CJ29" i="105"/>
  <c r="AS29" i="105"/>
  <c r="CV29" i="105"/>
  <c r="B29" i="105"/>
  <c r="AD29" i="105"/>
  <c r="CQ28" i="105"/>
  <c r="AW28" i="105"/>
  <c r="BG29" i="105"/>
  <c r="Y28" i="105"/>
  <c r="W29" i="105"/>
  <c r="AZ28" i="105"/>
  <c r="E29" i="105"/>
  <c r="N29" i="105"/>
  <c r="I28" i="105"/>
  <c r="AK29" i="105"/>
  <c r="Q29" i="105"/>
  <c r="U28" i="105"/>
  <c r="BU29" i="105"/>
  <c r="CR28" i="105"/>
  <c r="CA29" i="105"/>
  <c r="BJ37" i="105"/>
  <c r="AX37" i="105"/>
  <c r="BZ20" i="105"/>
  <c r="CO20" i="105"/>
  <c r="A21" i="31"/>
  <c r="A22" i="31" s="1"/>
  <c r="A23" i="31" s="1"/>
  <c r="AJ29" i="105"/>
  <c r="B37" i="105"/>
  <c r="AA20" i="105"/>
  <c r="A19" i="70"/>
  <c r="A20" i="70" s="1"/>
  <c r="BZ37" i="105"/>
  <c r="I29" i="105"/>
  <c r="U37" i="105"/>
  <c r="CT20" i="105"/>
  <c r="Y37" i="105"/>
  <c r="BK20" i="105"/>
  <c r="L20" i="105"/>
  <c r="BO37" i="105"/>
  <c r="CB28" i="105"/>
  <c r="L29" i="105"/>
  <c r="BO28" i="105"/>
  <c r="CO28" i="105"/>
  <c r="BE28" i="105"/>
  <c r="CV28" i="105"/>
  <c r="CR29" i="105"/>
  <c r="A31" i="55"/>
  <c r="X37" i="105"/>
  <c r="AU29" i="105"/>
  <c r="AW29" i="105"/>
  <c r="A20" i="72"/>
  <c r="A21" i="72" s="1"/>
  <c r="A22" i="72" s="1"/>
  <c r="A23" i="72" s="1"/>
  <c r="A39" i="80"/>
  <c r="A40" i="80" s="1"/>
  <c r="A19" i="80"/>
  <c r="A20" i="80"/>
  <c r="A21" i="80" s="1"/>
  <c r="A21" i="64"/>
  <c r="A22" i="64" s="1"/>
  <c r="A23" i="94"/>
  <c r="A29" i="23"/>
  <c r="A32" i="23" s="1"/>
  <c r="A30" i="23"/>
  <c r="A38" i="30"/>
  <c r="A39" i="30"/>
  <c r="S37" i="105"/>
  <c r="AL37" i="105"/>
  <c r="AP37" i="105"/>
  <c r="I20" i="105"/>
  <c r="Z20" i="105"/>
  <c r="AM20" i="105"/>
  <c r="BC37" i="105"/>
  <c r="A20" i="23"/>
  <c r="CG20" i="105"/>
  <c r="AB37" i="105"/>
  <c r="BD37" i="105"/>
  <c r="V20" i="105"/>
  <c r="P37" i="105"/>
  <c r="A39" i="41"/>
  <c r="A40" i="41" s="1"/>
  <c r="AV20" i="105"/>
  <c r="AC37" i="105"/>
  <c r="AO37" i="105"/>
  <c r="A20" i="91"/>
  <c r="A21" i="91" s="1"/>
  <c r="A22" i="94"/>
  <c r="AH20" i="105"/>
  <c r="A30" i="38"/>
  <c r="A31" i="38" s="1"/>
  <c r="A32" i="38" s="1"/>
  <c r="A37" i="105"/>
  <c r="AB38" i="105" s="1"/>
  <c r="AD37" i="105"/>
  <c r="CF37" i="105"/>
  <c r="M37" i="105"/>
  <c r="BL37" i="105"/>
  <c r="BW37" i="105"/>
  <c r="CR37" i="105"/>
  <c r="Z37" i="105"/>
  <c r="AE37" i="105"/>
  <c r="J37" i="105"/>
  <c r="CD37" i="105"/>
  <c r="CP37" i="105"/>
  <c r="F37" i="105"/>
  <c r="AR37" i="105"/>
  <c r="BK37" i="105"/>
  <c r="AK37" i="105"/>
  <c r="BB37" i="105"/>
  <c r="BI37" i="105"/>
  <c r="AN37" i="105"/>
  <c r="BT37" i="105"/>
  <c r="H37" i="105"/>
  <c r="CG37" i="105"/>
  <c r="E37" i="105"/>
  <c r="BR37" i="105"/>
  <c r="BM37" i="105"/>
  <c r="AZ37" i="105"/>
  <c r="CN37" i="105"/>
  <c r="AQ37" i="105"/>
  <c r="N37" i="105"/>
  <c r="CB37" i="105"/>
  <c r="BA37" i="105"/>
  <c r="AS37" i="105"/>
  <c r="BS37" i="105"/>
  <c r="BQ37" i="105"/>
  <c r="AA37" i="105"/>
  <c r="L37" i="105"/>
  <c r="BU37" i="105"/>
  <c r="CJ37" i="105"/>
  <c r="AI37" i="105"/>
  <c r="C37" i="105"/>
  <c r="BP37" i="105"/>
  <c r="CA37" i="105"/>
  <c r="AV37" i="105"/>
  <c r="CU37" i="105"/>
  <c r="AU37" i="105"/>
  <c r="CS37" i="105"/>
  <c r="K37" i="105"/>
  <c r="AW37" i="105"/>
  <c r="V37" i="105"/>
  <c r="BX37" i="105"/>
  <c r="CE37" i="105"/>
  <c r="CK37" i="105"/>
  <c r="CT37" i="105"/>
  <c r="AY37" i="105"/>
  <c r="AH37" i="105"/>
  <c r="BH37" i="105"/>
  <c r="BN37" i="105"/>
  <c r="CV20" i="105"/>
  <c r="CD20" i="105"/>
  <c r="U20" i="105"/>
  <c r="D20" i="105"/>
  <c r="BI20" i="105"/>
  <c r="BD20" i="105"/>
  <c r="CF20" i="105"/>
  <c r="BY20" i="105"/>
  <c r="BB20" i="105"/>
  <c r="BU20" i="105"/>
  <c r="AU20" i="105"/>
  <c r="X20" i="105"/>
  <c r="AY20" i="105"/>
  <c r="C20" i="105"/>
  <c r="BE20" i="105"/>
  <c r="K20" i="105"/>
  <c r="H20" i="105"/>
  <c r="S20" i="105"/>
  <c r="N20" i="105"/>
  <c r="BX20" i="105"/>
  <c r="BN20" i="105"/>
  <c r="AQ20" i="105"/>
  <c r="AL20" i="105"/>
  <c r="AT20" i="105"/>
  <c r="BA20" i="105"/>
  <c r="Y20" i="105"/>
  <c r="CE20" i="105"/>
  <c r="BV20" i="105"/>
  <c r="AP20" i="105"/>
  <c r="W20" i="105"/>
  <c r="CJ20" i="105"/>
  <c r="BT20" i="105"/>
  <c r="CC20" i="105"/>
  <c r="BG20" i="105"/>
  <c r="R20" i="105"/>
  <c r="M20" i="105"/>
  <c r="BR20" i="105"/>
  <c r="J20" i="105"/>
  <c r="G20" i="105"/>
  <c r="AJ20" i="105"/>
  <c r="CS20" i="105"/>
  <c r="AS20" i="105"/>
  <c r="AN20" i="105"/>
  <c r="BP20" i="105"/>
  <c r="CK20" i="105"/>
  <c r="BF20" i="105"/>
  <c r="AI20" i="105"/>
  <c r="BJ20" i="105"/>
  <c r="BO20" i="105"/>
  <c r="BL20" i="105"/>
  <c r="BQ20" i="105"/>
  <c r="CU20" i="105"/>
  <c r="B20" i="105"/>
  <c r="CR20" i="105"/>
  <c r="AE20" i="105"/>
  <c r="CB20" i="105"/>
  <c r="AF20" i="105"/>
  <c r="AG20" i="105"/>
  <c r="O20" i="105"/>
  <c r="A20" i="105"/>
  <c r="BQ21" i="105" s="1"/>
  <c r="A30" i="63"/>
  <c r="A31" i="63"/>
  <c r="A32" i="63" s="1"/>
  <c r="BG37" i="105"/>
  <c r="AJ37" i="105"/>
  <c r="AG37" i="105"/>
  <c r="R37" i="105"/>
  <c r="A40" i="5"/>
  <c r="BW20" i="105"/>
  <c r="BC20" i="105"/>
  <c r="CM20" i="105"/>
  <c r="AT37" i="105"/>
  <c r="CC37" i="105"/>
  <c r="CH37" i="105"/>
  <c r="BF37" i="105"/>
  <c r="BM20" i="105"/>
  <c r="BE37" i="105"/>
  <c r="AM37" i="105"/>
  <c r="CM37" i="105"/>
  <c r="AF37" i="105"/>
  <c r="Q37" i="105"/>
  <c r="O37" i="105"/>
  <c r="A38" i="59"/>
  <c r="A39" i="59" s="1"/>
  <c r="BH20" i="105"/>
  <c r="E20" i="105"/>
  <c r="AX20" i="105"/>
  <c r="T37" i="105"/>
  <c r="CI37" i="105"/>
  <c r="A39" i="39"/>
  <c r="A40" i="39" s="1"/>
  <c r="A41" i="39" s="1"/>
  <c r="A39" i="93"/>
  <c r="A38" i="47"/>
  <c r="A39" i="47"/>
  <c r="A40" i="47" s="1"/>
  <c r="A21" i="34"/>
  <c r="A30" i="93"/>
  <c r="A31" i="93"/>
  <c r="A21" i="86"/>
  <c r="A22" i="86"/>
  <c r="A22" i="11"/>
  <c r="A23" i="11"/>
  <c r="A30" i="27"/>
  <c r="A31" i="27" s="1"/>
  <c r="A32" i="27" s="1"/>
  <c r="A39" i="56"/>
  <c r="A40" i="56" s="1"/>
  <c r="A41" i="56" s="1"/>
  <c r="A21" i="15"/>
  <c r="A22" i="15" s="1"/>
  <c r="A23" i="15" s="1"/>
  <c r="A20" i="78"/>
  <c r="A21" i="78" s="1"/>
  <c r="A22" i="30"/>
  <c r="A40" i="65"/>
  <c r="A41" i="65" s="1"/>
  <c r="A42" i="65" s="1"/>
  <c r="A29" i="44"/>
  <c r="A38" i="95"/>
  <c r="A39" i="95" s="1"/>
  <c r="A40" i="95" s="1"/>
  <c r="A23" i="30"/>
  <c r="A22" i="10"/>
  <c r="A23" i="10" s="1"/>
  <c r="A30" i="11"/>
  <c r="A31" i="11" s="1"/>
  <c r="A32" i="11" s="1"/>
  <c r="A21" i="48"/>
  <c r="A22" i="48" s="1"/>
  <c r="A40" i="38"/>
  <c r="A41" i="38" s="1"/>
  <c r="A39" i="50"/>
  <c r="A40" i="50" s="1"/>
  <c r="A41" i="50" s="1"/>
  <c r="A20" i="66"/>
  <c r="A21" i="66" s="1"/>
  <c r="A22" i="66" s="1"/>
  <c r="A23" i="66" s="1"/>
  <c r="A20" i="34"/>
  <c r="A21" i="17"/>
  <c r="A22" i="17" s="1"/>
  <c r="A23" i="17" s="1"/>
  <c r="A22" i="100"/>
  <c r="A23" i="100" s="1"/>
  <c r="A30" i="45"/>
  <c r="A31" i="45" s="1"/>
  <c r="A32" i="45" s="1"/>
  <c r="A41" i="22"/>
  <c r="A21" i="90"/>
  <c r="A22" i="95"/>
  <c r="A23" i="95" s="1"/>
  <c r="A20" i="22"/>
  <c r="A21" i="22" s="1"/>
  <c r="A22" i="22" s="1"/>
  <c r="A20" i="16"/>
  <c r="A21" i="16" s="1"/>
  <c r="A22" i="16" s="1"/>
  <c r="A23" i="16" s="1"/>
  <c r="A29" i="80"/>
  <c r="A39" i="88"/>
  <c r="A40" i="26"/>
  <c r="A41" i="26" s="1"/>
  <c r="A42" i="26" s="1"/>
  <c r="A30" i="16"/>
  <c r="A31" i="16" s="1"/>
  <c r="A32" i="16" s="1"/>
  <c r="A40" i="54"/>
  <c r="A41" i="54" s="1"/>
  <c r="A42" i="54" s="1"/>
  <c r="A29" i="84"/>
  <c r="A30" i="84" s="1"/>
  <c r="A40" i="48"/>
  <c r="A41" i="48" s="1"/>
  <c r="A42" i="48" s="1"/>
  <c r="A31" i="29"/>
  <c r="A32" i="29" s="1"/>
  <c r="A21" i="61"/>
  <c r="A22" i="61" s="1"/>
  <c r="A23" i="47"/>
  <c r="A30" i="100"/>
  <c r="A31" i="100" s="1"/>
  <c r="A32" i="100" s="1"/>
  <c r="A22" i="83"/>
  <c r="A23" i="83" s="1"/>
  <c r="A30" i="4"/>
  <c r="A31" i="4" s="1"/>
  <c r="A32" i="4" s="1"/>
  <c r="A39" i="3"/>
  <c r="A40" i="3" s="1"/>
  <c r="A28" i="56"/>
  <c r="A31" i="51"/>
  <c r="A32" i="51" s="1"/>
  <c r="A22" i="91"/>
  <c r="A23" i="91" s="1"/>
  <c r="A22" i="27"/>
  <c r="A23" i="27" s="1"/>
  <c r="A38" i="96"/>
  <c r="A39" i="96" s="1"/>
  <c r="A40" i="96" s="1"/>
  <c r="A30" i="83"/>
  <c r="A31" i="83" s="1"/>
  <c r="A32" i="83" s="1"/>
  <c r="A21" i="76"/>
  <c r="A22" i="76" s="1"/>
  <c r="A30" i="66"/>
  <c r="A31" i="66" s="1"/>
  <c r="A32" i="66" s="1"/>
  <c r="A39" i="4"/>
  <c r="A39" i="16"/>
  <c r="A40" i="16" s="1"/>
  <c r="A41" i="16" s="1"/>
  <c r="A30" i="52"/>
  <c r="A31" i="52" s="1"/>
  <c r="A32" i="52" s="1"/>
  <c r="A39" i="37"/>
  <c r="A40" i="37" s="1"/>
  <c r="A21" i="84"/>
  <c r="A22" i="84" s="1"/>
  <c r="A23" i="84" s="1"/>
  <c r="A40" i="91"/>
  <c r="A41" i="91" s="1"/>
  <c r="A42" i="91" s="1"/>
  <c r="A40" i="61"/>
  <c r="A41" i="61" s="1"/>
  <c r="A30" i="72"/>
  <c r="A31" i="72" s="1"/>
  <c r="A32" i="72" s="1"/>
  <c r="A21" i="14"/>
  <c r="A22" i="14" s="1"/>
  <c r="A23" i="14" s="1"/>
  <c r="A30" i="80"/>
  <c r="A31" i="80" s="1"/>
  <c r="A32" i="80" s="1"/>
  <c r="A41" i="34"/>
  <c r="A42" i="34" s="1"/>
  <c r="A30" i="62"/>
  <c r="A31" i="62" s="1"/>
  <c r="A32" i="62" s="1"/>
  <c r="A21" i="87"/>
  <c r="A22" i="87" s="1"/>
  <c r="A23" i="87" s="1"/>
  <c r="A31" i="19"/>
  <c r="A32" i="19" s="1"/>
  <c r="A21" i="52"/>
  <c r="A22" i="52" s="1"/>
  <c r="A23" i="52" s="1"/>
  <c r="A21" i="69"/>
  <c r="A22" i="69" s="1"/>
  <c r="A23" i="69" s="1"/>
  <c r="A40" i="30"/>
  <c r="A41" i="30" s="1"/>
  <c r="A31" i="24"/>
  <c r="A30" i="78"/>
  <c r="A30" i="8"/>
  <c r="A31" i="8" s="1"/>
  <c r="A32" i="8" s="1"/>
  <c r="A23" i="50"/>
  <c r="A38" i="53"/>
  <c r="A39" i="53" s="1"/>
  <c r="A32" i="31"/>
  <c r="A32" i="79"/>
  <c r="A38" i="17"/>
  <c r="A39" i="17" s="1"/>
  <c r="A21" i="19"/>
  <c r="A22" i="19" s="1"/>
  <c r="A23" i="19" s="1"/>
  <c r="A40" i="10"/>
  <c r="A41" i="10" s="1"/>
  <c r="A31" i="23"/>
  <c r="A23" i="45"/>
  <c r="A39" i="68"/>
  <c r="A31" i="47"/>
  <c r="A32" i="47" s="1"/>
  <c r="A30" i="50"/>
  <c r="A31" i="50" s="1"/>
  <c r="A32" i="50" s="1"/>
  <c r="A30" i="64"/>
  <c r="A30" i="71"/>
  <c r="A31" i="71"/>
  <c r="A32" i="71" s="1"/>
  <c r="A39" i="62"/>
  <c r="A40" i="62" s="1"/>
  <c r="A39" i="85"/>
  <c r="A40" i="85"/>
  <c r="A41" i="85" s="1"/>
  <c r="A42" i="85" s="1"/>
  <c r="A39" i="74"/>
  <c r="A41" i="97"/>
  <c r="A42" i="97" s="1"/>
  <c r="A31" i="73"/>
  <c r="A32" i="73" s="1"/>
  <c r="A40" i="71"/>
  <c r="A41" i="71" s="1"/>
  <c r="A22" i="38"/>
  <c r="A23" i="38" s="1"/>
  <c r="A30" i="57"/>
  <c r="A31" i="57" s="1"/>
  <c r="A32" i="57" s="1"/>
  <c r="A29" i="98"/>
  <c r="A30" i="98" s="1"/>
  <c r="A31" i="98" s="1"/>
  <c r="A32" i="98" s="1"/>
  <c r="A40" i="90"/>
  <c r="A41" i="90" s="1"/>
  <c r="A41" i="27"/>
  <c r="A42" i="27"/>
  <c r="A32" i="12"/>
  <c r="A39" i="78"/>
  <c r="A40" i="78" s="1"/>
  <c r="A41" i="78" s="1"/>
  <c r="A21" i="88"/>
  <c r="A22" i="88" s="1"/>
  <c r="A23" i="88" s="1"/>
  <c r="A30" i="95"/>
  <c r="A31" i="95" s="1"/>
  <c r="A32" i="95" s="1"/>
  <c r="A29" i="87"/>
  <c r="A22" i="65"/>
  <c r="A23" i="65" s="1"/>
  <c r="A19" i="44"/>
  <c r="A20" i="46"/>
  <c r="A21" i="46" s="1"/>
  <c r="A21" i="71"/>
  <c r="A22" i="71" s="1"/>
  <c r="A23" i="71" s="1"/>
  <c r="A29" i="35"/>
  <c r="A40" i="72"/>
  <c r="A41" i="72" s="1"/>
  <c r="A38" i="101"/>
  <c r="A39" i="94"/>
  <c r="A40" i="94" s="1"/>
  <c r="A41" i="94" s="1"/>
  <c r="A21" i="75"/>
  <c r="A37" i="14"/>
  <c r="A21" i="6"/>
  <c r="A22" i="6" s="1"/>
  <c r="A23" i="6" s="1"/>
  <c r="A21" i="5"/>
  <c r="A22" i="5" s="1"/>
  <c r="A23" i="5" s="1"/>
  <c r="A29" i="82"/>
  <c r="A30" i="82" s="1"/>
  <c r="A39" i="57"/>
  <c r="A40" i="57" s="1"/>
  <c r="A30" i="88"/>
  <c r="A31" i="88" s="1"/>
  <c r="A28" i="85"/>
  <c r="A29" i="85" s="1"/>
  <c r="A29" i="41"/>
  <c r="A30" i="41" s="1"/>
  <c r="A38" i="33"/>
  <c r="A41" i="11"/>
  <c r="A42" i="11" s="1"/>
  <c r="A22" i="4"/>
  <c r="A23" i="4" s="1"/>
  <c r="A29" i="6"/>
  <c r="A30" i="6"/>
  <c r="A31" i="6" s="1"/>
  <c r="A32" i="6" s="1"/>
  <c r="A32" i="55"/>
  <c r="A31" i="67"/>
  <c r="A32" i="67" s="1"/>
  <c r="A31" i="101"/>
  <c r="A32" i="101" s="1"/>
  <c r="A23" i="24"/>
  <c r="A29" i="77"/>
  <c r="A30" i="77" s="1"/>
  <c r="A39" i="18"/>
  <c r="A38" i="36"/>
  <c r="A41" i="31"/>
  <c r="A42" i="31" s="1"/>
  <c r="A43" i="31" s="1"/>
  <c r="A30" i="86"/>
  <c r="A31" i="86" s="1"/>
  <c r="A39" i="86"/>
  <c r="A40" i="86" s="1"/>
  <c r="A21" i="36"/>
  <c r="A22" i="36" s="1"/>
  <c r="A23" i="36" s="1"/>
  <c r="A21" i="28"/>
  <c r="A22" i="28" s="1"/>
  <c r="A38" i="58"/>
  <c r="A39" i="58" s="1"/>
  <c r="A19" i="53"/>
  <c r="A20" i="53" s="1"/>
  <c r="A19" i="68"/>
  <c r="A37" i="19"/>
  <c r="A38" i="19" s="1"/>
  <c r="A20" i="98"/>
  <c r="A21" i="98" s="1"/>
  <c r="A22" i="12"/>
  <c r="A23" i="12" s="1"/>
  <c r="A39" i="87"/>
  <c r="A40" i="87" s="1"/>
  <c r="A40" i="89"/>
  <c r="A41" i="89" s="1"/>
  <c r="A38" i="70"/>
  <c r="A40" i="82"/>
  <c r="A41" i="82" s="1"/>
  <c r="A38" i="75"/>
  <c r="A39" i="75" s="1"/>
  <c r="A30" i="97"/>
  <c r="A31" i="97" s="1"/>
  <c r="A32" i="97" s="1"/>
  <c r="A37" i="40"/>
  <c r="A38" i="40" s="1"/>
  <c r="A39" i="40" s="1"/>
  <c r="A38" i="12"/>
  <c r="A39" i="12" s="1"/>
  <c r="A31" i="33"/>
  <c r="A32" i="33" s="1"/>
  <c r="A23" i="97"/>
  <c r="A40" i="32"/>
  <c r="A41" i="32" s="1"/>
  <c r="A38" i="67"/>
  <c r="A39" i="67" s="1"/>
  <c r="A21" i="92"/>
  <c r="A22" i="92" s="1"/>
  <c r="A23" i="92" s="1"/>
  <c r="A40" i="79"/>
  <c r="A41" i="79" s="1"/>
  <c r="A42" i="79" s="1"/>
  <c r="A31" i="20"/>
  <c r="A32" i="20" s="1"/>
  <c r="A22" i="80"/>
  <c r="A23" i="80" s="1"/>
  <c r="A28" i="99"/>
  <c r="A29" i="99" s="1"/>
  <c r="A32" i="24"/>
  <c r="A40" i="83"/>
  <c r="A22" i="41"/>
  <c r="A23" i="41" s="1"/>
  <c r="A41" i="21"/>
  <c r="A42" i="21" s="1"/>
  <c r="A38" i="98"/>
  <c r="A39" i="98" s="1"/>
  <c r="A41" i="9"/>
  <c r="A42" i="9" s="1"/>
  <c r="A29" i="75"/>
  <c r="A30" i="75"/>
  <c r="A29" i="40"/>
  <c r="A30" i="40" s="1"/>
  <c r="A38" i="45"/>
  <c r="A29" i="76"/>
  <c r="A30" i="15"/>
  <c r="A31" i="15" s="1"/>
  <c r="A32" i="15" s="1"/>
  <c r="A40" i="84"/>
  <c r="A41" i="84" s="1"/>
  <c r="A29" i="37"/>
  <c r="A30" i="37" s="1"/>
  <c r="A19" i="59"/>
  <c r="A20" i="59" s="1"/>
  <c r="A31" i="39"/>
  <c r="A32" i="39" s="1"/>
  <c r="A40" i="60"/>
  <c r="A38" i="29"/>
  <c r="A39" i="29" s="1"/>
  <c r="A40" i="73"/>
  <c r="A41" i="73" s="1"/>
  <c r="A31" i="18"/>
  <c r="A32" i="18" s="1"/>
  <c r="A21" i="51"/>
  <c r="A22" i="51" s="1"/>
  <c r="A21" i="89"/>
  <c r="A22" i="89" s="1"/>
  <c r="A23" i="81"/>
  <c r="A21" i="8"/>
  <c r="A22" i="8" s="1"/>
  <c r="A23" i="8" s="1"/>
  <c r="A41" i="44"/>
  <c r="A42" i="44" s="1"/>
  <c r="A38" i="52"/>
  <c r="A39" i="52" s="1"/>
  <c r="A39" i="51"/>
  <c r="A22" i="101"/>
  <c r="A23" i="101" s="1"/>
  <c r="A29" i="92"/>
  <c r="A30" i="92" s="1"/>
  <c r="A30" i="54"/>
  <c r="A32" i="49"/>
  <c r="A19" i="54"/>
  <c r="A30" i="53"/>
  <c r="A31" i="53" s="1"/>
  <c r="A39" i="77"/>
  <c r="A38" i="20"/>
  <c r="A39" i="20" s="1"/>
  <c r="A40" i="20" s="1"/>
  <c r="A40" i="28"/>
  <c r="A41" i="28" s="1"/>
  <c r="A30" i="68"/>
  <c r="A31" i="68" s="1"/>
  <c r="A32" i="68" s="1"/>
  <c r="A37" i="81"/>
  <c r="A38" i="81" s="1"/>
  <c r="A38" i="64"/>
  <c r="A39" i="64" s="1"/>
  <c r="A20" i="29"/>
  <c r="A38" i="13"/>
  <c r="A39" i="13" s="1"/>
  <c r="A37" i="92"/>
  <c r="A30" i="60"/>
  <c r="A31" i="60" s="1"/>
  <c r="A32" i="60" s="1"/>
  <c r="A37" i="8"/>
  <c r="A38" i="66"/>
  <c r="A39" i="66" s="1"/>
  <c r="A40" i="46"/>
  <c r="A41" i="46" s="1"/>
  <c r="A42" i="46" s="1"/>
  <c r="A19" i="79"/>
  <c r="A30" i="69"/>
  <c r="A31" i="69" s="1"/>
  <c r="A32" i="69" s="1"/>
  <c r="A20" i="37"/>
  <c r="A21" i="37" s="1"/>
  <c r="A21" i="82"/>
  <c r="A22" i="82" s="1"/>
  <c r="A23" i="82" s="1"/>
  <c r="A30" i="81"/>
  <c r="A31" i="81" s="1"/>
  <c r="A32" i="81" s="1"/>
  <c r="A37" i="76"/>
  <c r="A41" i="49"/>
  <c r="A42" i="49" s="1"/>
  <c r="A29" i="65"/>
  <c r="A21" i="63"/>
  <c r="A22" i="63" s="1"/>
  <c r="A23" i="63" s="1"/>
  <c r="A42" i="6"/>
  <c r="A21" i="39"/>
  <c r="A20" i="20"/>
  <c r="A21" i="20" s="1"/>
  <c r="A22" i="20" s="1"/>
  <c r="A28" i="90"/>
  <c r="A29" i="90" s="1"/>
  <c r="A22" i="73"/>
  <c r="A23" i="73" s="1"/>
  <c r="A40" i="24"/>
  <c r="A37" i="63"/>
  <c r="A38" i="63" s="1"/>
  <c r="A19" i="56"/>
  <c r="A39" i="100"/>
  <c r="A40" i="100" s="1"/>
  <c r="A41" i="100" s="1"/>
  <c r="A42" i="100" s="1"/>
  <c r="A20" i="96"/>
  <c r="A21" i="96"/>
  <c r="A22" i="96" s="1"/>
  <c r="A23" i="96" s="1"/>
  <c r="A40" i="23"/>
  <c r="A30" i="94"/>
  <c r="A31" i="94" s="1"/>
  <c r="A32" i="94" s="1"/>
  <c r="A37" i="15"/>
  <c r="A38" i="15" s="1"/>
  <c r="A29" i="9"/>
  <c r="A42" i="99"/>
  <c r="A43" i="99"/>
  <c r="A22" i="99"/>
  <c r="A23" i="99" s="1"/>
  <c r="A29" i="96"/>
  <c r="A29" i="89"/>
  <c r="A20" i="85"/>
  <c r="A21" i="85" s="1"/>
  <c r="A29" i="70"/>
  <c r="A42" i="69"/>
  <c r="A43" i="69" s="1"/>
  <c r="A28" i="61"/>
  <c r="A29" i="61" s="1"/>
  <c r="A22" i="60"/>
  <c r="A23" i="60" s="1"/>
  <c r="A30" i="59"/>
  <c r="A31" i="59" s="1"/>
  <c r="A32" i="59" s="1"/>
  <c r="A30" i="58"/>
  <c r="A31" i="58" s="1"/>
  <c r="A21" i="57"/>
  <c r="A22" i="57" s="1"/>
  <c r="A23" i="57" s="1"/>
  <c r="A22" i="55"/>
  <c r="A23" i="55" s="1"/>
  <c r="A37" i="55"/>
  <c r="A30" i="48"/>
  <c r="A31" i="48" s="1"/>
  <c r="A29" i="46"/>
  <c r="A30" i="46"/>
  <c r="A31" i="46"/>
  <c r="A40" i="43"/>
  <c r="A20" i="43"/>
  <c r="A21" i="43" s="1"/>
  <c r="A22" i="43" s="1"/>
  <c r="A30" i="43"/>
  <c r="A31" i="43" s="1"/>
  <c r="A32" i="43" s="1"/>
  <c r="A37" i="42"/>
  <c r="A38" i="42"/>
  <c r="A29" i="42"/>
  <c r="A30" i="42" s="1"/>
  <c r="A21" i="42"/>
  <c r="A22" i="42" s="1"/>
  <c r="A23" i="42" s="1"/>
  <c r="A20" i="40"/>
  <c r="A40" i="35"/>
  <c r="A20" i="33"/>
  <c r="A21" i="33"/>
  <c r="A30" i="32"/>
  <c r="A31" i="32" s="1"/>
  <c r="A21" i="32"/>
  <c r="A22" i="32" s="1"/>
  <c r="A29" i="25"/>
  <c r="A30" i="25" s="1"/>
  <c r="A31" i="25" s="1"/>
  <c r="A20" i="25"/>
  <c r="A38" i="25"/>
  <c r="A39" i="25"/>
  <c r="A40" i="25" s="1"/>
  <c r="A30" i="22"/>
  <c r="A31" i="22"/>
  <c r="A29" i="21"/>
  <c r="A30" i="21" s="1"/>
  <c r="A20" i="21"/>
  <c r="A29" i="14"/>
  <c r="A30" i="14" s="1"/>
  <c r="A30" i="13"/>
  <c r="A31" i="13" s="1"/>
  <c r="A32" i="13" s="1"/>
  <c r="A21" i="13"/>
  <c r="A22" i="13" s="1"/>
  <c r="A19" i="9"/>
  <c r="A40" i="7"/>
  <c r="A41" i="7" s="1"/>
  <c r="A20" i="7"/>
  <c r="A21" i="7" s="1"/>
  <c r="A41" i="5"/>
  <c r="A42" i="5" s="1"/>
  <c r="A29" i="5"/>
  <c r="A30" i="5"/>
  <c r="A31" i="5" s="1"/>
  <c r="A19" i="3"/>
  <c r="A27" i="2"/>
  <c r="A28" i="2" s="1"/>
  <c r="A36" i="2"/>
  <c r="A19" i="2"/>
  <c r="A20" i="2" s="1"/>
  <c r="X34" i="103"/>
  <c r="W34" i="103"/>
  <c r="U34" i="103"/>
  <c r="T34" i="103"/>
  <c r="X31" i="103"/>
  <c r="W31" i="103"/>
  <c r="U31" i="103"/>
  <c r="T31" i="103"/>
  <c r="X28" i="103"/>
  <c r="W28" i="103"/>
  <c r="U28" i="103"/>
  <c r="T28" i="103"/>
  <c r="X25" i="103"/>
  <c r="W25" i="103"/>
  <c r="U25" i="103"/>
  <c r="T25" i="103"/>
  <c r="X22" i="103"/>
  <c r="W22" i="103"/>
  <c r="U22" i="103"/>
  <c r="T22" i="103"/>
  <c r="X19" i="103"/>
  <c r="W19" i="103"/>
  <c r="U19" i="103"/>
  <c r="T19" i="103"/>
  <c r="X16" i="103"/>
  <c r="W16" i="103"/>
  <c r="U16" i="103"/>
  <c r="T16" i="103"/>
  <c r="BG14" i="103"/>
  <c r="BF14" i="103"/>
  <c r="BG13" i="103"/>
  <c r="BF13" i="103"/>
  <c r="X13" i="103"/>
  <c r="W13" i="103"/>
  <c r="U13" i="103"/>
  <c r="T13" i="103"/>
  <c r="BG12" i="103"/>
  <c r="BF12" i="103"/>
  <c r="BG11" i="103"/>
  <c r="BF11" i="103"/>
  <c r="BG10" i="103"/>
  <c r="BF10" i="103"/>
  <c r="X10" i="103"/>
  <c r="W10" i="103"/>
  <c r="U10" i="103"/>
  <c r="T10" i="103"/>
  <c r="BG9" i="103"/>
  <c r="BF9" i="103"/>
  <c r="BG8" i="103"/>
  <c r="BF8" i="103"/>
  <c r="BG7" i="103"/>
  <c r="BF7" i="103"/>
  <c r="X7" i="103"/>
  <c r="W7" i="103"/>
  <c r="U7" i="103"/>
  <c r="T7" i="103"/>
  <c r="BG6" i="103"/>
  <c r="BF6" i="103"/>
  <c r="BG5" i="103"/>
  <c r="BF5" i="103"/>
  <c r="BG4" i="103"/>
  <c r="BF4" i="103"/>
  <c r="X4" i="103"/>
  <c r="W4" i="103"/>
  <c r="U4" i="103"/>
  <c r="T4" i="103"/>
  <c r="BG3" i="103"/>
  <c r="BF3" i="103"/>
  <c r="N21" i="105" l="1"/>
  <c r="BX30" i="105"/>
  <c r="CG30" i="105"/>
  <c r="BH30" i="105"/>
  <c r="CO30" i="105"/>
  <c r="CS30" i="105"/>
  <c r="G21" i="105"/>
  <c r="I30" i="105"/>
  <c r="BT21" i="105"/>
  <c r="CL30" i="105"/>
  <c r="Z30" i="105"/>
  <c r="AV30" i="105"/>
  <c r="BW30" i="105"/>
  <c r="BN30" i="105"/>
  <c r="BD30" i="105"/>
  <c r="BY30" i="105"/>
  <c r="BI21" i="105"/>
  <c r="AF30" i="105"/>
  <c r="BK30" i="105"/>
  <c r="D21" i="105"/>
  <c r="S30" i="105"/>
  <c r="CE30" i="105"/>
  <c r="F30" i="105"/>
  <c r="CM30" i="105"/>
  <c r="CV30" i="105"/>
  <c r="G30" i="105"/>
  <c r="AC30" i="105"/>
  <c r="BJ30" i="105"/>
  <c r="AR30" i="105"/>
  <c r="AT30" i="105"/>
  <c r="Z21" i="105"/>
  <c r="AM30" i="105"/>
  <c r="CR30" i="105"/>
  <c r="L30" i="105"/>
  <c r="AJ30" i="105"/>
  <c r="BC30" i="105"/>
  <c r="AZ30" i="105"/>
  <c r="J30" i="105"/>
  <c r="CC21" i="105"/>
  <c r="BT30" i="105"/>
  <c r="X30" i="105"/>
  <c r="AA30" i="105"/>
  <c r="M30" i="105"/>
  <c r="O30" i="105"/>
  <c r="BS30" i="105"/>
  <c r="AK30" i="105"/>
  <c r="CJ30" i="105"/>
  <c r="AE30" i="105"/>
  <c r="AU30" i="105"/>
  <c r="Y30" i="105"/>
  <c r="CO21" i="105"/>
  <c r="CT30" i="105"/>
  <c r="BV30" i="105"/>
  <c r="BZ30" i="105"/>
  <c r="BF30" i="105"/>
  <c r="AG30" i="105"/>
  <c r="CA30" i="105"/>
  <c r="AS30" i="105"/>
  <c r="AW30" i="105"/>
  <c r="W30" i="105"/>
  <c r="AX30" i="105"/>
  <c r="CD30" i="105"/>
  <c r="AP30" i="105"/>
  <c r="BL30" i="105"/>
  <c r="AH30" i="105"/>
  <c r="BM30" i="105"/>
  <c r="BB30" i="105"/>
  <c r="BU30" i="105"/>
  <c r="BQ30" i="105"/>
  <c r="Q30" i="105"/>
  <c r="Y21" i="105"/>
  <c r="AQ30" i="105"/>
  <c r="D30" i="105"/>
  <c r="BG30" i="105"/>
  <c r="CB30" i="105"/>
  <c r="BA30" i="105"/>
  <c r="P30" i="105"/>
  <c r="U30" i="105"/>
  <c r="K30" i="105"/>
  <c r="BI30" i="105"/>
  <c r="BP30" i="105"/>
  <c r="H30" i="105"/>
  <c r="BO30" i="105"/>
  <c r="AY30" i="105"/>
  <c r="AD30" i="105"/>
  <c r="CP30" i="105"/>
  <c r="BE30" i="105"/>
  <c r="AO30" i="105"/>
  <c r="CH30" i="105"/>
  <c r="R30" i="105"/>
  <c r="BR30" i="105"/>
  <c r="CI30" i="105"/>
  <c r="AB30" i="105"/>
  <c r="N30" i="105"/>
  <c r="AL30" i="105"/>
  <c r="CU30" i="105"/>
  <c r="CN30" i="105"/>
  <c r="CK30" i="105"/>
  <c r="C30" i="105"/>
  <c r="V30" i="105"/>
  <c r="AI30" i="105"/>
  <c r="CQ30" i="105"/>
  <c r="B30" i="105"/>
  <c r="T30" i="105"/>
  <c r="E30" i="105"/>
  <c r="CF30" i="105"/>
  <c r="CC30" i="105"/>
  <c r="A30" i="105"/>
  <c r="U31" i="105" s="1"/>
  <c r="A31" i="105"/>
  <c r="A32" i="105" s="1"/>
  <c r="L21" i="105"/>
  <c r="CV21" i="105"/>
  <c r="CK21" i="105"/>
  <c r="BY21" i="105"/>
  <c r="AY21" i="105"/>
  <c r="CH21" i="105"/>
  <c r="AA21" i="105"/>
  <c r="BO21" i="105"/>
  <c r="AR21" i="105"/>
  <c r="S21" i="105"/>
  <c r="AC21" i="105"/>
  <c r="AV21" i="105"/>
  <c r="CT21" i="105"/>
  <c r="AQ21" i="105"/>
  <c r="BR21" i="105"/>
  <c r="BV21" i="105"/>
  <c r="X21" i="105"/>
  <c r="O21" i="105"/>
  <c r="CQ21" i="105"/>
  <c r="Q21" i="105"/>
  <c r="AH21" i="105"/>
  <c r="BG21" i="105"/>
  <c r="AU21" i="105"/>
  <c r="CL21" i="105"/>
  <c r="BM21" i="105"/>
  <c r="AK21" i="105"/>
  <c r="BN21" i="105"/>
  <c r="H21" i="105"/>
  <c r="CM21" i="105"/>
  <c r="BS21" i="105"/>
  <c r="BZ21" i="105"/>
  <c r="K21" i="105"/>
  <c r="BK21" i="105"/>
  <c r="CJ21" i="105"/>
  <c r="CS21" i="105"/>
  <c r="A21" i="70"/>
  <c r="A22" i="70"/>
  <c r="A23" i="70" s="1"/>
  <c r="BE21" i="105"/>
  <c r="A41" i="47"/>
  <c r="A42" i="47" s="1"/>
  <c r="T21" i="105"/>
  <c r="AL21" i="105"/>
  <c r="BC21" i="105"/>
  <c r="U21" i="105"/>
  <c r="C21" i="105"/>
  <c r="W21" i="105"/>
  <c r="CA21" i="105"/>
  <c r="R21" i="105"/>
  <c r="A41" i="80"/>
  <c r="A42" i="80" s="1"/>
  <c r="BW21" i="105"/>
  <c r="A42" i="10"/>
  <c r="A43" i="10" s="1"/>
  <c r="BB21" i="105"/>
  <c r="AB21" i="105"/>
  <c r="H38" i="105"/>
  <c r="O38" i="105"/>
  <c r="CT38" i="105"/>
  <c r="A32" i="93"/>
  <c r="A40" i="93"/>
  <c r="A41" i="93" s="1"/>
  <c r="A42" i="93"/>
  <c r="A43" i="93"/>
  <c r="A44" i="93"/>
  <c r="Z38" i="105"/>
  <c r="A21" i="23"/>
  <c r="A22" i="23" s="1"/>
  <c r="A22" i="90"/>
  <c r="A23" i="90" s="1"/>
  <c r="BM38" i="105"/>
  <c r="S38" i="105"/>
  <c r="BY38" i="105"/>
  <c r="AE38" i="105"/>
  <c r="CC38" i="105"/>
  <c r="A31" i="75"/>
  <c r="I38" i="105"/>
  <c r="AO38" i="105"/>
  <c r="AW38" i="105"/>
  <c r="BC38" i="105"/>
  <c r="C38" i="105"/>
  <c r="AP38" i="105"/>
  <c r="BE38" i="105"/>
  <c r="BV38" i="105"/>
  <c r="X38" i="105"/>
  <c r="BD38" i="105"/>
  <c r="R38" i="105"/>
  <c r="CD38" i="105"/>
  <c r="BU38" i="105"/>
  <c r="AF38" i="105"/>
  <c r="BN38" i="105"/>
  <c r="BW38" i="105"/>
  <c r="CP38" i="105"/>
  <c r="AL38" i="105"/>
  <c r="AJ38" i="105"/>
  <c r="CK38" i="105"/>
  <c r="BA38" i="105"/>
  <c r="AT38" i="105"/>
  <c r="D38" i="105"/>
  <c r="AS38" i="105"/>
  <c r="AI38" i="105"/>
  <c r="CS38" i="105"/>
  <c r="L38" i="105"/>
  <c r="BX38" i="105"/>
  <c r="BK38" i="105"/>
  <c r="Q38" i="105"/>
  <c r="CM38" i="105"/>
  <c r="V38" i="105"/>
  <c r="AD38" i="105"/>
  <c r="CG38" i="105"/>
  <c r="Y38" i="105"/>
  <c r="BL38" i="105"/>
  <c r="AM38" i="105"/>
  <c r="AQ38" i="105"/>
  <c r="CR38" i="105"/>
  <c r="CF38" i="105"/>
  <c r="BR38" i="105"/>
  <c r="CU38" i="105"/>
  <c r="AR38" i="105"/>
  <c r="CA38" i="105"/>
  <c r="F38" i="105"/>
  <c r="CI38" i="105"/>
  <c r="W38" i="105"/>
  <c r="K38" i="105"/>
  <c r="BT38" i="105"/>
  <c r="AN38" i="105"/>
  <c r="AK38" i="105"/>
  <c r="BJ38" i="105"/>
  <c r="BH38" i="105"/>
  <c r="BZ38" i="105"/>
  <c r="BB38" i="105"/>
  <c r="B38" i="105"/>
  <c r="BO38" i="105"/>
  <c r="T38" i="105"/>
  <c r="AZ38" i="105"/>
  <c r="AC38" i="105"/>
  <c r="AU38" i="105"/>
  <c r="CO38" i="105"/>
  <c r="BQ38" i="105"/>
  <c r="A38" i="105"/>
  <c r="CK39" i="105" s="1"/>
  <c r="AG38" i="105"/>
  <c r="BG38" i="105"/>
  <c r="AV38" i="105"/>
  <c r="N38" i="105"/>
  <c r="P38" i="105"/>
  <c r="AH38" i="105"/>
  <c r="BI38" i="105"/>
  <c r="CQ38" i="105"/>
  <c r="CB38" i="105"/>
  <c r="AY38" i="105"/>
  <c r="AA38" i="105"/>
  <c r="AX38" i="105"/>
  <c r="CJ38" i="105"/>
  <c r="BF38" i="105"/>
  <c r="BS38" i="105"/>
  <c r="E38" i="105"/>
  <c r="A42" i="22"/>
  <c r="A43" i="22"/>
  <c r="A44" i="22" s="1"/>
  <c r="J38" i="105"/>
  <c r="G38" i="105"/>
  <c r="CN38" i="105"/>
  <c r="CV38" i="105"/>
  <c r="CH38" i="105"/>
  <c r="BP38" i="105"/>
  <c r="CL38" i="105"/>
  <c r="M38" i="105"/>
  <c r="A40" i="68"/>
  <c r="A41" i="68" s="1"/>
  <c r="CE38" i="105"/>
  <c r="U38" i="105"/>
  <c r="A43" i="27"/>
  <c r="A44" i="27" s="1"/>
  <c r="A45" i="27" s="1"/>
  <c r="AT21" i="105"/>
  <c r="AD21" i="105"/>
  <c r="B21" i="105"/>
  <c r="CI21" i="105"/>
  <c r="CF21" i="105"/>
  <c r="BA21" i="105"/>
  <c r="AX21" i="105"/>
  <c r="CU21" i="105"/>
  <c r="AP21" i="105"/>
  <c r="BL21" i="105"/>
  <c r="AW21" i="105"/>
  <c r="BP21" i="105"/>
  <c r="BF21" i="105"/>
  <c r="A41" i="41"/>
  <c r="A42" i="41" s="1"/>
  <c r="A23" i="86"/>
  <c r="A30" i="44"/>
  <c r="A31" i="44" s="1"/>
  <c r="A32" i="44" s="1"/>
  <c r="A21" i="105"/>
  <c r="N22" i="105" s="1"/>
  <c r="J21" i="105"/>
  <c r="CR21" i="105"/>
  <c r="BH21" i="105"/>
  <c r="BJ21" i="105"/>
  <c r="I21" i="105"/>
  <c r="M21" i="105"/>
  <c r="AN21" i="105"/>
  <c r="CP21" i="105"/>
  <c r="V21" i="105"/>
  <c r="CG21" i="105"/>
  <c r="CB21" i="105"/>
  <c r="AS21" i="105"/>
  <c r="AM21" i="105"/>
  <c r="BU21" i="105"/>
  <c r="BD21" i="105"/>
  <c r="E21" i="105"/>
  <c r="P21" i="105"/>
  <c r="AE21" i="105"/>
  <c r="AF21" i="105"/>
  <c r="AZ21" i="105"/>
  <c r="AG21" i="105"/>
  <c r="CN21" i="105"/>
  <c r="AO21" i="105"/>
  <c r="AI21" i="105"/>
  <c r="A23" i="64"/>
  <c r="CD21" i="105"/>
  <c r="BX21" i="105"/>
  <c r="AJ21" i="105"/>
  <c r="A22" i="78"/>
  <c r="A23" i="78" s="1"/>
  <c r="F21" i="105"/>
  <c r="A42" i="39"/>
  <c r="A43" i="39" s="1"/>
  <c r="CE21" i="105"/>
  <c r="A42" i="38"/>
  <c r="A43" i="38"/>
  <c r="A42" i="30"/>
  <c r="A43" i="30" s="1"/>
  <c r="A31" i="77"/>
  <c r="A32" i="77" s="1"/>
  <c r="A22" i="34"/>
  <c r="A23" i="34" s="1"/>
  <c r="A23" i="48"/>
  <c r="A23" i="22"/>
  <c r="A40" i="88"/>
  <c r="A41" i="88" s="1"/>
  <c r="A40" i="29"/>
  <c r="A41" i="29" s="1"/>
  <c r="A31" i="78"/>
  <c r="A32" i="78" s="1"/>
  <c r="A23" i="76"/>
  <c r="A39" i="42"/>
  <c r="A40" i="42" s="1"/>
  <c r="A42" i="50"/>
  <c r="A43" i="50" s="1"/>
  <c r="A41" i="96"/>
  <c r="A42" i="96" s="1"/>
  <c r="A43" i="96" s="1"/>
  <c r="A42" i="90"/>
  <c r="A43" i="90" s="1"/>
  <c r="A44" i="90" s="1"/>
  <c r="A42" i="28"/>
  <c r="A43" i="28" s="1"/>
  <c r="A30" i="56"/>
  <c r="A41" i="3"/>
  <c r="A42" i="3" s="1"/>
  <c r="A43" i="3" s="1"/>
  <c r="A41" i="37"/>
  <c r="A42" i="37" s="1"/>
  <c r="A43" i="37" s="1"/>
  <c r="A42" i="89"/>
  <c r="A43" i="89" s="1"/>
  <c r="A40" i="4"/>
  <c r="A41" i="4" s="1"/>
  <c r="A43" i="91"/>
  <c r="A44" i="91" s="1"/>
  <c r="A40" i="53"/>
  <c r="A41" i="53" s="1"/>
  <c r="A40" i="75"/>
  <c r="A41" i="75" s="1"/>
  <c r="A31" i="92"/>
  <c r="A32" i="92" s="1"/>
  <c r="A42" i="72"/>
  <c r="A43" i="72" s="1"/>
  <c r="A31" i="84"/>
  <c r="A32" i="84" s="1"/>
  <c r="A40" i="18"/>
  <c r="A30" i="96"/>
  <c r="A31" i="96" s="1"/>
  <c r="A32" i="96" s="1"/>
  <c r="A23" i="61"/>
  <c r="A29" i="56"/>
  <c r="A43" i="34"/>
  <c r="A44" i="34" s="1"/>
  <c r="A20" i="79"/>
  <c r="A21" i="79" s="1"/>
  <c r="A22" i="79" s="1"/>
  <c r="A23" i="79" s="1"/>
  <c r="A42" i="61"/>
  <c r="A43" i="61" s="1"/>
  <c r="A44" i="61" s="1"/>
  <c r="A45" i="61" s="1"/>
  <c r="A40" i="17"/>
  <c r="A41" i="17" s="1"/>
  <c r="A42" i="17" s="1"/>
  <c r="A40" i="13"/>
  <c r="A41" i="13" s="1"/>
  <c r="A32" i="58"/>
  <c r="A23" i="89"/>
  <c r="A42" i="82"/>
  <c r="A43" i="82" s="1"/>
  <c r="A44" i="82" s="1"/>
  <c r="A43" i="46"/>
  <c r="A44" i="46" s="1"/>
  <c r="A41" i="95"/>
  <c r="A42" i="95" s="1"/>
  <c r="A41" i="83"/>
  <c r="A42" i="83" s="1"/>
  <c r="A42" i="56"/>
  <c r="A43" i="56" s="1"/>
  <c r="A44" i="56" s="1"/>
  <c r="A32" i="5"/>
  <c r="A42" i="73"/>
  <c r="A43" i="73"/>
  <c r="A44" i="73" s="1"/>
  <c r="A42" i="60"/>
  <c r="A41" i="87"/>
  <c r="A42" i="87" s="1"/>
  <c r="A39" i="63"/>
  <c r="A40" i="63" s="1"/>
  <c r="A41" i="63" s="1"/>
  <c r="A22" i="37"/>
  <c r="A23" i="37" s="1"/>
  <c r="A31" i="40"/>
  <c r="A32" i="40" s="1"/>
  <c r="A31" i="64"/>
  <c r="A32" i="64" s="1"/>
  <c r="A43" i="9"/>
  <c r="A44" i="9" s="1"/>
  <c r="A45" i="9" s="1"/>
  <c r="A30" i="35"/>
  <c r="A31" i="35" s="1"/>
  <c r="A30" i="85"/>
  <c r="A31" i="85" s="1"/>
  <c r="A22" i="46"/>
  <c r="A23" i="46"/>
  <c r="A22" i="75"/>
  <c r="A23" i="75" s="1"/>
  <c r="A31" i="37"/>
  <c r="A32" i="37" s="1"/>
  <c r="A40" i="52"/>
  <c r="A23" i="20"/>
  <c r="A43" i="11"/>
  <c r="A39" i="15"/>
  <c r="A40" i="15" s="1"/>
  <c r="A20" i="68"/>
  <c r="A21" i="68" s="1"/>
  <c r="A22" i="68" s="1"/>
  <c r="A39" i="45"/>
  <c r="A40" i="45" s="1"/>
  <c r="A31" i="41"/>
  <c r="A32" i="41" s="1"/>
  <c r="A39" i="33"/>
  <c r="A40" i="33" s="1"/>
  <c r="A42" i="71"/>
  <c r="A43" i="71" s="1"/>
  <c r="A44" i="71" s="1"/>
  <c r="A30" i="99"/>
  <c r="A31" i="99" s="1"/>
  <c r="A40" i="12"/>
  <c r="A42" i="94"/>
  <c r="A43" i="94" s="1"/>
  <c r="A32" i="88"/>
  <c r="A40" i="74"/>
  <c r="A43" i="80"/>
  <c r="A44" i="80" s="1"/>
  <c r="A45" i="80" s="1"/>
  <c r="A40" i="64"/>
  <c r="A41" i="64" s="1"/>
  <c r="A32" i="53"/>
  <c r="A40" i="98"/>
  <c r="A41" i="98" s="1"/>
  <c r="A42" i="98" s="1"/>
  <c r="A41" i="23"/>
  <c r="A43" i="6"/>
  <c r="A44" i="6" s="1"/>
  <c r="A45" i="6" s="1"/>
  <c r="A43" i="47"/>
  <c r="A39" i="81"/>
  <c r="A41" i="60"/>
  <c r="A40" i="67"/>
  <c r="A42" i="16"/>
  <c r="A30" i="90"/>
  <c r="A44" i="31"/>
  <c r="A45" i="31" s="1"/>
  <c r="A46" i="31" s="1"/>
  <c r="A41" i="62"/>
  <c r="A42" i="62" s="1"/>
  <c r="A41" i="20"/>
  <c r="A20" i="44"/>
  <c r="A21" i="44" s="1"/>
  <c r="A39" i="36"/>
  <c r="A23" i="28"/>
  <c r="A30" i="87"/>
  <c r="A31" i="87" s="1"/>
  <c r="A22" i="33"/>
  <c r="A23" i="33" s="1"/>
  <c r="A40" i="59"/>
  <c r="A32" i="48"/>
  <c r="A20" i="56"/>
  <c r="A21" i="56" s="1"/>
  <c r="A40" i="51"/>
  <c r="A41" i="51" s="1"/>
  <c r="A40" i="58"/>
  <c r="A41" i="58" s="1"/>
  <c r="A30" i="65"/>
  <c r="A31" i="65" s="1"/>
  <c r="A32" i="65" s="1"/>
  <c r="A38" i="92"/>
  <c r="A39" i="92" s="1"/>
  <c r="A40" i="92" s="1"/>
  <c r="A39" i="70"/>
  <c r="A31" i="54"/>
  <c r="A32" i="54" s="1"/>
  <c r="A39" i="19"/>
  <c r="A40" i="19" s="1"/>
  <c r="A23" i="32"/>
  <c r="A42" i="32"/>
  <c r="A43" i="32" s="1"/>
  <c r="A32" i="46"/>
  <c r="A38" i="76"/>
  <c r="A42" i="78"/>
  <c r="A32" i="75"/>
  <c r="A22" i="98"/>
  <c r="A23" i="98" s="1"/>
  <c r="A43" i="48"/>
  <c r="A40" i="77"/>
  <c r="A41" i="77" s="1"/>
  <c r="A30" i="9"/>
  <c r="A31" i="9" s="1"/>
  <c r="A32" i="9" s="1"/>
  <c r="A41" i="86"/>
  <c r="A42" i="86" s="1"/>
  <c r="A38" i="8"/>
  <c r="A39" i="8" s="1"/>
  <c r="A22" i="39"/>
  <c r="A23" i="39" s="1"/>
  <c r="A41" i="57"/>
  <c r="A42" i="57" s="1"/>
  <c r="A31" i="82"/>
  <c r="A32" i="82" s="1"/>
  <c r="A38" i="14"/>
  <c r="A39" i="14"/>
  <c r="A40" i="14"/>
  <c r="A41" i="14"/>
  <c r="A21" i="53"/>
  <c r="A22" i="53" s="1"/>
  <c r="A30" i="76"/>
  <c r="A31" i="76" s="1"/>
  <c r="A23" i="51"/>
  <c r="A20" i="54"/>
  <c r="A41" i="24"/>
  <c r="A21" i="59"/>
  <c r="A22" i="59" s="1"/>
  <c r="A23" i="59" s="1"/>
  <c r="A40" i="40"/>
  <c r="A41" i="40" s="1"/>
  <c r="A39" i="101"/>
  <c r="A32" i="86"/>
  <c r="A21" i="29"/>
  <c r="A22" i="29" s="1"/>
  <c r="A23" i="29" s="1"/>
  <c r="A32" i="22"/>
  <c r="A43" i="49"/>
  <c r="A44" i="49" s="1"/>
  <c r="A42" i="84"/>
  <c r="A40" i="66"/>
  <c r="A41" i="66" s="1"/>
  <c r="A43" i="100"/>
  <c r="A44" i="99"/>
  <c r="A43" i="97"/>
  <c r="A44" i="97"/>
  <c r="A30" i="89"/>
  <c r="A31" i="89" s="1"/>
  <c r="A32" i="89" s="1"/>
  <c r="A22" i="85"/>
  <c r="A23" i="85" s="1"/>
  <c r="A43" i="85"/>
  <c r="A43" i="79"/>
  <c r="A44" i="79" s="1"/>
  <c r="A30" i="70"/>
  <c r="A31" i="70" s="1"/>
  <c r="A44" i="69"/>
  <c r="A43" i="65"/>
  <c r="A30" i="61"/>
  <c r="A38" i="55"/>
  <c r="A39" i="55" s="1"/>
  <c r="A43" i="54"/>
  <c r="A44" i="54" s="1"/>
  <c r="A43" i="44"/>
  <c r="A23" i="43"/>
  <c r="A41" i="43"/>
  <c r="A42" i="43" s="1"/>
  <c r="A31" i="42"/>
  <c r="A32" i="42" s="1"/>
  <c r="A21" i="40"/>
  <c r="A22" i="40" s="1"/>
  <c r="A41" i="35"/>
  <c r="A42" i="35" s="1"/>
  <c r="A32" i="32"/>
  <c r="A43" i="26"/>
  <c r="A44" i="26" s="1"/>
  <c r="A41" i="25"/>
  <c r="A42" i="25" s="1"/>
  <c r="A32" i="25"/>
  <c r="A21" i="25"/>
  <c r="A22" i="25" s="1"/>
  <c r="A21" i="21"/>
  <c r="A22" i="21" s="1"/>
  <c r="A43" i="21"/>
  <c r="A44" i="21"/>
  <c r="A31" i="21"/>
  <c r="A32" i="21" s="1"/>
  <c r="A31" i="14"/>
  <c r="A32" i="14"/>
  <c r="A23" i="13"/>
  <c r="A20" i="9"/>
  <c r="A21" i="9" s="1"/>
  <c r="A22" i="7"/>
  <c r="A23" i="7" s="1"/>
  <c r="A42" i="7"/>
  <c r="A43" i="5"/>
  <c r="A44" i="5"/>
  <c r="A20" i="3"/>
  <c r="A21" i="2"/>
  <c r="A22" i="2" s="1"/>
  <c r="A29" i="2"/>
  <c r="A30" i="2" s="1"/>
  <c r="A37" i="2"/>
  <c r="A38" i="2" s="1"/>
  <c r="A39" i="2" s="1"/>
  <c r="A40" i="2" s="1"/>
  <c r="BQ39" i="105" l="1"/>
  <c r="AF22" i="105"/>
  <c r="A23" i="2"/>
  <c r="AD39" i="105"/>
  <c r="CO39" i="105"/>
  <c r="AP32" i="105"/>
  <c r="BZ32" i="105"/>
  <c r="BD31" i="105"/>
  <c r="K32" i="105"/>
  <c r="AK32" i="105"/>
  <c r="AX32" i="105"/>
  <c r="BX31" i="105"/>
  <c r="CJ32" i="105"/>
  <c r="CS32" i="105"/>
  <c r="CR31" i="105"/>
  <c r="AR32" i="105"/>
  <c r="W32" i="105"/>
  <c r="BY31" i="105"/>
  <c r="CE31" i="105"/>
  <c r="L32" i="105"/>
  <c r="I32" i="105"/>
  <c r="AD31" i="105"/>
  <c r="BS31" i="105"/>
  <c r="AR31" i="105"/>
  <c r="AU31" i="105"/>
  <c r="CB32" i="105"/>
  <c r="AE31" i="105"/>
  <c r="BC32" i="105"/>
  <c r="CQ39" i="105"/>
  <c r="AQ31" i="105"/>
  <c r="AQ32" i="105"/>
  <c r="CD32" i="105"/>
  <c r="BU39" i="105"/>
  <c r="CV39" i="105"/>
  <c r="AP31" i="105"/>
  <c r="AW32" i="105"/>
  <c r="T31" i="105"/>
  <c r="BF31" i="105"/>
  <c r="AQ39" i="105"/>
  <c r="CM32" i="105"/>
  <c r="CC31" i="105"/>
  <c r="AW31" i="105"/>
  <c r="CS31" i="105"/>
  <c r="Y39" i="105"/>
  <c r="BA31" i="105"/>
  <c r="F31" i="105"/>
  <c r="CT39" i="105"/>
  <c r="CU39" i="105"/>
  <c r="CA22" i="105"/>
  <c r="BO39" i="105"/>
  <c r="R32" i="105"/>
  <c r="P31" i="105"/>
  <c r="AU32" i="105"/>
  <c r="CK32" i="105"/>
  <c r="BW31" i="105"/>
  <c r="AZ31" i="105"/>
  <c r="AP39" i="105"/>
  <c r="BU31" i="105"/>
  <c r="AV32" i="105"/>
  <c r="AJ31" i="105"/>
  <c r="V31" i="105"/>
  <c r="G32" i="105"/>
  <c r="S31" i="105"/>
  <c r="AL32" i="105"/>
  <c r="BM32" i="105"/>
  <c r="AM31" i="105"/>
  <c r="M32" i="105"/>
  <c r="V32" i="105"/>
  <c r="Y32" i="105"/>
  <c r="CL39" i="105"/>
  <c r="AS39" i="105"/>
  <c r="AE39" i="105"/>
  <c r="CA39" i="105"/>
  <c r="BG39" i="105"/>
  <c r="BR39" i="105"/>
  <c r="D39" i="105"/>
  <c r="BD39" i="105"/>
  <c r="P39" i="105"/>
  <c r="BW39" i="105"/>
  <c r="R39" i="105"/>
  <c r="Q39" i="105"/>
  <c r="I39" i="105"/>
  <c r="CH39" i="105"/>
  <c r="B39" i="105"/>
  <c r="CL32" i="105"/>
  <c r="Q32" i="105"/>
  <c r="E31" i="105"/>
  <c r="H32" i="105"/>
  <c r="N31" i="105"/>
  <c r="AO32" i="105"/>
  <c r="BR31" i="105"/>
  <c r="AA32" i="105"/>
  <c r="D32" i="105"/>
  <c r="AM32" i="105"/>
  <c r="BW32" i="105"/>
  <c r="BR32" i="105"/>
  <c r="AN31" i="105"/>
  <c r="M31" i="105"/>
  <c r="CC32" i="105"/>
  <c r="CI31" i="105"/>
  <c r="Y31" i="105"/>
  <c r="CL31" i="105"/>
  <c r="O31" i="105"/>
  <c r="AB31" i="105"/>
  <c r="AV31" i="105"/>
  <c r="BP31" i="105"/>
  <c r="CF32" i="105"/>
  <c r="CB31" i="105"/>
  <c r="X32" i="105"/>
  <c r="AF32" i="105"/>
  <c r="BJ32" i="105"/>
  <c r="CP32" i="105"/>
  <c r="L31" i="105"/>
  <c r="BI32" i="105"/>
  <c r="CH31" i="105"/>
  <c r="CA31" i="105"/>
  <c r="T32" i="105"/>
  <c r="CH32" i="105"/>
  <c r="CD31" i="105"/>
  <c r="CO32" i="105"/>
  <c r="CN31" i="105"/>
  <c r="BP32" i="105"/>
  <c r="O32" i="105"/>
  <c r="BF32" i="105"/>
  <c r="AO31" i="105"/>
  <c r="AD32" i="105"/>
  <c r="AE32" i="105"/>
  <c r="AT31" i="105"/>
  <c r="BD32" i="105"/>
  <c r="BT31" i="105"/>
  <c r="Z31" i="105"/>
  <c r="H31" i="105"/>
  <c r="BL32" i="105"/>
  <c r="R31" i="105"/>
  <c r="AS32" i="105"/>
  <c r="AC31" i="105"/>
  <c r="K31" i="105"/>
  <c r="AS31" i="105"/>
  <c r="BG32" i="105"/>
  <c r="AH31" i="105"/>
  <c r="CG32" i="105"/>
  <c r="Z32" i="105"/>
  <c r="BO32" i="105"/>
  <c r="BG31" i="105"/>
  <c r="AG32" i="105"/>
  <c r="CE32" i="105"/>
  <c r="CK31" i="105"/>
  <c r="CM31" i="105"/>
  <c r="AB32" i="105"/>
  <c r="CU31" i="105"/>
  <c r="BH32" i="105"/>
  <c r="CQ31" i="105"/>
  <c r="CI32" i="105"/>
  <c r="C31" i="105"/>
  <c r="BN31" i="105"/>
  <c r="BB31" i="105"/>
  <c r="U32" i="105"/>
  <c r="AI31" i="105"/>
  <c r="BA32" i="105"/>
  <c r="W31" i="105"/>
  <c r="BT32" i="105"/>
  <c r="CF31" i="105"/>
  <c r="BI31" i="105"/>
  <c r="BY32" i="105"/>
  <c r="CG31" i="105"/>
  <c r="AC32" i="105"/>
  <c r="J31" i="105"/>
  <c r="BQ31" i="105"/>
  <c r="AH32" i="105"/>
  <c r="BV32" i="105"/>
  <c r="AG31" i="105"/>
  <c r="AZ32" i="105"/>
  <c r="P32" i="105"/>
  <c r="AN32" i="105"/>
  <c r="BL31" i="105"/>
  <c r="BH31" i="105"/>
  <c r="G31" i="105"/>
  <c r="CV32" i="105"/>
  <c r="BV31" i="105"/>
  <c r="AL31" i="105"/>
  <c r="C32" i="105"/>
  <c r="AF31" i="105"/>
  <c r="BC31" i="105"/>
  <c r="BE31" i="105"/>
  <c r="J32" i="105"/>
  <c r="AI32" i="105"/>
  <c r="N32" i="105"/>
  <c r="CP31" i="105"/>
  <c r="CT31" i="105"/>
  <c r="CQ32" i="105"/>
  <c r="BJ31" i="105"/>
  <c r="CN32" i="105"/>
  <c r="AX31" i="105"/>
  <c r="D31" i="105"/>
  <c r="BB32" i="105"/>
  <c r="CJ31" i="105"/>
  <c r="CO31" i="105"/>
  <c r="AY31" i="105"/>
  <c r="BN32" i="105"/>
  <c r="F32" i="105"/>
  <c r="BE32" i="105"/>
  <c r="BM31" i="105"/>
  <c r="BU32" i="105"/>
  <c r="CT32" i="105"/>
  <c r="AJ32" i="105"/>
  <c r="CR32" i="105"/>
  <c r="BS32" i="105"/>
  <c r="BK31" i="105"/>
  <c r="E32" i="105"/>
  <c r="CA32" i="105"/>
  <c r="CV31" i="105"/>
  <c r="CU32" i="105"/>
  <c r="S32" i="105"/>
  <c r="AT32" i="105"/>
  <c r="BO31" i="105"/>
  <c r="BX32" i="105"/>
  <c r="AY32" i="105"/>
  <c r="AA31" i="105"/>
  <c r="BZ31" i="105"/>
  <c r="BK32" i="105"/>
  <c r="X31" i="105"/>
  <c r="AK31" i="105"/>
  <c r="B31" i="105"/>
  <c r="BQ32" i="105"/>
  <c r="Q31" i="105"/>
  <c r="B32" i="105"/>
  <c r="I31" i="105"/>
  <c r="AJ39" i="105"/>
  <c r="K39" i="105"/>
  <c r="BC39" i="105"/>
  <c r="N39" i="105"/>
  <c r="CM39" i="105"/>
  <c r="AR39" i="105"/>
  <c r="AN39" i="105"/>
  <c r="CG39" i="105"/>
  <c r="BE39" i="105"/>
  <c r="AH39" i="105"/>
  <c r="BM39" i="105"/>
  <c r="CD39" i="105"/>
  <c r="CS39" i="105"/>
  <c r="CF39" i="105"/>
  <c r="A44" i="10"/>
  <c r="A45" i="10" s="1"/>
  <c r="AW22" i="105"/>
  <c r="A42" i="13"/>
  <c r="A43" i="13" s="1"/>
  <c r="A44" i="13" s="1"/>
  <c r="A43" i="87"/>
  <c r="A44" i="87" s="1"/>
  <c r="CO22" i="105"/>
  <c r="CL22" i="105"/>
  <c r="AJ22" i="105"/>
  <c r="CV22" i="105"/>
  <c r="BN22" i="105"/>
  <c r="BP22" i="105"/>
  <c r="L22" i="105"/>
  <c r="BV22" i="105"/>
  <c r="AE22" i="105"/>
  <c r="BJ22" i="105"/>
  <c r="V22" i="105"/>
  <c r="CJ22" i="105"/>
  <c r="CG22" i="105"/>
  <c r="CE22" i="105"/>
  <c r="AT22" i="105"/>
  <c r="C22" i="105"/>
  <c r="B22" i="105"/>
  <c r="BB22" i="105"/>
  <c r="T22" i="105"/>
  <c r="BG22" i="105"/>
  <c r="BS22" i="105"/>
  <c r="AO22" i="105"/>
  <c r="AI22" i="105"/>
  <c r="CT22" i="105"/>
  <c r="BZ22" i="105"/>
  <c r="Y22" i="105"/>
  <c r="G22" i="105"/>
  <c r="AX22" i="105"/>
  <c r="BX22" i="105"/>
  <c r="AM22" i="105"/>
  <c r="CP22" i="105"/>
  <c r="CI22" i="105"/>
  <c r="AR22" i="105"/>
  <c r="BW22" i="105"/>
  <c r="CF22" i="105"/>
  <c r="CH22" i="105"/>
  <c r="AS22" i="105"/>
  <c r="R22" i="105"/>
  <c r="CN22" i="105"/>
  <c r="U22" i="105"/>
  <c r="D22" i="105"/>
  <c r="O22" i="105"/>
  <c r="AY22" i="105"/>
  <c r="CU22" i="105"/>
  <c r="BH22" i="105"/>
  <c r="AA22" i="105"/>
  <c r="CQ22" i="105"/>
  <c r="K22" i="105"/>
  <c r="A22" i="105"/>
  <c r="I23" i="105" s="1"/>
  <c r="CD22" i="105"/>
  <c r="AD22" i="105"/>
  <c r="CM22" i="105"/>
  <c r="AN22" i="105"/>
  <c r="BK22" i="105"/>
  <c r="H22" i="105"/>
  <c r="J22" i="105"/>
  <c r="AV22" i="105"/>
  <c r="I22" i="105"/>
  <c r="A39" i="105"/>
  <c r="AZ40" i="105" s="1"/>
  <c r="Z39" i="105"/>
  <c r="AY39" i="105"/>
  <c r="CK22" i="105"/>
  <c r="M22" i="105"/>
  <c r="BV39" i="105"/>
  <c r="BH39" i="105"/>
  <c r="AF39" i="105"/>
  <c r="AV39" i="105"/>
  <c r="U39" i="105"/>
  <c r="P22" i="105"/>
  <c r="BD22" i="105"/>
  <c r="BL22" i="105"/>
  <c r="AA39" i="105"/>
  <c r="BF39" i="105"/>
  <c r="W22" i="105"/>
  <c r="C39" i="105"/>
  <c r="S39" i="105"/>
  <c r="BI39" i="105"/>
  <c r="G39" i="105"/>
  <c r="BB39" i="105"/>
  <c r="X22" i="105"/>
  <c r="AG22" i="105"/>
  <c r="AU22" i="105"/>
  <c r="W39" i="105"/>
  <c r="CI39" i="105"/>
  <c r="AX39" i="105"/>
  <c r="F39" i="105"/>
  <c r="BT22" i="105"/>
  <c r="E39" i="105"/>
  <c r="AZ39" i="105"/>
  <c r="BA22" i="105"/>
  <c r="BO22" i="105"/>
  <c r="AQ22" i="105"/>
  <c r="AG39" i="105"/>
  <c r="H39" i="105"/>
  <c r="Q22" i="105"/>
  <c r="BC22" i="105"/>
  <c r="AZ22" i="105"/>
  <c r="BE22" i="105"/>
  <c r="V39" i="105"/>
  <c r="CC39" i="105"/>
  <c r="CB39" i="105"/>
  <c r="X39" i="105"/>
  <c r="A44" i="38"/>
  <c r="A45" i="38" s="1"/>
  <c r="BU22" i="105"/>
  <c r="T39" i="105"/>
  <c r="BP39" i="105"/>
  <c r="CJ39" i="105"/>
  <c r="CP39" i="105"/>
  <c r="A44" i="94"/>
  <c r="A45" i="94" s="1"/>
  <c r="A46" i="94" s="1"/>
  <c r="CS22" i="105"/>
  <c r="BX39" i="105"/>
  <c r="BS39" i="105"/>
  <c r="A45" i="22"/>
  <c r="A46" i="22" s="1"/>
  <c r="A47" i="22" s="1"/>
  <c r="AH22" i="105"/>
  <c r="AM39" i="105"/>
  <c r="BA39" i="105"/>
  <c r="A42" i="75"/>
  <c r="A43" i="75" s="1"/>
  <c r="S22" i="105"/>
  <c r="AK22" i="105"/>
  <c r="BQ22" i="105"/>
  <c r="BZ39" i="105"/>
  <c r="AU39" i="105"/>
  <c r="AL39" i="105"/>
  <c r="AT39" i="105"/>
  <c r="CN39" i="105"/>
  <c r="CC22" i="105"/>
  <c r="AL22" i="105"/>
  <c r="BM22" i="105"/>
  <c r="BY22" i="105"/>
  <c r="BR22" i="105"/>
  <c r="CB22" i="105"/>
  <c r="F22" i="105"/>
  <c r="AW39" i="105"/>
  <c r="L39" i="105"/>
  <c r="BL39" i="105"/>
  <c r="BY39" i="105"/>
  <c r="CE39" i="105"/>
  <c r="A42" i="88"/>
  <c r="A43" i="88" s="1"/>
  <c r="A44" i="88" s="1"/>
  <c r="E22" i="105"/>
  <c r="AP22" i="105"/>
  <c r="BK39" i="105"/>
  <c r="J39" i="105"/>
  <c r="A23" i="23"/>
  <c r="BT39" i="105"/>
  <c r="CR39" i="105"/>
  <c r="A42" i="68"/>
  <c r="Z22" i="105"/>
  <c r="A45" i="93"/>
  <c r="A46" i="93" s="1"/>
  <c r="A47" i="93" s="1"/>
  <c r="A48" i="93" s="1"/>
  <c r="AC39" i="105"/>
  <c r="M39" i="105"/>
  <c r="BI22" i="105"/>
  <c r="AI39" i="105"/>
  <c r="O39" i="105"/>
  <c r="A42" i="29"/>
  <c r="A43" i="29" s="1"/>
  <c r="CR22" i="105"/>
  <c r="AB22" i="105"/>
  <c r="AK39" i="105"/>
  <c r="BJ39" i="105"/>
  <c r="BF22" i="105"/>
  <c r="AC22" i="105"/>
  <c r="AO39" i="105"/>
  <c r="BN39" i="105"/>
  <c r="AB39" i="105"/>
  <c r="A44" i="30"/>
  <c r="A47" i="30" s="1"/>
  <c r="A48" i="30" s="1"/>
  <c r="A45" i="30"/>
  <c r="A46" i="30" s="1"/>
  <c r="A44" i="32"/>
  <c r="A45" i="32" s="1"/>
  <c r="A46" i="32" s="1"/>
  <c r="A42" i="53"/>
  <c r="A43" i="53" s="1"/>
  <c r="A44" i="53" s="1"/>
  <c r="A32" i="87"/>
  <c r="A42" i="4"/>
  <c r="A43" i="4"/>
  <c r="A45" i="4" s="1"/>
  <c r="A44" i="4"/>
  <c r="A45" i="90"/>
  <c r="A43" i="25"/>
  <c r="A44" i="25" s="1"/>
  <c r="A44" i="72"/>
  <c r="A45" i="72" s="1"/>
  <c r="A43" i="83"/>
  <c r="A44" i="83" s="1"/>
  <c r="A44" i="47"/>
  <c r="A45" i="91"/>
  <c r="A46" i="91" s="1"/>
  <c r="A47" i="91" s="1"/>
  <c r="A41" i="18"/>
  <c r="A42" i="18" s="1"/>
  <c r="A43" i="62"/>
  <c r="A44" i="28"/>
  <c r="A45" i="28" s="1"/>
  <c r="A44" i="3"/>
  <c r="A45" i="3" s="1"/>
  <c r="A46" i="3" s="1"/>
  <c r="A47" i="3" s="1"/>
  <c r="A48" i="3" s="1"/>
  <c r="A21" i="3"/>
  <c r="A22" i="3" s="1"/>
  <c r="A23" i="3" s="1"/>
  <c r="A43" i="60"/>
  <c r="A44" i="60" s="1"/>
  <c r="A45" i="60" s="1"/>
  <c r="A46" i="60" s="1"/>
  <c r="A44" i="11"/>
  <c r="A45" i="11" s="1"/>
  <c r="A46" i="11"/>
  <c r="A45" i="46"/>
  <c r="A46" i="46" s="1"/>
  <c r="A44" i="89"/>
  <c r="A45" i="89" s="1"/>
  <c r="A41" i="45"/>
  <c r="A42" i="45" s="1"/>
  <c r="A43" i="45" s="1"/>
  <c r="A44" i="45" s="1"/>
  <c r="A47" i="11"/>
  <c r="A44" i="96"/>
  <c r="A45" i="96" s="1"/>
  <c r="A32" i="85"/>
  <c r="A42" i="40"/>
  <c r="A43" i="40" s="1"/>
  <c r="A32" i="99"/>
  <c r="A43" i="17"/>
  <c r="A44" i="17" s="1"/>
  <c r="A31" i="56"/>
  <c r="A32" i="56" s="1"/>
  <c r="A45" i="21"/>
  <c r="A46" i="21" s="1"/>
  <c r="A47" i="21" s="1"/>
  <c r="A48" i="21" s="1"/>
  <c r="A45" i="49"/>
  <c r="A46" i="49" s="1"/>
  <c r="A47" i="49" s="1"/>
  <c r="A48" i="49" s="1"/>
  <c r="A43" i="86"/>
  <c r="A44" i="86" s="1"/>
  <c r="A46" i="9"/>
  <c r="A47" i="9" s="1"/>
  <c r="A42" i="77"/>
  <c r="A43" i="77"/>
  <c r="A23" i="54"/>
  <c r="A22" i="56"/>
  <c r="A23" i="56" s="1"/>
  <c r="A42" i="63"/>
  <c r="A43" i="63" s="1"/>
  <c r="A44" i="63" s="1"/>
  <c r="A45" i="63" s="1"/>
  <c r="A41" i="33"/>
  <c r="A42" i="33" s="1"/>
  <c r="A43" i="33" s="1"/>
  <c r="A44" i="48"/>
  <c r="A45" i="48" s="1"/>
  <c r="A32" i="76"/>
  <c r="A41" i="67"/>
  <c r="A42" i="66"/>
  <c r="A43" i="66" s="1"/>
  <c r="A44" i="66" s="1"/>
  <c r="A45" i="66" s="1"/>
  <c r="A43" i="95"/>
  <c r="A44" i="95" s="1"/>
  <c r="A41" i="52"/>
  <c r="A42" i="52" s="1"/>
  <c r="A43" i="52" s="1"/>
  <c r="A44" i="52" s="1"/>
  <c r="A42" i="14"/>
  <c r="A22" i="44"/>
  <c r="A23" i="44" s="1"/>
  <c r="A46" i="27"/>
  <c r="A47" i="27" s="1"/>
  <c r="A42" i="23"/>
  <c r="A43" i="23" s="1"/>
  <c r="A23" i="53"/>
  <c r="A42" i="51"/>
  <c r="A43" i="51" s="1"/>
  <c r="A43" i="43"/>
  <c r="A44" i="43" s="1"/>
  <c r="A45" i="43" s="1"/>
  <c r="A40" i="81"/>
  <c r="A41" i="81" s="1"/>
  <c r="A46" i="6"/>
  <c r="A21" i="54"/>
  <c r="A22" i="54" s="1"/>
  <c r="A41" i="92"/>
  <c r="A43" i="16"/>
  <c r="A44" i="16" s="1"/>
  <c r="A45" i="13"/>
  <c r="A42" i="20"/>
  <c r="A23" i="68"/>
  <c r="A41" i="74"/>
  <c r="A42" i="74" s="1"/>
  <c r="A44" i="37"/>
  <c r="A45" i="37" s="1"/>
  <c r="A32" i="35"/>
  <c r="A41" i="59"/>
  <c r="A41" i="15"/>
  <c r="A45" i="71"/>
  <c r="A39" i="76"/>
  <c r="A43" i="98"/>
  <c r="A45" i="97"/>
  <c r="A46" i="97" s="1"/>
  <c r="A40" i="55"/>
  <c r="A41" i="55" s="1"/>
  <c r="A42" i="55" s="1"/>
  <c r="A42" i="24"/>
  <c r="A31" i="90"/>
  <c r="A32" i="90" s="1"/>
  <c r="A40" i="8"/>
  <c r="A43" i="57"/>
  <c r="A44" i="57" s="1"/>
  <c r="A41" i="12"/>
  <c r="A40" i="101"/>
  <c r="A41" i="101" s="1"/>
  <c r="A47" i="32"/>
  <c r="A48" i="32" s="1"/>
  <c r="A32" i="70"/>
  <c r="A42" i="64"/>
  <c r="A43" i="64" s="1"/>
  <c r="A44" i="64" s="1"/>
  <c r="A45" i="64" s="1"/>
  <c r="A41" i="19"/>
  <c r="A42" i="19" s="1"/>
  <c r="A43" i="19" s="1"/>
  <c r="A40" i="36"/>
  <c r="A43" i="78"/>
  <c r="A44" i="78" s="1"/>
  <c r="A40" i="70"/>
  <c r="A42" i="58"/>
  <c r="A43" i="58" s="1"/>
  <c r="A43" i="84"/>
  <c r="A44" i="84" s="1"/>
  <c r="A44" i="100"/>
  <c r="A45" i="99"/>
  <c r="A44" i="85"/>
  <c r="A45" i="82"/>
  <c r="A46" i="82" s="1"/>
  <c r="A46" i="80"/>
  <c r="A47" i="80" s="1"/>
  <c r="A48" i="80" s="1"/>
  <c r="A45" i="79"/>
  <c r="A46" i="79" s="1"/>
  <c r="A44" i="75"/>
  <c r="A45" i="75" s="1"/>
  <c r="A45" i="73"/>
  <c r="A45" i="69"/>
  <c r="A46" i="69" s="1"/>
  <c r="A47" i="69" s="1"/>
  <c r="A48" i="69" s="1"/>
  <c r="A44" i="65"/>
  <c r="A46" i="61"/>
  <c r="A47" i="61" s="1"/>
  <c r="A31" i="61"/>
  <c r="A32" i="61" s="1"/>
  <c r="A48" i="61"/>
  <c r="A45" i="56"/>
  <c r="A46" i="56"/>
  <c r="A45" i="54"/>
  <c r="A46" i="54"/>
  <c r="A47" i="54" s="1"/>
  <c r="A48" i="54" s="1"/>
  <c r="A44" i="50"/>
  <c r="A45" i="50" s="1"/>
  <c r="A44" i="44"/>
  <c r="A45" i="44"/>
  <c r="A41" i="42"/>
  <c r="A43" i="41"/>
  <c r="A44" i="41" s="1"/>
  <c r="A23" i="40"/>
  <c r="A44" i="39"/>
  <c r="A43" i="35"/>
  <c r="A45" i="34"/>
  <c r="A46" i="34" s="1"/>
  <c r="A47" i="34"/>
  <c r="A48" i="34" s="1"/>
  <c r="A47" i="31"/>
  <c r="A48" i="31" s="1"/>
  <c r="A45" i="26"/>
  <c r="A46" i="26" s="1"/>
  <c r="A23" i="25"/>
  <c r="A23" i="21"/>
  <c r="A46" i="10"/>
  <c r="A47" i="10"/>
  <c r="A48" i="10" s="1"/>
  <c r="A22" i="9"/>
  <c r="A23" i="9" s="1"/>
  <c r="A43" i="7"/>
  <c r="A44" i="7" s="1"/>
  <c r="A45" i="5"/>
  <c r="A46" i="5" s="1"/>
  <c r="A41" i="2"/>
  <c r="A42" i="2" s="1"/>
  <c r="A31" i="2"/>
  <c r="A32" i="2" s="1"/>
  <c r="CI23" i="105" l="1"/>
  <c r="BC23" i="105"/>
  <c r="CD23" i="105"/>
  <c r="AD23" i="105"/>
  <c r="AQ23" i="105"/>
  <c r="BE23" i="105"/>
  <c r="AV23" i="105"/>
  <c r="AJ23" i="105"/>
  <c r="E23" i="105"/>
  <c r="X23" i="105"/>
  <c r="CT23" i="105"/>
  <c r="CE23" i="105"/>
  <c r="BV23" i="105"/>
  <c r="BJ23" i="105"/>
  <c r="A43" i="2"/>
  <c r="A44" i="2" s="1"/>
  <c r="R23" i="105"/>
  <c r="AE23" i="105"/>
  <c r="CA23" i="105"/>
  <c r="AO23" i="105"/>
  <c r="CS23" i="105"/>
  <c r="BO23" i="105"/>
  <c r="H23" i="105"/>
  <c r="AX23" i="105"/>
  <c r="CR23" i="105"/>
  <c r="AR23" i="105"/>
  <c r="CP23" i="105"/>
  <c r="V23" i="105"/>
  <c r="BK23" i="105"/>
  <c r="AJ40" i="105"/>
  <c r="U23" i="105"/>
  <c r="G23" i="105"/>
  <c r="M23" i="105"/>
  <c r="BW23" i="105"/>
  <c r="BF23" i="105"/>
  <c r="A45" i="25"/>
  <c r="A46" i="25" s="1"/>
  <c r="A47" i="25" s="1"/>
  <c r="A43" i="68"/>
  <c r="A44" i="68" s="1"/>
  <c r="CO23" i="105"/>
  <c r="BD23" i="105"/>
  <c r="A45" i="87"/>
  <c r="AN40" i="105"/>
  <c r="CU40" i="105"/>
  <c r="CA40" i="105"/>
  <c r="BV40" i="105"/>
  <c r="A40" i="105"/>
  <c r="BU41" i="105" s="1"/>
  <c r="BW40" i="105"/>
  <c r="AU40" i="105"/>
  <c r="AL40" i="105"/>
  <c r="AE40" i="105"/>
  <c r="G40" i="105"/>
  <c r="AM40" i="105"/>
  <c r="BD40" i="105"/>
  <c r="CQ40" i="105"/>
  <c r="CK40" i="105"/>
  <c r="AA40" i="105"/>
  <c r="AK40" i="105"/>
  <c r="AF40" i="105"/>
  <c r="BL40" i="105"/>
  <c r="CS40" i="105"/>
  <c r="AH40" i="105"/>
  <c r="CN40" i="105"/>
  <c r="K40" i="105"/>
  <c r="M40" i="105"/>
  <c r="BJ40" i="105"/>
  <c r="AI40" i="105"/>
  <c r="BB40" i="105"/>
  <c r="R40" i="105"/>
  <c r="E40" i="105"/>
  <c r="BN40" i="105"/>
  <c r="F40" i="105"/>
  <c r="BR40" i="105"/>
  <c r="CV40" i="105"/>
  <c r="AD40" i="105"/>
  <c r="V40" i="105"/>
  <c r="S40" i="105"/>
  <c r="AW40" i="105"/>
  <c r="CE40" i="105"/>
  <c r="BZ40" i="105"/>
  <c r="CC40" i="105"/>
  <c r="J40" i="105"/>
  <c r="AR40" i="105"/>
  <c r="Z40" i="105"/>
  <c r="BS40" i="105"/>
  <c r="CH40" i="105"/>
  <c r="AG40" i="105"/>
  <c r="BU40" i="105"/>
  <c r="B40" i="105"/>
  <c r="BA40" i="105"/>
  <c r="CF40" i="105"/>
  <c r="T40" i="105"/>
  <c r="H40" i="105"/>
  <c r="X40" i="105"/>
  <c r="CQ23" i="105"/>
  <c r="D40" i="105"/>
  <c r="BG23" i="105"/>
  <c r="AC40" i="105"/>
  <c r="AC23" i="105"/>
  <c r="AS40" i="105"/>
  <c r="Y40" i="105"/>
  <c r="AV40" i="105"/>
  <c r="BB23" i="105"/>
  <c r="CN23" i="105"/>
  <c r="BO40" i="105"/>
  <c r="O23" i="105"/>
  <c r="AI23" i="105"/>
  <c r="AW23" i="105"/>
  <c r="A45" i="88"/>
  <c r="A46" i="88" s="1"/>
  <c r="U40" i="105"/>
  <c r="AH23" i="105"/>
  <c r="CM40" i="105"/>
  <c r="AF23" i="105"/>
  <c r="AY23" i="105"/>
  <c r="AT40" i="105"/>
  <c r="AB23" i="105"/>
  <c r="CU23" i="105"/>
  <c r="A46" i="38"/>
  <c r="A47" i="38" s="1"/>
  <c r="A48" i="38" s="1"/>
  <c r="AS23" i="105"/>
  <c r="CH23" i="105"/>
  <c r="BX23" i="105"/>
  <c r="BG40" i="105"/>
  <c r="BR23" i="105"/>
  <c r="Z23" i="105"/>
  <c r="BU23" i="105"/>
  <c r="CF23" i="105"/>
  <c r="C40" i="105"/>
  <c r="CG40" i="105"/>
  <c r="BC40" i="105"/>
  <c r="A23" i="105"/>
  <c r="AZ23" i="105"/>
  <c r="J23" i="105"/>
  <c r="AL23" i="105"/>
  <c r="CG23" i="105"/>
  <c r="B23" i="105"/>
  <c r="S23" i="105"/>
  <c r="AM23" i="105"/>
  <c r="AP23" i="105"/>
  <c r="CJ23" i="105"/>
  <c r="W23" i="105"/>
  <c r="CP40" i="105"/>
  <c r="BN23" i="105"/>
  <c r="BM23" i="105"/>
  <c r="T23" i="105"/>
  <c r="D23" i="105"/>
  <c r="C23" i="105"/>
  <c r="CI40" i="105"/>
  <c r="CJ40" i="105"/>
  <c r="BF40" i="105"/>
  <c r="BZ23" i="105"/>
  <c r="Q23" i="105"/>
  <c r="CB23" i="105"/>
  <c r="O40" i="105"/>
  <c r="CL23" i="105"/>
  <c r="BH23" i="105"/>
  <c r="AQ40" i="105"/>
  <c r="BY23" i="105"/>
  <c r="BY40" i="105"/>
  <c r="L23" i="105"/>
  <c r="P40" i="105"/>
  <c r="Q40" i="105"/>
  <c r="CR40" i="105"/>
  <c r="BT40" i="105"/>
  <c r="BQ40" i="105"/>
  <c r="AP40" i="105"/>
  <c r="AX40" i="105"/>
  <c r="AT23" i="105"/>
  <c r="F23" i="105"/>
  <c r="BK40" i="105"/>
  <c r="AO40" i="105"/>
  <c r="K23" i="105"/>
  <c r="CL40" i="105"/>
  <c r="L40" i="105"/>
  <c r="BL23" i="105"/>
  <c r="BP23" i="105"/>
  <c r="N40" i="105"/>
  <c r="BI40" i="105"/>
  <c r="AY40" i="105"/>
  <c r="I40" i="105"/>
  <c r="CO40" i="105"/>
  <c r="BE40" i="105"/>
  <c r="BX40" i="105"/>
  <c r="BI23" i="105"/>
  <c r="CV23" i="105"/>
  <c r="Y23" i="105"/>
  <c r="AA23" i="105"/>
  <c r="P23" i="105"/>
  <c r="BM40" i="105"/>
  <c r="BS23" i="105"/>
  <c r="N23" i="105"/>
  <c r="CC23" i="105"/>
  <c r="AU23" i="105"/>
  <c r="CM23" i="105"/>
  <c r="CD40" i="105"/>
  <c r="AK23" i="105"/>
  <c r="AG23" i="105"/>
  <c r="A46" i="72"/>
  <c r="A47" i="72" s="1"/>
  <c r="A48" i="72" s="1"/>
  <c r="BP40" i="105"/>
  <c r="W40" i="105"/>
  <c r="CB40" i="105"/>
  <c r="BH40" i="105"/>
  <c r="BT23" i="105"/>
  <c r="BQ23" i="105"/>
  <c r="A48" i="22"/>
  <c r="A44" i="29"/>
  <c r="A45" i="29" s="1"/>
  <c r="CT40" i="105"/>
  <c r="AB40" i="105"/>
  <c r="BA23" i="105"/>
  <c r="AN23" i="105"/>
  <c r="CK23" i="105"/>
  <c r="A47" i="94"/>
  <c r="A48" i="94"/>
  <c r="A46" i="28"/>
  <c r="A47" i="28" s="1"/>
  <c r="A48" i="28" s="1"/>
  <c r="A42" i="59"/>
  <c r="A43" i="59" s="1"/>
  <c r="A44" i="59" s="1"/>
  <c r="A45" i="53"/>
  <c r="A46" i="53" s="1"/>
  <c r="A44" i="62"/>
  <c r="A45" i="62" s="1"/>
  <c r="A46" i="62" s="1"/>
  <c r="A46" i="4"/>
  <c r="A47" i="4" s="1"/>
  <c r="A48" i="4" s="1"/>
  <c r="A46" i="64"/>
  <c r="A47" i="64" s="1"/>
  <c r="A48" i="64" s="1"/>
  <c r="A42" i="92"/>
  <c r="A43" i="92" s="1"/>
  <c r="A44" i="92" s="1"/>
  <c r="A44" i="33"/>
  <c r="A45" i="33" s="1"/>
  <c r="A46" i="33" s="1"/>
  <c r="A47" i="33" s="1"/>
  <c r="A48" i="33" s="1"/>
  <c r="A45" i="17"/>
  <c r="A46" i="17" s="1"/>
  <c r="A47" i="17" s="1"/>
  <c r="A48" i="17" s="1"/>
  <c r="A46" i="48"/>
  <c r="A47" i="48" s="1"/>
  <c r="A47" i="56"/>
  <c r="A48" i="56" s="1"/>
  <c r="A44" i="77"/>
  <c r="A45" i="77" s="1"/>
  <c r="A46" i="77" s="1"/>
  <c r="A45" i="86"/>
  <c r="A46" i="86" s="1"/>
  <c r="A43" i="18"/>
  <c r="A45" i="83"/>
  <c r="A46" i="83" s="1"/>
  <c r="A47" i="83" s="1"/>
  <c r="A48" i="83" s="1"/>
  <c r="A46" i="71"/>
  <c r="A47" i="71" s="1"/>
  <c r="A48" i="71" s="1"/>
  <c r="A46" i="44"/>
  <c r="A47" i="44" s="1"/>
  <c r="A48" i="44" s="1"/>
  <c r="A45" i="47"/>
  <c r="A46" i="47" s="1"/>
  <c r="A47" i="46"/>
  <c r="A48" i="46" s="1"/>
  <c r="A48" i="91"/>
  <c r="A42" i="15"/>
  <c r="A48" i="11"/>
  <c r="A46" i="90"/>
  <c r="A47" i="90" s="1"/>
  <c r="A48" i="90" s="1"/>
  <c r="A45" i="16"/>
  <c r="A46" i="16" s="1"/>
  <c r="A47" i="16" s="1"/>
  <c r="A48" i="16" s="1"/>
  <c r="A45" i="52"/>
  <c r="A44" i="40"/>
  <c r="A42" i="101"/>
  <c r="A40" i="76"/>
  <c r="A41" i="76" s="1"/>
  <c r="A42" i="76" s="1"/>
  <c r="A43" i="76" s="1"/>
  <c r="A46" i="37"/>
  <c r="A47" i="37" s="1"/>
  <c r="A48" i="37"/>
  <c r="A47" i="97"/>
  <c r="A48" i="97" s="1"/>
  <c r="A44" i="23"/>
  <c r="A41" i="36"/>
  <c r="A45" i="78"/>
  <c r="A42" i="67"/>
  <c r="A43" i="74"/>
  <c r="A46" i="13"/>
  <c r="A47" i="13" s="1"/>
  <c r="A47" i="6"/>
  <c r="A48" i="6" s="1"/>
  <c r="A42" i="12"/>
  <c r="A43" i="12" s="1"/>
  <c r="A45" i="84"/>
  <c r="A46" i="84" s="1"/>
  <c r="A44" i="51"/>
  <c r="A45" i="51" s="1"/>
  <c r="A45" i="95"/>
  <c r="A44" i="19"/>
  <c r="A41" i="8"/>
  <c r="A48" i="9"/>
  <c r="A46" i="66"/>
  <c r="A47" i="66" s="1"/>
  <c r="A48" i="66" s="1"/>
  <c r="A45" i="57"/>
  <c r="A45" i="45"/>
  <c r="A42" i="81"/>
  <c r="A47" i="79"/>
  <c r="A48" i="79" s="1"/>
  <c r="A44" i="58"/>
  <c r="A44" i="98"/>
  <c r="A45" i="98" s="1"/>
  <c r="A48" i="27"/>
  <c r="A41" i="70"/>
  <c r="A43" i="24"/>
  <c r="A44" i="24" s="1"/>
  <c r="A43" i="20"/>
  <c r="A43" i="14"/>
  <c r="A44" i="14" s="1"/>
  <c r="A45" i="100"/>
  <c r="A46" i="100" s="1"/>
  <c r="A47" i="100" s="1"/>
  <c r="A48" i="100" s="1"/>
  <c r="A46" i="99"/>
  <c r="A47" i="99" s="1"/>
  <c r="A48" i="99" s="1"/>
  <c r="A46" i="96"/>
  <c r="A47" i="96" s="1"/>
  <c r="A48" i="96" s="1"/>
  <c r="A46" i="89"/>
  <c r="A47" i="89" s="1"/>
  <c r="A48" i="89"/>
  <c r="A45" i="85"/>
  <c r="A47" i="82"/>
  <c r="A48" i="82" s="1"/>
  <c r="A46" i="75"/>
  <c r="A47" i="75" s="1"/>
  <c r="A48" i="75" s="1"/>
  <c r="A46" i="73"/>
  <c r="A47" i="73" s="1"/>
  <c r="A45" i="65"/>
  <c r="A46" i="65" s="1"/>
  <c r="A47" i="65" s="1"/>
  <c r="A48" i="65" s="1"/>
  <c r="A46" i="63"/>
  <c r="A47" i="63"/>
  <c r="A48" i="63" s="1"/>
  <c r="A47" i="60"/>
  <c r="A48" i="60" s="1"/>
  <c r="A43" i="55"/>
  <c r="A46" i="50"/>
  <c r="A47" i="50" s="1"/>
  <c r="A46" i="43"/>
  <c r="A47" i="43" s="1"/>
  <c r="A42" i="42"/>
  <c r="A45" i="41"/>
  <c r="A45" i="39"/>
  <c r="A46" i="39" s="1"/>
  <c r="A47" i="39" s="1"/>
  <c r="A48" i="39" s="1"/>
  <c r="A44" i="35"/>
  <c r="A45" i="35" s="1"/>
  <c r="A47" i="26"/>
  <c r="A48" i="26" s="1"/>
  <c r="A48" i="25"/>
  <c r="A45" i="7"/>
  <c r="A46" i="7" s="1"/>
  <c r="A47" i="7" s="1"/>
  <c r="A48" i="7" s="1"/>
  <c r="A47" i="5"/>
  <c r="A48" i="5" s="1"/>
  <c r="AO41" i="105" l="1"/>
  <c r="AW41" i="105"/>
  <c r="AU41" i="105"/>
  <c r="CS41" i="105"/>
  <c r="AE41" i="105"/>
  <c r="CC41" i="105"/>
  <c r="AX41" i="105"/>
  <c r="CL41" i="105"/>
  <c r="CM41" i="105"/>
  <c r="CN41" i="105"/>
  <c r="C41" i="105"/>
  <c r="CO41" i="105"/>
  <c r="J41" i="105"/>
  <c r="AP41" i="105"/>
  <c r="AV41" i="105"/>
  <c r="BF41" i="105"/>
  <c r="BH41" i="105"/>
  <c r="Y41" i="105"/>
  <c r="AG41" i="105"/>
  <c r="CD41" i="105"/>
  <c r="AR41" i="105"/>
  <c r="CR41" i="105"/>
  <c r="AK41" i="105"/>
  <c r="B41" i="105"/>
  <c r="A46" i="29"/>
  <c r="A47" i="29"/>
  <c r="A48" i="29" s="1"/>
  <c r="BB41" i="105"/>
  <c r="BY41" i="105"/>
  <c r="AB41" i="105"/>
  <c r="AD41" i="105"/>
  <c r="AI41" i="105"/>
  <c r="AN41" i="105"/>
  <c r="AT41" i="105"/>
  <c r="H41" i="105"/>
  <c r="BG41" i="105"/>
  <c r="AA41" i="105"/>
  <c r="CA41" i="105"/>
  <c r="BS41" i="105"/>
  <c r="AJ41" i="105"/>
  <c r="P41" i="105"/>
  <c r="L41" i="105"/>
  <c r="BE41" i="105"/>
  <c r="W41" i="105"/>
  <c r="D41" i="105"/>
  <c r="A46" i="87"/>
  <c r="A47" i="87"/>
  <c r="BD41" i="105"/>
  <c r="A45" i="68"/>
  <c r="A46" i="68" s="1"/>
  <c r="A47" i="68" s="1"/>
  <c r="A48" i="68" s="1"/>
  <c r="A47" i="88"/>
  <c r="A48" i="88" s="1"/>
  <c r="BQ41" i="105"/>
  <c r="CB41" i="105"/>
  <c r="S41" i="105"/>
  <c r="AZ41" i="105"/>
  <c r="CK41" i="105"/>
  <c r="AY41" i="105"/>
  <c r="E41" i="105"/>
  <c r="BW41" i="105"/>
  <c r="U41" i="105"/>
  <c r="CQ41" i="105"/>
  <c r="BT41" i="105"/>
  <c r="CG41" i="105"/>
  <c r="CE41" i="105"/>
  <c r="V41" i="105"/>
  <c r="BR41" i="105"/>
  <c r="O41" i="105"/>
  <c r="BK41" i="105"/>
  <c r="CH41" i="105"/>
  <c r="BA41" i="105"/>
  <c r="N41" i="105"/>
  <c r="AS41" i="105"/>
  <c r="AH41" i="105"/>
  <c r="Z41" i="105"/>
  <c r="BL41" i="105"/>
  <c r="BP41" i="105"/>
  <c r="A41" i="105"/>
  <c r="BI42" i="105" s="1"/>
  <c r="CP41" i="105"/>
  <c r="BV41" i="105"/>
  <c r="CU41" i="105"/>
  <c r="Q41" i="105"/>
  <c r="BC41" i="105"/>
  <c r="AC41" i="105"/>
  <c r="K41" i="105"/>
  <c r="CF41" i="105"/>
  <c r="F41" i="105"/>
  <c r="BO41" i="105"/>
  <c r="BM41" i="105"/>
  <c r="T41" i="105"/>
  <c r="G41" i="105"/>
  <c r="CV41" i="105"/>
  <c r="AL41" i="105"/>
  <c r="I41" i="105"/>
  <c r="BJ41" i="105"/>
  <c r="BI41" i="105"/>
  <c r="BZ41" i="105"/>
  <c r="AF41" i="105"/>
  <c r="BX41" i="105"/>
  <c r="AM41" i="105"/>
  <c r="M41" i="105"/>
  <c r="CI41" i="105"/>
  <c r="CJ41" i="105"/>
  <c r="AQ41" i="105"/>
  <c r="R41" i="105"/>
  <c r="X41" i="105"/>
  <c r="BN41" i="105"/>
  <c r="CT41" i="105"/>
  <c r="A47" i="53"/>
  <c r="A48" i="53"/>
  <c r="A44" i="12"/>
  <c r="A45" i="12" s="1"/>
  <c r="A43" i="15"/>
  <c r="A44" i="15" s="1"/>
  <c r="A45" i="15" s="1"/>
  <c r="A45" i="59"/>
  <c r="A46" i="59" s="1"/>
  <c r="A47" i="59" s="1"/>
  <c r="A47" i="62"/>
  <c r="A48" i="62" s="1"/>
  <c r="A48" i="73"/>
  <c r="A47" i="47"/>
  <c r="A48" i="47" s="1"/>
  <c r="A45" i="14"/>
  <c r="A44" i="18"/>
  <c r="A45" i="18" s="1"/>
  <c r="A46" i="14"/>
  <c r="A48" i="48"/>
  <c r="A45" i="92"/>
  <c r="A48" i="13"/>
  <c r="A48" i="59"/>
  <c r="A44" i="20"/>
  <c r="A45" i="20" s="1"/>
  <c r="A46" i="20" s="1"/>
  <c r="A47" i="20" s="1"/>
  <c r="A48" i="20" s="1"/>
  <c r="A48" i="50"/>
  <c r="A46" i="95"/>
  <c r="A47" i="95" s="1"/>
  <c r="A48" i="95" s="1"/>
  <c r="A45" i="58"/>
  <c r="A46" i="58" s="1"/>
  <c r="A47" i="58" s="1"/>
  <c r="A48" i="58" s="1"/>
  <c r="A42" i="70"/>
  <c r="A45" i="40"/>
  <c r="A44" i="74"/>
  <c r="A45" i="74" s="1"/>
  <c r="A43" i="81"/>
  <c r="A45" i="24"/>
  <c r="A46" i="24" s="1"/>
  <c r="A47" i="24" s="1"/>
  <c r="A48" i="24" s="1"/>
  <c r="A46" i="51"/>
  <c r="A47" i="51" s="1"/>
  <c r="A48" i="51" s="1"/>
  <c r="A46" i="98"/>
  <c r="A47" i="98" s="1"/>
  <c r="A48" i="98" s="1"/>
  <c r="A46" i="78"/>
  <c r="A43" i="101"/>
  <c r="A44" i="101" s="1"/>
  <c r="A45" i="101" s="1"/>
  <c r="A46" i="57"/>
  <c r="A47" i="57" s="1"/>
  <c r="A48" i="57" s="1"/>
  <c r="A44" i="76"/>
  <c r="A46" i="45"/>
  <c r="A47" i="45" s="1"/>
  <c r="A42" i="36"/>
  <c r="A42" i="8"/>
  <c r="A43" i="8"/>
  <c r="A44" i="8"/>
  <c r="A47" i="84"/>
  <c r="A48" i="84" s="1"/>
  <c r="A43" i="67"/>
  <c r="A44" i="67" s="1"/>
  <c r="A45" i="19"/>
  <c r="A47" i="77"/>
  <c r="A48" i="77" s="1"/>
  <c r="A46" i="52"/>
  <c r="A47" i="52" s="1"/>
  <c r="A48" i="52" s="1"/>
  <c r="A45" i="23"/>
  <c r="A46" i="23" s="1"/>
  <c r="A47" i="23" s="1"/>
  <c r="A47" i="86"/>
  <c r="A48" i="86" s="1"/>
  <c r="A46" i="85"/>
  <c r="A47" i="85" s="1"/>
  <c r="A48" i="85" s="1"/>
  <c r="A44" i="55"/>
  <c r="A45" i="55" s="1"/>
  <c r="A46" i="55" s="1"/>
  <c r="A47" i="55" s="1"/>
  <c r="A48" i="55" s="1"/>
  <c r="A48" i="43"/>
  <c r="A43" i="42"/>
  <c r="A44" i="42" s="1"/>
  <c r="A45" i="42" s="1"/>
  <c r="A46" i="41"/>
  <c r="A47" i="41" s="1"/>
  <c r="A48" i="41" s="1"/>
  <c r="A46" i="35"/>
  <c r="A47" i="35" s="1"/>
  <c r="A48" i="35" s="1"/>
  <c r="A45" i="2"/>
  <c r="A46" i="2" s="1"/>
  <c r="A47" i="2" s="1"/>
  <c r="A48" i="87" l="1"/>
  <c r="M42" i="105"/>
  <c r="AI42" i="105"/>
  <c r="AF42" i="105"/>
  <c r="V42" i="105"/>
  <c r="AX42" i="105"/>
  <c r="L42" i="105"/>
  <c r="U42" i="105"/>
  <c r="CL42" i="105"/>
  <c r="BF42" i="105"/>
  <c r="O42" i="105"/>
  <c r="H42" i="105"/>
  <c r="CC42" i="105"/>
  <c r="AD42" i="105"/>
  <c r="CP42" i="105"/>
  <c r="CV42" i="105"/>
  <c r="AO42" i="105"/>
  <c r="AM42" i="105"/>
  <c r="BS42" i="105"/>
  <c r="BR42" i="105"/>
  <c r="AK42" i="105"/>
  <c r="BW42" i="105"/>
  <c r="CN42" i="105"/>
  <c r="Y42" i="105"/>
  <c r="CT42" i="105"/>
  <c r="CO42" i="105"/>
  <c r="CJ42" i="105"/>
  <c r="BK42" i="105"/>
  <c r="BL42" i="105"/>
  <c r="F42" i="105"/>
  <c r="CS42" i="105"/>
  <c r="AB42" i="105"/>
  <c r="G42" i="105"/>
  <c r="A42" i="105"/>
  <c r="B43" i="105" s="1"/>
  <c r="CH42" i="105"/>
  <c r="AU42" i="105"/>
  <c r="E42" i="105"/>
  <c r="BG42" i="105"/>
  <c r="S42" i="105"/>
  <c r="CK42" i="105"/>
  <c r="BE42" i="105"/>
  <c r="X42" i="105"/>
  <c r="CR42" i="105"/>
  <c r="BD42" i="105"/>
  <c r="W42" i="105"/>
  <c r="AH42" i="105"/>
  <c r="AL42" i="105"/>
  <c r="B42" i="105"/>
  <c r="AA42" i="105"/>
  <c r="T42" i="105"/>
  <c r="AW42" i="105"/>
  <c r="CE42" i="105"/>
  <c r="BJ42" i="105"/>
  <c r="BM42" i="105"/>
  <c r="AE42" i="105"/>
  <c r="BY42" i="105"/>
  <c r="Q42" i="105"/>
  <c r="AS42" i="105"/>
  <c r="AZ42" i="105"/>
  <c r="N42" i="105"/>
  <c r="AV42" i="105"/>
  <c r="BX42" i="105"/>
  <c r="AJ42" i="105"/>
  <c r="BC42" i="105"/>
  <c r="AT42" i="105"/>
  <c r="CD42" i="105"/>
  <c r="BT42" i="105"/>
  <c r="CB42" i="105"/>
  <c r="AC42" i="105"/>
  <c r="BO42" i="105"/>
  <c r="CI42" i="105"/>
  <c r="O43" i="105"/>
  <c r="AN42" i="105"/>
  <c r="AQ42" i="105"/>
  <c r="BH42" i="105"/>
  <c r="BA42" i="105"/>
  <c r="R42" i="105"/>
  <c r="BZ42" i="105"/>
  <c r="AP42" i="105"/>
  <c r="CA42" i="105"/>
  <c r="D42" i="105"/>
  <c r="I42" i="105"/>
  <c r="AG42" i="105"/>
  <c r="C42" i="105"/>
  <c r="CQ42" i="105"/>
  <c r="CG42" i="105"/>
  <c r="P42" i="105"/>
  <c r="BN42" i="105"/>
  <c r="AR42" i="105"/>
  <c r="CM42" i="105"/>
  <c r="BB42" i="105"/>
  <c r="BP42" i="105"/>
  <c r="CU42" i="105"/>
  <c r="AY42" i="105"/>
  <c r="BU42" i="105"/>
  <c r="J42" i="105"/>
  <c r="BQ42" i="105"/>
  <c r="K42" i="105"/>
  <c r="BV42" i="105"/>
  <c r="Z42" i="105"/>
  <c r="CF42" i="105"/>
  <c r="A46" i="15"/>
  <c r="A46" i="74"/>
  <c r="A47" i="74" s="1"/>
  <c r="A48" i="74" s="1"/>
  <c r="A46" i="19"/>
  <c r="A47" i="19" s="1"/>
  <c r="A46" i="18"/>
  <c r="A47" i="18" s="1"/>
  <c r="A48" i="18" s="1"/>
  <c r="A46" i="92"/>
  <c r="A47" i="14"/>
  <c r="A48" i="14" s="1"/>
  <c r="A47" i="78"/>
  <c r="A48" i="78" s="1"/>
  <c r="A46" i="40"/>
  <c r="A47" i="40" s="1"/>
  <c r="A48" i="40" s="1"/>
  <c r="A45" i="76"/>
  <c r="A46" i="76" s="1"/>
  <c r="A43" i="70"/>
  <c r="A46" i="101"/>
  <c r="A47" i="101" s="1"/>
  <c r="A48" i="45"/>
  <c r="A48" i="23"/>
  <c r="A45" i="67"/>
  <c r="A46" i="12"/>
  <c r="A47" i="12" s="1"/>
  <c r="A48" i="12" s="1"/>
  <c r="A45" i="8"/>
  <c r="A46" i="8" s="1"/>
  <c r="A44" i="81"/>
  <c r="A45" i="81" s="1"/>
  <c r="A46" i="81" s="1"/>
  <c r="A43" i="36"/>
  <c r="A46" i="42"/>
  <c r="A47" i="42" s="1"/>
  <c r="A48" i="42" s="1"/>
  <c r="A48" i="2"/>
  <c r="AD43" i="105" l="1"/>
  <c r="A43" i="105"/>
  <c r="AR44" i="105" s="1"/>
  <c r="AW43" i="105"/>
  <c r="CL43" i="105"/>
  <c r="BY43" i="105"/>
  <c r="CJ43" i="105"/>
  <c r="BJ43" i="105"/>
  <c r="V43" i="105"/>
  <c r="CP43" i="105"/>
  <c r="BB43" i="105"/>
  <c r="AO43" i="105"/>
  <c r="BD43" i="105"/>
  <c r="CO43" i="105"/>
  <c r="CD43" i="105"/>
  <c r="D43" i="105"/>
  <c r="BV43" i="105"/>
  <c r="Y43" i="105"/>
  <c r="AR43" i="105"/>
  <c r="BW43" i="105"/>
  <c r="CV43" i="105"/>
  <c r="BS43" i="105"/>
  <c r="H43" i="105"/>
  <c r="I43" i="105"/>
  <c r="AA43" i="105"/>
  <c r="BM43" i="105"/>
  <c r="CK43" i="105"/>
  <c r="AS43" i="105"/>
  <c r="J43" i="105"/>
  <c r="E43" i="105"/>
  <c r="AE43" i="105"/>
  <c r="AG43" i="105"/>
  <c r="L43" i="105"/>
  <c r="P43" i="105"/>
  <c r="BZ43" i="105"/>
  <c r="BN43" i="105"/>
  <c r="BL43" i="105"/>
  <c r="AN43" i="105"/>
  <c r="CH43" i="105"/>
  <c r="BI43" i="105"/>
  <c r="N43" i="105"/>
  <c r="BH43" i="105"/>
  <c r="BG43" i="105"/>
  <c r="Q43" i="105"/>
  <c r="BT43" i="105"/>
  <c r="CI43" i="105"/>
  <c r="BC43" i="105"/>
  <c r="CC43" i="105"/>
  <c r="CA43" i="105"/>
  <c r="BO43" i="105"/>
  <c r="AZ43" i="105"/>
  <c r="U43" i="105"/>
  <c r="AJ43" i="105"/>
  <c r="AK43" i="105"/>
  <c r="AT43" i="105"/>
  <c r="G43" i="105"/>
  <c r="BK43" i="105"/>
  <c r="AV43" i="105"/>
  <c r="CM43" i="105"/>
  <c r="Z43" i="105"/>
  <c r="BE43" i="105"/>
  <c r="AQ43" i="105"/>
  <c r="C43" i="105"/>
  <c r="W43" i="105"/>
  <c r="F43" i="105"/>
  <c r="BF43" i="105"/>
  <c r="AF43" i="105"/>
  <c r="AM43" i="105"/>
  <c r="BU43" i="105"/>
  <c r="CB43" i="105"/>
  <c r="AB43" i="105"/>
  <c r="AY43" i="105"/>
  <c r="BP43" i="105"/>
  <c r="CG43" i="105"/>
  <c r="AL43" i="105"/>
  <c r="BR43" i="105"/>
  <c r="CR43" i="105"/>
  <c r="CT43" i="105"/>
  <c r="AC43" i="105"/>
  <c r="AP43" i="105"/>
  <c r="CE43" i="105"/>
  <c r="AX43" i="105"/>
  <c r="BX43" i="105"/>
  <c r="AI43" i="105"/>
  <c r="R43" i="105"/>
  <c r="CU43" i="105"/>
  <c r="BA43" i="105"/>
  <c r="BQ43" i="105"/>
  <c r="S43" i="105"/>
  <c r="CF43" i="105"/>
  <c r="K43" i="105"/>
  <c r="CS43" i="105"/>
  <c r="CQ43" i="105"/>
  <c r="CN43" i="105"/>
  <c r="AU43" i="105"/>
  <c r="T43" i="105"/>
  <c r="AH43" i="105"/>
  <c r="M43" i="105"/>
  <c r="X43" i="105"/>
  <c r="A47" i="81"/>
  <c r="A48" i="81" s="1"/>
  <c r="A48" i="101"/>
  <c r="A48" i="19"/>
  <c r="A47" i="15"/>
  <c r="A48" i="15" s="1"/>
  <c r="A47" i="8"/>
  <c r="A48" i="8" s="1"/>
  <c r="A47" i="92"/>
  <c r="A48" i="92" s="1"/>
  <c r="A44" i="36"/>
  <c r="A47" i="76"/>
  <c r="A48" i="76" s="1"/>
  <c r="A46" i="67"/>
  <c r="A47" i="67" s="1"/>
  <c r="A44" i="70"/>
  <c r="A45" i="70" s="1"/>
  <c r="C102" i="1"/>
  <c r="C101" i="1"/>
  <c r="C100" i="1"/>
  <c r="C99" i="1"/>
  <c r="C98" i="1"/>
  <c r="C97" i="1"/>
  <c r="C96" i="1"/>
  <c r="C95" i="1"/>
  <c r="C94" i="1"/>
  <c r="C93" i="1"/>
  <c r="C92" i="1"/>
  <c r="C91" i="1"/>
  <c r="C90" i="1"/>
  <c r="C89" i="1"/>
  <c r="C88" i="1"/>
  <c r="C87" i="1"/>
  <c r="C86" i="1"/>
  <c r="C85" i="1"/>
  <c r="C84" i="1"/>
  <c r="C83" i="1"/>
  <c r="C82" i="1"/>
  <c r="C81" i="1"/>
  <c r="C80" i="1"/>
  <c r="C79" i="1"/>
  <c r="C78" i="1"/>
  <c r="C77" i="1"/>
  <c r="C76" i="1"/>
  <c r="C75" i="1"/>
  <c r="C74" i="1"/>
  <c r="C73" i="1"/>
  <c r="C72" i="1"/>
  <c r="C71" i="1"/>
  <c r="C70" i="1"/>
  <c r="C69" i="1"/>
  <c r="C68" i="1"/>
  <c r="C67" i="1"/>
  <c r="C66" i="1"/>
  <c r="C65" i="1"/>
  <c r="C64" i="1"/>
  <c r="C63" i="1"/>
  <c r="C62" i="1"/>
  <c r="C61" i="1"/>
  <c r="C60" i="1"/>
  <c r="C59" i="1"/>
  <c r="C58" i="1"/>
  <c r="C57" i="1"/>
  <c r="C56" i="1"/>
  <c r="C55" i="1"/>
  <c r="C54" i="1"/>
  <c r="C53" i="1"/>
  <c r="C52" i="1"/>
  <c r="C51" i="1"/>
  <c r="C50" i="1"/>
  <c r="C49" i="1"/>
  <c r="C48" i="1"/>
  <c r="C47" i="1"/>
  <c r="C46" i="1"/>
  <c r="C45" i="1"/>
  <c r="C44" i="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C14" i="1"/>
  <c r="C13" i="1"/>
  <c r="C12" i="1"/>
  <c r="C11" i="1"/>
  <c r="C10" i="1"/>
  <c r="C9" i="1"/>
  <c r="C8" i="1"/>
  <c r="C7" i="1"/>
  <c r="C6" i="1"/>
  <c r="C5" i="1"/>
  <c r="C4" i="1"/>
  <c r="C3" i="1"/>
  <c r="A9" i="2"/>
  <c r="A10" i="2"/>
  <c r="A11" i="2"/>
  <c r="CR44" i="105" l="1"/>
  <c r="V44" i="105"/>
  <c r="CF44" i="105"/>
  <c r="BX44" i="105"/>
  <c r="J44" i="105"/>
  <c r="BH44" i="105"/>
  <c r="AI44" i="105"/>
  <c r="AP44" i="105"/>
  <c r="AD44" i="105"/>
  <c r="CG44" i="105"/>
  <c r="CM44" i="105"/>
  <c r="CJ44" i="105"/>
  <c r="S44" i="105"/>
  <c r="CN44" i="105"/>
  <c r="CQ44" i="105"/>
  <c r="AL44" i="105"/>
  <c r="AA44" i="105"/>
  <c r="BD44" i="105"/>
  <c r="M44" i="105"/>
  <c r="BO44" i="105"/>
  <c r="AE44" i="105"/>
  <c r="AW44" i="105"/>
  <c r="BU44" i="105"/>
  <c r="CD44" i="105"/>
  <c r="BP44" i="105"/>
  <c r="BQ44" i="105"/>
  <c r="CL44" i="105"/>
  <c r="BB44" i="105"/>
  <c r="X44" i="105"/>
  <c r="BW44" i="105"/>
  <c r="BI44" i="105"/>
  <c r="AH44" i="105"/>
  <c r="AM44" i="105"/>
  <c r="B44" i="105"/>
  <c r="AO44" i="105"/>
  <c r="T44" i="105"/>
  <c r="BT44" i="105"/>
  <c r="CC44" i="105"/>
  <c r="AC44" i="105"/>
  <c r="D44" i="105"/>
  <c r="AJ44" i="105"/>
  <c r="O44" i="105"/>
  <c r="P44" i="105"/>
  <c r="BF44" i="105"/>
  <c r="CO44" i="105"/>
  <c r="H44" i="105"/>
  <c r="AS44" i="105"/>
  <c r="CK44" i="105"/>
  <c r="BZ44" i="105"/>
  <c r="K44" i="105"/>
  <c r="AX44" i="105"/>
  <c r="BE44" i="105"/>
  <c r="BM44" i="105"/>
  <c r="CI44" i="105"/>
  <c r="AF44" i="105"/>
  <c r="Q44" i="105"/>
  <c r="AZ44" i="105"/>
  <c r="BC44" i="105"/>
  <c r="BA44" i="105"/>
  <c r="CT44" i="105"/>
  <c r="AY44" i="105"/>
  <c r="CH44" i="105"/>
  <c r="CU44" i="105"/>
  <c r="BS44" i="105"/>
  <c r="G44" i="105"/>
  <c r="BL44" i="105"/>
  <c r="F44" i="105"/>
  <c r="W44" i="105"/>
  <c r="CE44" i="105"/>
  <c r="CS44" i="105"/>
  <c r="R44" i="105"/>
  <c r="BV44" i="105"/>
  <c r="AU44" i="105"/>
  <c r="L44" i="105"/>
  <c r="BR44" i="105"/>
  <c r="CB44" i="105"/>
  <c r="AG44" i="105"/>
  <c r="U44" i="105"/>
  <c r="AN44" i="105"/>
  <c r="Y44" i="105"/>
  <c r="AT44" i="105"/>
  <c r="N44" i="105"/>
  <c r="AK44" i="105"/>
  <c r="BY44" i="105"/>
  <c r="I44" i="105"/>
  <c r="Z44" i="105"/>
  <c r="BG44" i="105"/>
  <c r="BN44" i="105"/>
  <c r="A44" i="105"/>
  <c r="BE45" i="105" s="1"/>
  <c r="AV44" i="105"/>
  <c r="BK44" i="105"/>
  <c r="CA44" i="105"/>
  <c r="E44" i="105"/>
  <c r="BJ44" i="105"/>
  <c r="CP44" i="105"/>
  <c r="C44" i="105"/>
  <c r="AQ44" i="105"/>
  <c r="CV44" i="105"/>
  <c r="AB44" i="105"/>
  <c r="A6" i="105"/>
  <c r="A8" i="105"/>
  <c r="A3" i="105"/>
  <c r="A4" i="105"/>
  <c r="A7" i="105"/>
  <c r="A5" i="105"/>
  <c r="A12" i="105"/>
  <c r="A13" i="105"/>
  <c r="A2" i="105"/>
  <c r="AA3" i="105"/>
  <c r="A12" i="28"/>
  <c r="A13" i="28"/>
  <c r="AA13" i="105"/>
  <c r="A4" i="28"/>
  <c r="A5" i="28"/>
  <c r="A6" i="28"/>
  <c r="A7" i="28"/>
  <c r="A8" i="28"/>
  <c r="AA5" i="105"/>
  <c r="A2" i="28"/>
  <c r="AA2" i="105"/>
  <c r="AA7" i="105"/>
  <c r="AA6" i="105"/>
  <c r="AA4" i="105"/>
  <c r="AA8" i="105"/>
  <c r="AA12" i="105"/>
  <c r="A3" i="28"/>
  <c r="CM5" i="105"/>
  <c r="CM7" i="105"/>
  <c r="A2" i="92"/>
  <c r="CM2" i="105"/>
  <c r="CM3" i="105"/>
  <c r="CM4" i="105"/>
  <c r="CM6" i="105"/>
  <c r="CM8" i="105"/>
  <c r="A13" i="92"/>
  <c r="A3" i="92"/>
  <c r="CM12" i="105"/>
  <c r="A4" i="92"/>
  <c r="CM13" i="105"/>
  <c r="A5" i="92"/>
  <c r="A6" i="92"/>
  <c r="A7" i="92"/>
  <c r="A8" i="92"/>
  <c r="A12" i="92"/>
  <c r="BH2" i="105"/>
  <c r="BH4" i="105"/>
  <c r="BH6" i="105"/>
  <c r="BH12" i="105"/>
  <c r="A3" i="61"/>
  <c r="A12" i="61"/>
  <c r="A13" i="61"/>
  <c r="BH3" i="105"/>
  <c r="BH8" i="105"/>
  <c r="BH5" i="105"/>
  <c r="BH7" i="105"/>
  <c r="BH13" i="105"/>
  <c r="A5" i="61"/>
  <c r="A2" i="61"/>
  <c r="A4" i="61"/>
  <c r="A6" i="61"/>
  <c r="A8" i="61"/>
  <c r="A7" i="61"/>
  <c r="AC13" i="105"/>
  <c r="A4" i="30"/>
  <c r="AC3" i="105"/>
  <c r="AC8" i="105"/>
  <c r="A2" i="30"/>
  <c r="A3" i="30"/>
  <c r="AC12" i="105"/>
  <c r="A5" i="30"/>
  <c r="A6" i="30"/>
  <c r="A7" i="30"/>
  <c r="A8" i="30"/>
  <c r="AC2" i="105"/>
  <c r="AC4" i="105"/>
  <c r="AC5" i="105"/>
  <c r="AC6" i="105"/>
  <c r="AC7" i="105"/>
  <c r="A12" i="30"/>
  <c r="A13" i="30"/>
  <c r="CO2" i="105"/>
  <c r="CO3" i="105"/>
  <c r="CO4" i="105"/>
  <c r="CO5" i="105"/>
  <c r="CO6" i="105"/>
  <c r="CO7" i="105"/>
  <c r="CO8" i="105"/>
  <c r="A2" i="94"/>
  <c r="A6" i="94"/>
  <c r="A8" i="94"/>
  <c r="A12" i="94"/>
  <c r="A3" i="94"/>
  <c r="CO12" i="105"/>
  <c r="A4" i="94"/>
  <c r="CO13" i="105"/>
  <c r="A5" i="94"/>
  <c r="A7" i="94"/>
  <c r="A13" i="94"/>
  <c r="CP5" i="105"/>
  <c r="CP6" i="105"/>
  <c r="CP7" i="105"/>
  <c r="CP8" i="105"/>
  <c r="A2" i="95"/>
  <c r="CP12" i="105"/>
  <c r="A3" i="95"/>
  <c r="A5" i="95"/>
  <c r="CP13" i="105"/>
  <c r="A7" i="95"/>
  <c r="A8" i="95"/>
  <c r="A12" i="95"/>
  <c r="A13" i="95"/>
  <c r="CP4" i="105"/>
  <c r="A4" i="95"/>
  <c r="A6" i="95"/>
  <c r="CP3" i="105"/>
  <c r="CP2" i="105"/>
  <c r="A13" i="64"/>
  <c r="BK3" i="105"/>
  <c r="A5" i="64"/>
  <c r="A6" i="64"/>
  <c r="A7" i="64"/>
  <c r="A8" i="64"/>
  <c r="A12" i="64"/>
  <c r="BK6" i="105"/>
  <c r="BK7" i="105"/>
  <c r="BK8" i="105"/>
  <c r="A2" i="64"/>
  <c r="BK12" i="105"/>
  <c r="A3" i="64"/>
  <c r="BK13" i="105"/>
  <c r="A4" i="64"/>
  <c r="BK4" i="105"/>
  <c r="BK2" i="105"/>
  <c r="BK5" i="105"/>
  <c r="A13" i="33"/>
  <c r="AF2" i="105"/>
  <c r="AF3" i="105"/>
  <c r="AF4" i="105"/>
  <c r="AF5" i="105"/>
  <c r="AF6" i="105"/>
  <c r="AF7" i="105"/>
  <c r="AF8" i="105"/>
  <c r="A4" i="33"/>
  <c r="A6" i="33"/>
  <c r="A2" i="33"/>
  <c r="AF13" i="105"/>
  <c r="AF12" i="105"/>
  <c r="A3" i="33"/>
  <c r="A5" i="33"/>
  <c r="A7" i="33"/>
  <c r="A12" i="33"/>
  <c r="A8" i="33"/>
  <c r="A13" i="65"/>
  <c r="BL5" i="105"/>
  <c r="A2" i="65"/>
  <c r="BL12" i="105"/>
  <c r="A3" i="65"/>
  <c r="BL13" i="105"/>
  <c r="A4" i="65"/>
  <c r="A5" i="65"/>
  <c r="A6" i="65"/>
  <c r="A7" i="65"/>
  <c r="A8" i="65"/>
  <c r="A12" i="65"/>
  <c r="BL8" i="105"/>
  <c r="BL2" i="105"/>
  <c r="BL3" i="105"/>
  <c r="BL4" i="105"/>
  <c r="BL6" i="105"/>
  <c r="BL7" i="105"/>
  <c r="A5" i="98"/>
  <c r="A6" i="98"/>
  <c r="A7" i="98"/>
  <c r="A8" i="98"/>
  <c r="A12" i="98"/>
  <c r="CS4" i="105"/>
  <c r="CS7" i="105"/>
  <c r="A2" i="98"/>
  <c r="CS12" i="105"/>
  <c r="A3" i="98"/>
  <c r="CS13" i="105"/>
  <c r="A4" i="98"/>
  <c r="A13" i="98"/>
  <c r="CS2" i="105"/>
  <c r="CS3" i="105"/>
  <c r="CS5" i="105"/>
  <c r="CS6" i="105"/>
  <c r="CS8" i="105"/>
  <c r="B4" i="105"/>
  <c r="B2" i="105"/>
  <c r="B3" i="105"/>
  <c r="B8" i="105"/>
  <c r="A4" i="3"/>
  <c r="A8" i="3"/>
  <c r="B12" i="105"/>
  <c r="A2" i="3"/>
  <c r="A3" i="3"/>
  <c r="A6" i="3"/>
  <c r="A7" i="3"/>
  <c r="B13" i="105"/>
  <c r="A5" i="3"/>
  <c r="A12" i="3"/>
  <c r="A13" i="3"/>
  <c r="B7" i="105"/>
  <c r="B5" i="105"/>
  <c r="B6" i="105"/>
  <c r="BN6" i="105"/>
  <c r="BN8" i="105"/>
  <c r="A2" i="67"/>
  <c r="BN13" i="105"/>
  <c r="A4" i="67"/>
  <c r="A6" i="67"/>
  <c r="A12" i="67"/>
  <c r="BN3" i="105"/>
  <c r="BN4" i="105"/>
  <c r="BN5" i="105"/>
  <c r="BN7" i="105"/>
  <c r="A3" i="67"/>
  <c r="A5" i="67"/>
  <c r="BN12" i="105"/>
  <c r="A7" i="67"/>
  <c r="A8" i="67"/>
  <c r="BN2" i="105"/>
  <c r="A13" i="67"/>
  <c r="C3" i="105"/>
  <c r="C2" i="105"/>
  <c r="A5" i="4"/>
  <c r="C4" i="105"/>
  <c r="C6" i="105"/>
  <c r="C5" i="105"/>
  <c r="C8" i="105"/>
  <c r="A2" i="4"/>
  <c r="C13" i="105"/>
  <c r="A13" i="4"/>
  <c r="A8" i="4"/>
  <c r="C7" i="105"/>
  <c r="A3" i="4"/>
  <c r="A6" i="4"/>
  <c r="A7" i="4"/>
  <c r="A12" i="4"/>
  <c r="A4" i="4"/>
  <c r="C12" i="105"/>
  <c r="CU2" i="105"/>
  <c r="CU3" i="105"/>
  <c r="CU5" i="105"/>
  <c r="A2" i="100"/>
  <c r="A6" i="100"/>
  <c r="CU13" i="105"/>
  <c r="A5" i="100"/>
  <c r="A7" i="100"/>
  <c r="A8" i="100"/>
  <c r="A12" i="100"/>
  <c r="A13" i="100"/>
  <c r="A3" i="100"/>
  <c r="CU4" i="105"/>
  <c r="CU6" i="105"/>
  <c r="CU7" i="105"/>
  <c r="CU8" i="105"/>
  <c r="A4" i="100"/>
  <c r="CU12" i="105"/>
  <c r="AJ2" i="105"/>
  <c r="AJ4" i="105"/>
  <c r="AJ12" i="105"/>
  <c r="A3" i="37"/>
  <c r="AJ13" i="105"/>
  <c r="A4" i="37"/>
  <c r="A5" i="37"/>
  <c r="A6" i="37"/>
  <c r="A7" i="37"/>
  <c r="A8" i="37"/>
  <c r="A12" i="37"/>
  <c r="AJ3" i="105"/>
  <c r="AJ6" i="105"/>
  <c r="AJ5" i="105"/>
  <c r="AJ7" i="105"/>
  <c r="A2" i="37"/>
  <c r="A13" i="37"/>
  <c r="AJ8" i="105"/>
  <c r="A8" i="69"/>
  <c r="A12" i="69"/>
  <c r="A13" i="69"/>
  <c r="BP2" i="105"/>
  <c r="BP3" i="105"/>
  <c r="BP4" i="105"/>
  <c r="BP5" i="105"/>
  <c r="BP6" i="105"/>
  <c r="BP7" i="105"/>
  <c r="BP8" i="105"/>
  <c r="A6" i="69"/>
  <c r="A2" i="69"/>
  <c r="BP12" i="105"/>
  <c r="A3" i="69"/>
  <c r="BP13" i="105"/>
  <c r="A4" i="69"/>
  <c r="A7" i="69"/>
  <c r="A5" i="69"/>
  <c r="CV3" i="105"/>
  <c r="CV4" i="105"/>
  <c r="CV5" i="105"/>
  <c r="CV6" i="105"/>
  <c r="CV7" i="105"/>
  <c r="CV8" i="105"/>
  <c r="CV12" i="105"/>
  <c r="A3" i="101"/>
  <c r="A7" i="101"/>
  <c r="A13" i="101"/>
  <c r="CV2" i="105"/>
  <c r="A2" i="101"/>
  <c r="A4" i="101"/>
  <c r="CV13" i="105"/>
  <c r="A5" i="101"/>
  <c r="A6" i="101"/>
  <c r="A8" i="101"/>
  <c r="A12" i="101"/>
  <c r="A4" i="6"/>
  <c r="E4" i="105"/>
  <c r="A7" i="6"/>
  <c r="E7" i="105"/>
  <c r="A5" i="6"/>
  <c r="E5" i="105"/>
  <c r="A6" i="6"/>
  <c r="E6" i="105"/>
  <c r="A12" i="6"/>
  <c r="A8" i="6"/>
  <c r="E8" i="105"/>
  <c r="E12" i="105"/>
  <c r="A13" i="6"/>
  <c r="E2" i="105"/>
  <c r="E3" i="105"/>
  <c r="A2" i="6"/>
  <c r="E13" i="105"/>
  <c r="A3" i="6"/>
  <c r="A12" i="38"/>
  <c r="AK2" i="105"/>
  <c r="AK3" i="105"/>
  <c r="AK4" i="105"/>
  <c r="AK6" i="105"/>
  <c r="AK8" i="105"/>
  <c r="A8" i="38"/>
  <c r="A2" i="38"/>
  <c r="AK12" i="105"/>
  <c r="A3" i="38"/>
  <c r="AK13" i="105"/>
  <c r="A4" i="38"/>
  <c r="A5" i="38"/>
  <c r="A6" i="38"/>
  <c r="A7" i="38"/>
  <c r="A13" i="38"/>
  <c r="AK5" i="105"/>
  <c r="AK7" i="105"/>
  <c r="A13" i="70"/>
  <c r="BQ3" i="105"/>
  <c r="BQ7" i="105"/>
  <c r="BQ2" i="105"/>
  <c r="BQ4" i="105"/>
  <c r="BQ5" i="105"/>
  <c r="A5" i="70"/>
  <c r="A8" i="70"/>
  <c r="BQ6" i="105"/>
  <c r="BQ8" i="105"/>
  <c r="BQ12" i="105"/>
  <c r="A2" i="70"/>
  <c r="A3" i="70"/>
  <c r="BQ13" i="105"/>
  <c r="A7" i="70"/>
  <c r="A4" i="70"/>
  <c r="A6" i="70"/>
  <c r="A12" i="70"/>
  <c r="A12" i="8"/>
  <c r="A13" i="8"/>
  <c r="G12" i="105"/>
  <c r="G13" i="105"/>
  <c r="G5" i="105"/>
  <c r="A8" i="8"/>
  <c r="G6" i="105"/>
  <c r="G7" i="105"/>
  <c r="G8" i="105"/>
  <c r="A7" i="8"/>
  <c r="A2" i="8"/>
  <c r="A6" i="8"/>
  <c r="A3" i="8"/>
  <c r="A4" i="8"/>
  <c r="A5" i="8"/>
  <c r="G4" i="105"/>
  <c r="G2" i="105"/>
  <c r="G3" i="105"/>
  <c r="BS2" i="105"/>
  <c r="BS3" i="105"/>
  <c r="BS4" i="105"/>
  <c r="BS5" i="105"/>
  <c r="BS7" i="105"/>
  <c r="A6" i="72"/>
  <c r="A2" i="72"/>
  <c r="A5" i="72"/>
  <c r="BS13" i="105"/>
  <c r="A7" i="72"/>
  <c r="A8" i="72"/>
  <c r="A12" i="72"/>
  <c r="A13" i="72"/>
  <c r="BS8" i="105"/>
  <c r="BS6" i="105"/>
  <c r="A4" i="72"/>
  <c r="BS12" i="105"/>
  <c r="A3" i="72"/>
  <c r="AN5" i="105"/>
  <c r="AN6" i="105"/>
  <c r="AN7" i="105"/>
  <c r="AN8" i="105"/>
  <c r="A2" i="41"/>
  <c r="AN12" i="105"/>
  <c r="A3" i="41"/>
  <c r="AN13" i="105"/>
  <c r="A4" i="41"/>
  <c r="A5" i="41"/>
  <c r="A13" i="41"/>
  <c r="A12" i="41"/>
  <c r="A8" i="41"/>
  <c r="AN2" i="105"/>
  <c r="AN3" i="105"/>
  <c r="A7" i="41"/>
  <c r="AN4" i="105"/>
  <c r="A6" i="41"/>
  <c r="I4" i="105"/>
  <c r="I2" i="105"/>
  <c r="A5" i="10"/>
  <c r="A6" i="10"/>
  <c r="A3" i="10"/>
  <c r="I8" i="105"/>
  <c r="A4" i="10"/>
  <c r="A8" i="10"/>
  <c r="I3" i="105"/>
  <c r="A2" i="10"/>
  <c r="I5" i="105"/>
  <c r="I6" i="105"/>
  <c r="I12" i="105"/>
  <c r="I7" i="105"/>
  <c r="A7" i="10"/>
  <c r="I13" i="105"/>
  <c r="A12" i="10"/>
  <c r="A13" i="10"/>
  <c r="AO2" i="105"/>
  <c r="AO3" i="105"/>
  <c r="AO4" i="105"/>
  <c r="AO5" i="105"/>
  <c r="AO6" i="105"/>
  <c r="A5" i="42"/>
  <c r="AO7" i="105"/>
  <c r="AO8" i="105"/>
  <c r="AO13" i="105"/>
  <c r="A2" i="42"/>
  <c r="AO12" i="105"/>
  <c r="A3" i="42"/>
  <c r="A4" i="42"/>
  <c r="A12" i="42"/>
  <c r="A13" i="42"/>
  <c r="A6" i="42"/>
  <c r="A7" i="42"/>
  <c r="A8" i="42"/>
  <c r="A2" i="74"/>
  <c r="BU12" i="105"/>
  <c r="A3" i="74"/>
  <c r="BU13" i="105"/>
  <c r="A4" i="74"/>
  <c r="A5" i="74"/>
  <c r="A7" i="74"/>
  <c r="A13" i="74"/>
  <c r="A12" i="74"/>
  <c r="BU2" i="105"/>
  <c r="BU7" i="105"/>
  <c r="BU8" i="105"/>
  <c r="BU4" i="105"/>
  <c r="BU3" i="105"/>
  <c r="A6" i="74"/>
  <c r="A8" i="74"/>
  <c r="BU5" i="105"/>
  <c r="BU6" i="105"/>
  <c r="J2" i="105"/>
  <c r="J3" i="105"/>
  <c r="J4" i="105"/>
  <c r="J6" i="105"/>
  <c r="J5" i="105"/>
  <c r="J8" i="105"/>
  <c r="J7" i="105"/>
  <c r="J12" i="105"/>
  <c r="A3" i="11"/>
  <c r="J13" i="105"/>
  <c r="A2" i="11"/>
  <c r="A4" i="11"/>
  <c r="A6" i="11"/>
  <c r="A7" i="11"/>
  <c r="A8" i="11"/>
  <c r="A5" i="11"/>
  <c r="A12" i="11"/>
  <c r="A13" i="11"/>
  <c r="AP2" i="105"/>
  <c r="AP3" i="105"/>
  <c r="A5" i="43"/>
  <c r="A6" i="43"/>
  <c r="AP4" i="105"/>
  <c r="AP5" i="105"/>
  <c r="A8" i="43"/>
  <c r="AP6" i="105"/>
  <c r="AP7" i="105"/>
  <c r="AP8" i="105"/>
  <c r="A2" i="43"/>
  <c r="AP12" i="105"/>
  <c r="A3" i="43"/>
  <c r="AP13" i="105"/>
  <c r="A4" i="43"/>
  <c r="A7" i="43"/>
  <c r="A12" i="43"/>
  <c r="A13" i="43"/>
  <c r="A8" i="75"/>
  <c r="A12" i="75"/>
  <c r="A13" i="75"/>
  <c r="BV4" i="105"/>
  <c r="A6" i="75"/>
  <c r="A7" i="75"/>
  <c r="BV2" i="105"/>
  <c r="BV12" i="105"/>
  <c r="A3" i="75"/>
  <c r="BV13" i="105"/>
  <c r="A4" i="75"/>
  <c r="A5" i="75"/>
  <c r="BV3" i="105"/>
  <c r="BV5" i="105"/>
  <c r="BV6" i="105"/>
  <c r="BV7" i="105"/>
  <c r="BV8" i="105"/>
  <c r="A2" i="75"/>
  <c r="A6" i="12"/>
  <c r="A8" i="12"/>
  <c r="K2" i="105"/>
  <c r="K3" i="105"/>
  <c r="K4" i="105"/>
  <c r="K6" i="105"/>
  <c r="K5" i="105"/>
  <c r="A2" i="12"/>
  <c r="K7" i="105"/>
  <c r="K8" i="105"/>
  <c r="A4" i="12"/>
  <c r="K13" i="105"/>
  <c r="A5" i="12"/>
  <c r="A3" i="12"/>
  <c r="A7" i="12"/>
  <c r="K12" i="105"/>
  <c r="A12" i="12"/>
  <c r="A13" i="12"/>
  <c r="BW2" i="105"/>
  <c r="BW6" i="105"/>
  <c r="BW8" i="105"/>
  <c r="BW12" i="105"/>
  <c r="A3" i="76"/>
  <c r="BW13" i="105"/>
  <c r="A5" i="76"/>
  <c r="A6" i="76"/>
  <c r="A7" i="76"/>
  <c r="A8" i="76"/>
  <c r="A12" i="76"/>
  <c r="A13" i="76"/>
  <c r="BW3" i="105"/>
  <c r="BW4" i="105"/>
  <c r="BW5" i="105"/>
  <c r="BW7" i="105"/>
  <c r="A2" i="76"/>
  <c r="A4" i="76"/>
  <c r="A12" i="13"/>
  <c r="L7" i="105"/>
  <c r="L8" i="105"/>
  <c r="A2" i="13"/>
  <c r="A7" i="13"/>
  <c r="L12" i="105"/>
  <c r="A3" i="13"/>
  <c r="A5" i="13"/>
  <c r="L13" i="105"/>
  <c r="A4" i="13"/>
  <c r="A6" i="13"/>
  <c r="A13" i="13"/>
  <c r="L2" i="105"/>
  <c r="L3" i="105"/>
  <c r="L4" i="105"/>
  <c r="L5" i="105"/>
  <c r="L6" i="105"/>
  <c r="A8" i="13"/>
  <c r="AR5" i="105"/>
  <c r="AR8" i="105"/>
  <c r="A2" i="45"/>
  <c r="AR12" i="105"/>
  <c r="A3" i="45"/>
  <c r="AR13" i="105"/>
  <c r="A4" i="45"/>
  <c r="A5" i="45"/>
  <c r="A6" i="45"/>
  <c r="A7" i="45"/>
  <c r="A8" i="45"/>
  <c r="A13" i="45"/>
  <c r="AR2" i="105"/>
  <c r="AR3" i="105"/>
  <c r="AR4" i="105"/>
  <c r="AR6" i="105"/>
  <c r="AR7" i="105"/>
  <c r="A12" i="45"/>
  <c r="BX2" i="105"/>
  <c r="BX3" i="105"/>
  <c r="BX5" i="105"/>
  <c r="BX7" i="105"/>
  <c r="A2" i="77"/>
  <c r="BX13" i="105"/>
  <c r="A4" i="77"/>
  <c r="A8" i="77"/>
  <c r="BX4" i="105"/>
  <c r="BX6" i="105"/>
  <c r="BX8" i="105"/>
  <c r="A3" i="77"/>
  <c r="A5" i="77"/>
  <c r="BX12" i="105"/>
  <c r="A6" i="77"/>
  <c r="A7" i="77"/>
  <c r="A12" i="77"/>
  <c r="A13" i="77"/>
  <c r="A45" i="36"/>
  <c r="A46" i="36" s="1"/>
  <c r="A2" i="14"/>
  <c r="M12" i="105"/>
  <c r="A3" i="14"/>
  <c r="M13" i="105"/>
  <c r="A4" i="14"/>
  <c r="A5" i="14"/>
  <c r="A6" i="14"/>
  <c r="A7" i="14"/>
  <c r="A8" i="14"/>
  <c r="M2" i="105"/>
  <c r="M3" i="105"/>
  <c r="M4" i="105"/>
  <c r="A12" i="14"/>
  <c r="M5" i="105"/>
  <c r="M6" i="105"/>
  <c r="A13" i="14"/>
  <c r="M7" i="105"/>
  <c r="M8" i="105"/>
  <c r="AS7" i="105"/>
  <c r="A2" i="46"/>
  <c r="AS12" i="105"/>
  <c r="A3" i="46"/>
  <c r="AS13" i="105"/>
  <c r="A4" i="46"/>
  <c r="A5" i="46"/>
  <c r="A6" i="46"/>
  <c r="A7" i="46"/>
  <c r="A8" i="46"/>
  <c r="AS2" i="105"/>
  <c r="AS3" i="105"/>
  <c r="AS4" i="105"/>
  <c r="AS5" i="105"/>
  <c r="AS6" i="105"/>
  <c r="AS8" i="105"/>
  <c r="A12" i="46"/>
  <c r="A13" i="46"/>
  <c r="BY5" i="105"/>
  <c r="BY7" i="105"/>
  <c r="BY8" i="105"/>
  <c r="BY12" i="105"/>
  <c r="A3" i="78"/>
  <c r="A5" i="78"/>
  <c r="BY2" i="105"/>
  <c r="BY3" i="105"/>
  <c r="BY4" i="105"/>
  <c r="BY6" i="105"/>
  <c r="A2" i="78"/>
  <c r="A4" i="78"/>
  <c r="A13" i="78"/>
  <c r="A6" i="78"/>
  <c r="A7" i="78"/>
  <c r="BY13" i="105"/>
  <c r="A8" i="78"/>
  <c r="A12" i="78"/>
  <c r="A46" i="70"/>
  <c r="A47" i="70" s="1"/>
  <c r="A48" i="70" s="1"/>
  <c r="AU6" i="105"/>
  <c r="A8" i="48"/>
  <c r="A12" i="48"/>
  <c r="A13" i="48"/>
  <c r="AU4" i="105"/>
  <c r="AU2" i="105"/>
  <c r="AU3" i="105"/>
  <c r="AU5" i="105"/>
  <c r="A2" i="48"/>
  <c r="AU7" i="105"/>
  <c r="A6" i="48"/>
  <c r="AU8" i="105"/>
  <c r="AU12" i="105"/>
  <c r="A3" i="48"/>
  <c r="AU13" i="105"/>
  <c r="A4" i="48"/>
  <c r="A5" i="48"/>
  <c r="A7" i="48"/>
  <c r="A7" i="17"/>
  <c r="P12" i="105"/>
  <c r="A3" i="17"/>
  <c r="P13" i="105"/>
  <c r="A4" i="17"/>
  <c r="A5" i="17"/>
  <c r="A6" i="17"/>
  <c r="A2" i="17"/>
  <c r="A8" i="17"/>
  <c r="A12" i="17"/>
  <c r="A13" i="17"/>
  <c r="P7" i="105"/>
  <c r="P8" i="105"/>
  <c r="P2" i="105"/>
  <c r="P3" i="105"/>
  <c r="P4" i="105"/>
  <c r="P5" i="105"/>
  <c r="P6" i="105"/>
  <c r="AV12" i="105"/>
  <c r="A3" i="49"/>
  <c r="A13" i="49"/>
  <c r="AV5" i="105"/>
  <c r="AV8" i="105"/>
  <c r="A6" i="49"/>
  <c r="A7" i="49"/>
  <c r="AV2" i="105"/>
  <c r="AV3" i="105"/>
  <c r="AV4" i="105"/>
  <c r="AV6" i="105"/>
  <c r="AV7" i="105"/>
  <c r="A4" i="49"/>
  <c r="A5" i="49"/>
  <c r="AV13" i="105"/>
  <c r="A12" i="49"/>
  <c r="A2" i="49"/>
  <c r="A8" i="49"/>
  <c r="CC3" i="105"/>
  <c r="CC7" i="105"/>
  <c r="CC13" i="105"/>
  <c r="A4" i="82"/>
  <c r="A12" i="82"/>
  <c r="A13" i="82"/>
  <c r="CC5" i="105"/>
  <c r="A7" i="82"/>
  <c r="A8" i="82"/>
  <c r="CC12" i="105"/>
  <c r="A5" i="82"/>
  <c r="A6" i="82"/>
  <c r="CC2" i="105"/>
  <c r="CC4" i="105"/>
  <c r="CC8" i="105"/>
  <c r="CC6" i="105"/>
  <c r="A2" i="82"/>
  <c r="A3" i="82"/>
  <c r="AX7" i="105"/>
  <c r="AX2" i="105"/>
  <c r="AX3" i="105"/>
  <c r="AX4" i="105"/>
  <c r="AX5" i="105"/>
  <c r="AX6" i="105"/>
  <c r="AX8" i="105"/>
  <c r="A7" i="51"/>
  <c r="A6" i="51"/>
  <c r="A8" i="51"/>
  <c r="A12" i="51"/>
  <c r="A13" i="51"/>
  <c r="AX13" i="105"/>
  <c r="A4" i="51"/>
  <c r="A2" i="51"/>
  <c r="AX12" i="105"/>
  <c r="A3" i="51"/>
  <c r="A5" i="51"/>
  <c r="AY4" i="105"/>
  <c r="AY8" i="105"/>
  <c r="A7" i="52"/>
  <c r="AY2" i="105"/>
  <c r="AY3" i="105"/>
  <c r="AY5" i="105"/>
  <c r="AY6" i="105"/>
  <c r="AY7" i="105"/>
  <c r="A2" i="52"/>
  <c r="AY12" i="105"/>
  <c r="A3" i="52"/>
  <c r="AY13" i="105"/>
  <c r="A4" i="52"/>
  <c r="A13" i="52"/>
  <c r="A5" i="52"/>
  <c r="A6" i="52"/>
  <c r="A8" i="52"/>
  <c r="A12" i="52"/>
  <c r="T4" i="105"/>
  <c r="T5" i="105"/>
  <c r="T6" i="105"/>
  <c r="T13" i="105"/>
  <c r="T7" i="105"/>
  <c r="T8" i="105"/>
  <c r="A4" i="21"/>
  <c r="A2" i="21"/>
  <c r="T12" i="105"/>
  <c r="A3" i="21"/>
  <c r="A8" i="21"/>
  <c r="A12" i="21"/>
  <c r="A7" i="21"/>
  <c r="T2" i="105"/>
  <c r="T3" i="105"/>
  <c r="A6" i="21"/>
  <c r="A5" i="21"/>
  <c r="A13" i="21"/>
  <c r="A2" i="85"/>
  <c r="CF13" i="105"/>
  <c r="A4" i="85"/>
  <c r="A5" i="85"/>
  <c r="A6" i="85"/>
  <c r="A7" i="85"/>
  <c r="A8" i="85"/>
  <c r="CF2" i="105"/>
  <c r="CF3" i="105"/>
  <c r="CF4" i="105"/>
  <c r="CF5" i="105"/>
  <c r="CF6" i="105"/>
  <c r="CF7" i="105"/>
  <c r="A13" i="85"/>
  <c r="A3" i="85"/>
  <c r="CF8" i="105"/>
  <c r="CF12" i="105"/>
  <c r="A12" i="85"/>
  <c r="A2" i="90"/>
  <c r="CK12" i="105"/>
  <c r="A3" i="90"/>
  <c r="CK13" i="105"/>
  <c r="A4" i="90"/>
  <c r="A5" i="90"/>
  <c r="A6" i="90"/>
  <c r="A7" i="90"/>
  <c r="A13" i="90"/>
  <c r="CK3" i="105"/>
  <c r="CK4" i="105"/>
  <c r="CK5" i="105"/>
  <c r="CK6" i="105"/>
  <c r="CK7" i="105"/>
  <c r="CK8" i="105"/>
  <c r="A8" i="90"/>
  <c r="A12" i="90"/>
  <c r="CK2" i="105"/>
  <c r="BG2" i="105"/>
  <c r="BG4" i="105"/>
  <c r="BG8" i="105"/>
  <c r="A2" i="60"/>
  <c r="BG12" i="105"/>
  <c r="A4" i="60"/>
  <c r="BG13" i="105"/>
  <c r="A5" i="60"/>
  <c r="A6" i="60"/>
  <c r="A7" i="60"/>
  <c r="A8" i="60"/>
  <c r="A13" i="60"/>
  <c r="A12" i="60"/>
  <c r="BG5" i="105"/>
  <c r="BG3" i="105"/>
  <c r="BG6" i="105"/>
  <c r="BG7" i="105"/>
  <c r="A3" i="60"/>
  <c r="AB8" i="105"/>
  <c r="A2" i="29"/>
  <c r="AB12" i="105"/>
  <c r="A3" i="29"/>
  <c r="AB13" i="105"/>
  <c r="A4" i="29"/>
  <c r="A5" i="29"/>
  <c r="A6" i="29"/>
  <c r="A7" i="29"/>
  <c r="A8" i="29"/>
  <c r="AB2" i="105"/>
  <c r="AB6" i="105"/>
  <c r="AB7" i="105"/>
  <c r="AB3" i="105"/>
  <c r="A12" i="29"/>
  <c r="A13" i="29"/>
  <c r="AB4" i="105"/>
  <c r="AB5" i="105"/>
  <c r="CN2" i="105"/>
  <c r="CN3" i="105"/>
  <c r="CN4" i="105"/>
  <c r="CN6" i="105"/>
  <c r="CN12" i="105"/>
  <c r="A3" i="93"/>
  <c r="A7" i="93"/>
  <c r="A4" i="93"/>
  <c r="A8" i="93"/>
  <c r="A2" i="93"/>
  <c r="A5" i="93"/>
  <c r="CN5" i="105"/>
  <c r="CN7" i="105"/>
  <c r="CN8" i="105"/>
  <c r="A6" i="93"/>
  <c r="CN13" i="105"/>
  <c r="A13" i="93"/>
  <c r="A12" i="93"/>
  <c r="BI3" i="105"/>
  <c r="BI5" i="105"/>
  <c r="BI6" i="105"/>
  <c r="BI7" i="105"/>
  <c r="BI8" i="105"/>
  <c r="BI12" i="105"/>
  <c r="A3" i="62"/>
  <c r="A8" i="62"/>
  <c r="A12" i="62"/>
  <c r="A13" i="62"/>
  <c r="A2" i="62"/>
  <c r="A4" i="62"/>
  <c r="A5" i="62"/>
  <c r="A6" i="62"/>
  <c r="BI13" i="105"/>
  <c r="A7" i="62"/>
  <c r="BI4" i="105"/>
  <c r="BI2" i="105"/>
  <c r="A12" i="31"/>
  <c r="AD2" i="105"/>
  <c r="AD3" i="105"/>
  <c r="AD4" i="105"/>
  <c r="AD5" i="105"/>
  <c r="AD6" i="105"/>
  <c r="AD7" i="105"/>
  <c r="AD8" i="105"/>
  <c r="A2" i="31"/>
  <c r="AD12" i="105"/>
  <c r="A3" i="31"/>
  <c r="AD13" i="105"/>
  <c r="A4" i="31"/>
  <c r="A5" i="31"/>
  <c r="A7" i="31"/>
  <c r="A6" i="31"/>
  <c r="A8" i="31"/>
  <c r="A13" i="31"/>
  <c r="BJ12" i="105"/>
  <c r="A3" i="63"/>
  <c r="A5" i="63"/>
  <c r="A6" i="63"/>
  <c r="A7" i="63"/>
  <c r="A8" i="63"/>
  <c r="A12" i="63"/>
  <c r="A4" i="63"/>
  <c r="BJ13" i="105"/>
  <c r="A13" i="63"/>
  <c r="A2" i="63"/>
  <c r="BJ5" i="105"/>
  <c r="BJ4" i="105"/>
  <c r="BJ2" i="105"/>
  <c r="BJ3" i="105"/>
  <c r="BJ6" i="105"/>
  <c r="BJ7" i="105"/>
  <c r="BJ8" i="105"/>
  <c r="AE2" i="105"/>
  <c r="AE3" i="105"/>
  <c r="AE4" i="105"/>
  <c r="AE5" i="105"/>
  <c r="AE6" i="105"/>
  <c r="AE8" i="105"/>
  <c r="A8" i="32"/>
  <c r="AE12" i="105"/>
  <c r="A3" i="32"/>
  <c r="AE13" i="105"/>
  <c r="A4" i="32"/>
  <c r="A5" i="32"/>
  <c r="A6" i="32"/>
  <c r="A7" i="32"/>
  <c r="A12" i="32"/>
  <c r="A13" i="32"/>
  <c r="AE7" i="105"/>
  <c r="A2" i="32"/>
  <c r="CQ6" i="105"/>
  <c r="CQ7" i="105"/>
  <c r="CQ8" i="105"/>
  <c r="A2" i="96"/>
  <c r="CQ12" i="105"/>
  <c r="A3" i="96"/>
  <c r="CQ13" i="105"/>
  <c r="A4" i="96"/>
  <c r="A6" i="96"/>
  <c r="A12" i="96"/>
  <c r="CQ2" i="105"/>
  <c r="CQ3" i="105"/>
  <c r="CQ4" i="105"/>
  <c r="CQ5" i="105"/>
  <c r="A5" i="96"/>
  <c r="A7" i="96"/>
  <c r="A8" i="96"/>
  <c r="A13" i="96"/>
  <c r="A2" i="97"/>
  <c r="CR12" i="105"/>
  <c r="A3" i="97"/>
  <c r="CR13" i="105"/>
  <c r="A4" i="97"/>
  <c r="A5" i="97"/>
  <c r="A6" i="97"/>
  <c r="A7" i="97"/>
  <c r="A13" i="97"/>
  <c r="CR8" i="105"/>
  <c r="A12" i="97"/>
  <c r="CR2" i="105"/>
  <c r="CR3" i="105"/>
  <c r="CR4" i="105"/>
  <c r="CR5" i="105"/>
  <c r="CR6" i="105"/>
  <c r="CR7" i="105"/>
  <c r="A8" i="97"/>
  <c r="A2" i="34"/>
  <c r="AG12" i="105"/>
  <c r="A3" i="34"/>
  <c r="AG13" i="105"/>
  <c r="A4" i="34"/>
  <c r="A5" i="34"/>
  <c r="A6" i="34"/>
  <c r="A7" i="34"/>
  <c r="A8" i="34"/>
  <c r="AG2" i="105"/>
  <c r="AG3" i="105"/>
  <c r="AG4" i="105"/>
  <c r="AG6" i="105"/>
  <c r="AG7" i="105"/>
  <c r="AG8" i="105"/>
  <c r="A13" i="34"/>
  <c r="A12" i="34"/>
  <c r="AG5" i="105"/>
  <c r="BM2" i="105"/>
  <c r="BM3" i="105"/>
  <c r="BM5" i="105"/>
  <c r="BM7" i="105"/>
  <c r="BM13" i="105"/>
  <c r="A4" i="66"/>
  <c r="A2" i="66"/>
  <c r="A3" i="66"/>
  <c r="BM12" i="105"/>
  <c r="A5" i="66"/>
  <c r="A6" i="66"/>
  <c r="A7" i="66"/>
  <c r="A8" i="66"/>
  <c r="BM4" i="105"/>
  <c r="A12" i="66"/>
  <c r="A13" i="66"/>
  <c r="BM6" i="105"/>
  <c r="BM8" i="105"/>
  <c r="AH4" i="105"/>
  <c r="A5" i="35"/>
  <c r="A6" i="35"/>
  <c r="A7" i="35"/>
  <c r="A8" i="35"/>
  <c r="A12" i="35"/>
  <c r="AH12" i="105"/>
  <c r="A3" i="35"/>
  <c r="AH13" i="105"/>
  <c r="A4" i="35"/>
  <c r="A13" i="35"/>
  <c r="AH2" i="105"/>
  <c r="AH6" i="105"/>
  <c r="AH8" i="105"/>
  <c r="AH3" i="105"/>
  <c r="A2" i="35"/>
  <c r="AH7" i="105"/>
  <c r="AH5" i="105"/>
  <c r="A12" i="99"/>
  <c r="A13" i="99"/>
  <c r="CT2" i="105"/>
  <c r="CT6" i="105"/>
  <c r="A8" i="99"/>
  <c r="CT4" i="105"/>
  <c r="CT3" i="105"/>
  <c r="CT5" i="105"/>
  <c r="CT7" i="105"/>
  <c r="CT8" i="105"/>
  <c r="A2" i="99"/>
  <c r="CT13" i="105"/>
  <c r="A5" i="99"/>
  <c r="A6" i="99"/>
  <c r="A7" i="99"/>
  <c r="A4" i="99"/>
  <c r="CT12" i="105"/>
  <c r="A3" i="99"/>
  <c r="A12" i="36"/>
  <c r="A13" i="36"/>
  <c r="AI12" i="105"/>
  <c r="A3" i="36"/>
  <c r="AI13" i="105"/>
  <c r="A4" i="36"/>
  <c r="A5" i="36"/>
  <c r="A6" i="36"/>
  <c r="A7" i="36"/>
  <c r="A8" i="36"/>
  <c r="AI2" i="105"/>
  <c r="AI3" i="105"/>
  <c r="AI4" i="105"/>
  <c r="AI5" i="105"/>
  <c r="AI6" i="105"/>
  <c r="AI7" i="105"/>
  <c r="AI8" i="105"/>
  <c r="A2" i="36"/>
  <c r="BO12" i="105"/>
  <c r="A3" i="68"/>
  <c r="A5" i="68"/>
  <c r="A6" i="68"/>
  <c r="A7" i="68"/>
  <c r="A8" i="68"/>
  <c r="A12" i="68"/>
  <c r="BO2" i="105"/>
  <c r="BO3" i="105"/>
  <c r="BO4" i="105"/>
  <c r="BO5" i="105"/>
  <c r="BO6" i="105"/>
  <c r="BO7" i="105"/>
  <c r="BO8" i="105"/>
  <c r="A2" i="68"/>
  <c r="A13" i="68"/>
  <c r="BO13" i="105"/>
  <c r="A4" i="68"/>
  <c r="D8" i="105"/>
  <c r="D3" i="105"/>
  <c r="D6" i="105"/>
  <c r="D4" i="105"/>
  <c r="D5" i="105"/>
  <c r="A3" i="5"/>
  <c r="D7" i="105"/>
  <c r="A2" i="5"/>
  <c r="D12" i="105"/>
  <c r="A13" i="5"/>
  <c r="D2" i="105"/>
  <c r="D13" i="105"/>
  <c r="A4" i="5"/>
  <c r="A5" i="5"/>
  <c r="A6" i="5"/>
  <c r="A7" i="5"/>
  <c r="A8" i="5"/>
  <c r="A12" i="5"/>
  <c r="A8" i="7"/>
  <c r="A2" i="7"/>
  <c r="F13" i="105"/>
  <c r="A3" i="7"/>
  <c r="A4" i="7"/>
  <c r="A5" i="7"/>
  <c r="A6" i="7"/>
  <c r="A7" i="7"/>
  <c r="A12" i="7"/>
  <c r="A13" i="7"/>
  <c r="F2" i="105"/>
  <c r="F3" i="105"/>
  <c r="F4" i="105"/>
  <c r="F6" i="105"/>
  <c r="F7" i="105"/>
  <c r="F8" i="105"/>
  <c r="F5" i="105"/>
  <c r="F12" i="105"/>
  <c r="AL2" i="105"/>
  <c r="AL3" i="105"/>
  <c r="AL4" i="105"/>
  <c r="AL5" i="105"/>
  <c r="AL6" i="105"/>
  <c r="AL7" i="105"/>
  <c r="AL8" i="105"/>
  <c r="A5" i="39"/>
  <c r="A2" i="39"/>
  <c r="AL12" i="105"/>
  <c r="A3" i="39"/>
  <c r="AL13" i="105"/>
  <c r="A4" i="39"/>
  <c r="A6" i="39"/>
  <c r="A7" i="39"/>
  <c r="A8" i="39"/>
  <c r="A13" i="39"/>
  <c r="A12" i="39"/>
  <c r="BR3" i="105"/>
  <c r="BR13" i="105"/>
  <c r="A4" i="71"/>
  <c r="BR2" i="105"/>
  <c r="A3" i="71"/>
  <c r="A7" i="71"/>
  <c r="A2" i="71"/>
  <c r="A5" i="71"/>
  <c r="BR12" i="105"/>
  <c r="BR4" i="105"/>
  <c r="A8" i="71"/>
  <c r="BR5" i="105"/>
  <c r="BR6" i="105"/>
  <c r="BR7" i="105"/>
  <c r="BR8" i="105"/>
  <c r="A6" i="71"/>
  <c r="A12" i="71"/>
  <c r="A13" i="71"/>
  <c r="AM3" i="105"/>
  <c r="AM4" i="105"/>
  <c r="AM5" i="105"/>
  <c r="AM6" i="105"/>
  <c r="AM7" i="105"/>
  <c r="AM8" i="105"/>
  <c r="A2" i="40"/>
  <c r="AM12" i="105"/>
  <c r="A3" i="40"/>
  <c r="A12" i="40"/>
  <c r="A13" i="40"/>
  <c r="A4" i="40"/>
  <c r="AM2" i="105"/>
  <c r="A7" i="40"/>
  <c r="A8" i="40"/>
  <c r="A6" i="40"/>
  <c r="AM13" i="105"/>
  <c r="A5" i="40"/>
  <c r="A48" i="67"/>
  <c r="A12" i="9"/>
  <c r="A13" i="9"/>
  <c r="H6" i="105"/>
  <c r="H13" i="105"/>
  <c r="A5" i="9"/>
  <c r="H2" i="105"/>
  <c r="A3" i="9"/>
  <c r="H3" i="105"/>
  <c r="A4" i="9"/>
  <c r="H4" i="105"/>
  <c r="H5" i="105"/>
  <c r="H7" i="105"/>
  <c r="A8" i="9"/>
  <c r="H8" i="105"/>
  <c r="A2" i="9"/>
  <c r="A6" i="9"/>
  <c r="A7" i="9"/>
  <c r="H12" i="105"/>
  <c r="BT5" i="105"/>
  <c r="BT7" i="105"/>
  <c r="BT8" i="105"/>
  <c r="BT12" i="105"/>
  <c r="A3" i="73"/>
  <c r="A5" i="73"/>
  <c r="BT3" i="105"/>
  <c r="BT2" i="105"/>
  <c r="A2" i="73"/>
  <c r="BT4" i="105"/>
  <c r="BT6" i="105"/>
  <c r="A4" i="73"/>
  <c r="A6" i="73"/>
  <c r="BT13" i="105"/>
  <c r="A7" i="73"/>
  <c r="A8" i="73"/>
  <c r="A12" i="73"/>
  <c r="A13" i="73"/>
  <c r="AQ2" i="105"/>
  <c r="AQ3" i="105"/>
  <c r="AQ4" i="105"/>
  <c r="AQ5" i="105"/>
  <c r="AQ6" i="105"/>
  <c r="AQ7" i="105"/>
  <c r="AQ8" i="105"/>
  <c r="A8" i="44"/>
  <c r="AQ12" i="105"/>
  <c r="A3" i="44"/>
  <c r="AQ13" i="105"/>
  <c r="A4" i="44"/>
  <c r="A2" i="44"/>
  <c r="A7" i="44"/>
  <c r="A12" i="44"/>
  <c r="A6" i="44"/>
  <c r="A5" i="44"/>
  <c r="A13" i="44"/>
  <c r="N2" i="105"/>
  <c r="N3" i="105"/>
  <c r="N5" i="105"/>
  <c r="N12" i="105"/>
  <c r="A3" i="15"/>
  <c r="N13" i="105"/>
  <c r="A4" i="15"/>
  <c r="A5" i="15"/>
  <c r="A6" i="15"/>
  <c r="A7" i="15"/>
  <c r="A12" i="15"/>
  <c r="A8" i="15"/>
  <c r="A2" i="15"/>
  <c r="N4" i="105"/>
  <c r="N8" i="105"/>
  <c r="N6" i="105"/>
  <c r="N7" i="105"/>
  <c r="A13" i="15"/>
  <c r="AT3" i="105"/>
  <c r="A6" i="47"/>
  <c r="A7" i="47"/>
  <c r="A8" i="47"/>
  <c r="A12" i="47"/>
  <c r="A13" i="47"/>
  <c r="AT2" i="105"/>
  <c r="AT4" i="105"/>
  <c r="AT5" i="105"/>
  <c r="AT6" i="105"/>
  <c r="AT7" i="105"/>
  <c r="AT8" i="105"/>
  <c r="A2" i="47"/>
  <c r="AT12" i="105"/>
  <c r="A4" i="47"/>
  <c r="AT13" i="105"/>
  <c r="A5" i="47"/>
  <c r="A3" i="47"/>
  <c r="BZ12" i="105"/>
  <c r="A3" i="79"/>
  <c r="BZ13" i="105"/>
  <c r="A4" i="79"/>
  <c r="A5" i="79"/>
  <c r="A6" i="79"/>
  <c r="A8" i="79"/>
  <c r="BZ2" i="105"/>
  <c r="BZ3" i="105"/>
  <c r="A12" i="79"/>
  <c r="A13" i="79"/>
  <c r="BZ8" i="105"/>
  <c r="BZ7" i="105"/>
  <c r="BZ4" i="105"/>
  <c r="BZ5" i="105"/>
  <c r="BZ6" i="105"/>
  <c r="A2" i="79"/>
  <c r="A7" i="79"/>
  <c r="O7" i="105"/>
  <c r="O4" i="105"/>
  <c r="O5" i="105"/>
  <c r="O6" i="105"/>
  <c r="O8" i="105"/>
  <c r="O12" i="105"/>
  <c r="A3" i="16"/>
  <c r="O13" i="105"/>
  <c r="A4" i="16"/>
  <c r="A5" i="16"/>
  <c r="A6" i="16"/>
  <c r="A7" i="16"/>
  <c r="A8" i="16"/>
  <c r="A12" i="16"/>
  <c r="O2" i="105"/>
  <c r="A2" i="16"/>
  <c r="A13" i="16"/>
  <c r="O3" i="105"/>
  <c r="A6" i="80"/>
  <c r="A8" i="80"/>
  <c r="A13" i="80"/>
  <c r="CA2" i="105"/>
  <c r="CA13" i="105"/>
  <c r="A4" i="80"/>
  <c r="A12" i="80"/>
  <c r="CA3" i="105"/>
  <c r="CA4" i="105"/>
  <c r="CA5" i="105"/>
  <c r="CA8" i="105"/>
  <c r="A3" i="80"/>
  <c r="CA6" i="105"/>
  <c r="CA7" i="105"/>
  <c r="A2" i="80"/>
  <c r="A5" i="80"/>
  <c r="CA12" i="105"/>
  <c r="A7" i="80"/>
  <c r="A13" i="81"/>
  <c r="CB3" i="105"/>
  <c r="CB7" i="105"/>
  <c r="CB8" i="105"/>
  <c r="A2" i="81"/>
  <c r="CB2" i="105"/>
  <c r="CB4" i="105"/>
  <c r="CB5" i="105"/>
  <c r="CB6" i="105"/>
  <c r="A3" i="81"/>
  <c r="CB12" i="105"/>
  <c r="A4" i="81"/>
  <c r="CB13" i="105"/>
  <c r="A5" i="81"/>
  <c r="A6" i="81"/>
  <c r="A7" i="81"/>
  <c r="A8" i="81"/>
  <c r="A12" i="81"/>
  <c r="A12" i="18"/>
  <c r="A7" i="18"/>
  <c r="A8" i="18"/>
  <c r="A13" i="18"/>
  <c r="A2" i="18"/>
  <c r="Q12" i="105"/>
  <c r="A3" i="18"/>
  <c r="Q13" i="105"/>
  <c r="A4" i="18"/>
  <c r="A5" i="18"/>
  <c r="A6" i="18"/>
  <c r="Q2" i="105"/>
  <c r="Q3" i="105"/>
  <c r="Q4" i="105"/>
  <c r="Q5" i="105"/>
  <c r="Q6" i="105"/>
  <c r="Q7" i="105"/>
  <c r="Q8" i="105"/>
  <c r="A12" i="50"/>
  <c r="AW2" i="105"/>
  <c r="AW3" i="105"/>
  <c r="AW4" i="105"/>
  <c r="AW12" i="105"/>
  <c r="A3" i="50"/>
  <c r="A6" i="50"/>
  <c r="AW7" i="105"/>
  <c r="AW8" i="105"/>
  <c r="A2" i="50"/>
  <c r="A4" i="50"/>
  <c r="AW13" i="105"/>
  <c r="A5" i="50"/>
  <c r="A7" i="50"/>
  <c r="A8" i="50"/>
  <c r="A13" i="50"/>
  <c r="AW5" i="105"/>
  <c r="AW6" i="105"/>
  <c r="A12" i="19"/>
  <c r="A13" i="19"/>
  <c r="A2" i="19"/>
  <c r="R12" i="105"/>
  <c r="A3" i="19"/>
  <c r="R13" i="105"/>
  <c r="A4" i="19"/>
  <c r="A5" i="19"/>
  <c r="A6" i="19"/>
  <c r="A7" i="19"/>
  <c r="A8" i="19"/>
  <c r="R3" i="105"/>
  <c r="R4" i="105"/>
  <c r="R8" i="105"/>
  <c r="R5" i="105"/>
  <c r="R7" i="105"/>
  <c r="R2" i="105"/>
  <c r="R6" i="105"/>
  <c r="CD2" i="105"/>
  <c r="CD3" i="105"/>
  <c r="CD4" i="105"/>
  <c r="CD5" i="105"/>
  <c r="CD6" i="105"/>
  <c r="CD7" i="105"/>
  <c r="CD13" i="105"/>
  <c r="A4" i="83"/>
  <c r="A6" i="83"/>
  <c r="A8" i="83"/>
  <c r="A12" i="83"/>
  <c r="A13" i="83"/>
  <c r="CD8" i="105"/>
  <c r="A2" i="83"/>
  <c r="A3" i="83"/>
  <c r="CD12" i="105"/>
  <c r="A5" i="83"/>
  <c r="A7" i="83"/>
  <c r="S3" i="105"/>
  <c r="S12" i="105"/>
  <c r="A3" i="20"/>
  <c r="S13" i="105"/>
  <c r="A4" i="20"/>
  <c r="A5" i="20"/>
  <c r="A6" i="20"/>
  <c r="A7" i="20"/>
  <c r="A8" i="20"/>
  <c r="A12" i="20"/>
  <c r="S2" i="105"/>
  <c r="S4" i="105"/>
  <c r="S5" i="105"/>
  <c r="A2" i="20"/>
  <c r="S8" i="105"/>
  <c r="S6" i="105"/>
  <c r="S7" i="105"/>
  <c r="A13" i="20"/>
  <c r="CE8" i="105"/>
  <c r="A2" i="84"/>
  <c r="CE12" i="105"/>
  <c r="A3" i="84"/>
  <c r="CE13" i="105"/>
  <c r="A4" i="84"/>
  <c r="A5" i="84"/>
  <c r="A6" i="84"/>
  <c r="A8" i="84"/>
  <c r="A12" i="84"/>
  <c r="CE4" i="105"/>
  <c r="CE5" i="105"/>
  <c r="CE6" i="105"/>
  <c r="CE7" i="105"/>
  <c r="A7" i="84"/>
  <c r="A13" i="84"/>
  <c r="CE2" i="105"/>
  <c r="CE3" i="105"/>
  <c r="AZ12" i="105"/>
  <c r="A3" i="53"/>
  <c r="A5" i="53"/>
  <c r="A7" i="53"/>
  <c r="AZ5" i="105"/>
  <c r="AZ6" i="105"/>
  <c r="AZ7" i="105"/>
  <c r="AZ8" i="105"/>
  <c r="A2" i="53"/>
  <c r="A4" i="53"/>
  <c r="AZ13" i="105"/>
  <c r="A6" i="53"/>
  <c r="A8" i="53"/>
  <c r="AZ2" i="105"/>
  <c r="AZ3" i="105"/>
  <c r="AZ4" i="105"/>
  <c r="A12" i="53"/>
  <c r="A13" i="53"/>
  <c r="U3" i="105"/>
  <c r="U2" i="105"/>
  <c r="U4" i="105"/>
  <c r="U5" i="105"/>
  <c r="U6" i="105"/>
  <c r="U7" i="105"/>
  <c r="U8" i="105"/>
  <c r="A12" i="22"/>
  <c r="A2" i="22"/>
  <c r="U12" i="105"/>
  <c r="A3" i="22"/>
  <c r="U13" i="105"/>
  <c r="A4" i="22"/>
  <c r="A5" i="22"/>
  <c r="A6" i="22"/>
  <c r="A7" i="22"/>
  <c r="A8" i="22"/>
  <c r="A13" i="22"/>
  <c r="A13" i="54"/>
  <c r="A2" i="54"/>
  <c r="BA12" i="105"/>
  <c r="A3" i="54"/>
  <c r="BA13" i="105"/>
  <c r="A4" i="54"/>
  <c r="A5" i="54"/>
  <c r="A6" i="54"/>
  <c r="A7" i="54"/>
  <c r="A8" i="54"/>
  <c r="BA4" i="105"/>
  <c r="BA5" i="105"/>
  <c r="BA2" i="105"/>
  <c r="BA3" i="105"/>
  <c r="BA6" i="105"/>
  <c r="A12" i="54"/>
  <c r="BA7" i="105"/>
  <c r="BA8" i="105"/>
  <c r="A12" i="86"/>
  <c r="A13" i="86"/>
  <c r="CG3" i="105"/>
  <c r="CG7" i="105"/>
  <c r="CG2" i="105"/>
  <c r="CG4" i="105"/>
  <c r="CG5" i="105"/>
  <c r="CG6" i="105"/>
  <c r="CG8" i="105"/>
  <c r="A7" i="86"/>
  <c r="CG13" i="105"/>
  <c r="A4" i="86"/>
  <c r="A5" i="86"/>
  <c r="A6" i="86"/>
  <c r="A8" i="86"/>
  <c r="A2" i="86"/>
  <c r="A3" i="86"/>
  <c r="CG12" i="105"/>
  <c r="V2" i="105"/>
  <c r="V3" i="105"/>
  <c r="V5" i="105"/>
  <c r="V6" i="105"/>
  <c r="V4" i="105"/>
  <c r="V7" i="105"/>
  <c r="V8" i="105"/>
  <c r="A7" i="23"/>
  <c r="A8" i="23"/>
  <c r="A12" i="23"/>
  <c r="A13" i="23"/>
  <c r="A2" i="23"/>
  <c r="A6" i="23"/>
  <c r="V12" i="105"/>
  <c r="A5" i="23"/>
  <c r="A4" i="23"/>
  <c r="V13" i="105"/>
  <c r="A3" i="23"/>
  <c r="A12" i="55"/>
  <c r="BB6" i="105"/>
  <c r="BB7" i="105"/>
  <c r="BB8" i="105"/>
  <c r="A2" i="55"/>
  <c r="BB12" i="105"/>
  <c r="A3" i="55"/>
  <c r="BB13" i="105"/>
  <c r="A4" i="55"/>
  <c r="A5" i="55"/>
  <c r="A6" i="55"/>
  <c r="BB2" i="105"/>
  <c r="BB3" i="105"/>
  <c r="BB4" i="105"/>
  <c r="BB5" i="105"/>
  <c r="A7" i="55"/>
  <c r="A8" i="55"/>
  <c r="A13" i="55"/>
  <c r="CH3" i="105"/>
  <c r="CH7" i="105"/>
  <c r="CH13" i="105"/>
  <c r="A4" i="87"/>
  <c r="A2" i="87"/>
  <c r="A6" i="87"/>
  <c r="CH2" i="105"/>
  <c r="CH4" i="105"/>
  <c r="CH5" i="105"/>
  <c r="A12" i="87"/>
  <c r="A13" i="87"/>
  <c r="CH6" i="105"/>
  <c r="CH8" i="105"/>
  <c r="A3" i="87"/>
  <c r="A5" i="87"/>
  <c r="CH12" i="105"/>
  <c r="A7" i="87"/>
  <c r="A8" i="87"/>
  <c r="A7" i="24"/>
  <c r="W4" i="105"/>
  <c r="W5" i="105"/>
  <c r="W6" i="105"/>
  <c r="W7" i="105"/>
  <c r="W8" i="105"/>
  <c r="A2" i="24"/>
  <c r="W2" i="105"/>
  <c r="W3" i="105"/>
  <c r="A6" i="24"/>
  <c r="A8" i="24"/>
  <c r="A12" i="24"/>
  <c r="A3" i="24"/>
  <c r="W12" i="105"/>
  <c r="A4" i="24"/>
  <c r="W13" i="105"/>
  <c r="A5" i="24"/>
  <c r="A13" i="24"/>
  <c r="BC7" i="105"/>
  <c r="BC8" i="105"/>
  <c r="A2" i="56"/>
  <c r="BC12" i="105"/>
  <c r="A3" i="56"/>
  <c r="BC13" i="105"/>
  <c r="A4" i="56"/>
  <c r="A5" i="56"/>
  <c r="A6" i="56"/>
  <c r="A7" i="56"/>
  <c r="A8" i="56"/>
  <c r="A13" i="56"/>
  <c r="BC2" i="105"/>
  <c r="BC3" i="105"/>
  <c r="BC6" i="105"/>
  <c r="BC4" i="105"/>
  <c r="BC5" i="105"/>
  <c r="A12" i="56"/>
  <c r="CI2" i="105"/>
  <c r="CI3" i="105"/>
  <c r="CI4" i="105"/>
  <c r="CI5" i="105"/>
  <c r="CI6" i="105"/>
  <c r="CI7" i="105"/>
  <c r="CI8" i="105"/>
  <c r="A2" i="88"/>
  <c r="A6" i="88"/>
  <c r="A8" i="88"/>
  <c r="A12" i="88"/>
  <c r="A3" i="88"/>
  <c r="CI13" i="105"/>
  <c r="A7" i="88"/>
  <c r="A13" i="88"/>
  <c r="A4" i="88"/>
  <c r="A5" i="88"/>
  <c r="CI12" i="105"/>
  <c r="X3" i="105"/>
  <c r="X4" i="105"/>
  <c r="A8" i="25"/>
  <c r="A12" i="25"/>
  <c r="A13" i="25"/>
  <c r="X5" i="105"/>
  <c r="X2" i="105"/>
  <c r="X7" i="105"/>
  <c r="X8" i="105"/>
  <c r="A6" i="25"/>
  <c r="A7" i="25"/>
  <c r="X6" i="105"/>
  <c r="A3" i="25"/>
  <c r="X12" i="105"/>
  <c r="A2" i="25"/>
  <c r="X13" i="105"/>
  <c r="A4" i="25"/>
  <c r="A5" i="25"/>
  <c r="BD6" i="105"/>
  <c r="BD2" i="105"/>
  <c r="BD3" i="105"/>
  <c r="BD4" i="105"/>
  <c r="BD5" i="105"/>
  <c r="BD7" i="105"/>
  <c r="BD8" i="105"/>
  <c r="A2" i="57"/>
  <c r="BD12" i="105"/>
  <c r="A3" i="57"/>
  <c r="A12" i="57"/>
  <c r="A13" i="57"/>
  <c r="A7" i="57"/>
  <c r="BD13" i="105"/>
  <c r="A6" i="57"/>
  <c r="A4" i="57"/>
  <c r="A5" i="57"/>
  <c r="A8" i="57"/>
  <c r="CJ4" i="105"/>
  <c r="CJ5" i="105"/>
  <c r="CJ6" i="105"/>
  <c r="CJ7" i="105"/>
  <c r="CJ8" i="105"/>
  <c r="A2" i="89"/>
  <c r="CJ13" i="105"/>
  <c r="A4" i="89"/>
  <c r="A8" i="89"/>
  <c r="A12" i="89"/>
  <c r="A13" i="89"/>
  <c r="CJ2" i="105"/>
  <c r="CJ3" i="105"/>
  <c r="A3" i="89"/>
  <c r="A5" i="89"/>
  <c r="CJ12" i="105"/>
  <c r="A6" i="89"/>
  <c r="A7" i="89"/>
  <c r="A5" i="26"/>
  <c r="Y2" i="105"/>
  <c r="Y3" i="105"/>
  <c r="Y4" i="105"/>
  <c r="Y5" i="105"/>
  <c r="Y7" i="105"/>
  <c r="Y8" i="105"/>
  <c r="A7" i="26"/>
  <c r="A8" i="26"/>
  <c r="A12" i="26"/>
  <c r="A13" i="26"/>
  <c r="Y12" i="105"/>
  <c r="A3" i="26"/>
  <c r="Y13" i="105"/>
  <c r="A4" i="26"/>
  <c r="A6" i="26"/>
  <c r="A2" i="26"/>
  <c r="Y6" i="105"/>
  <c r="BE6" i="105"/>
  <c r="BE2" i="105"/>
  <c r="BE3" i="105"/>
  <c r="BE4" i="105"/>
  <c r="BE5" i="105"/>
  <c r="BE7" i="105"/>
  <c r="A6" i="58"/>
  <c r="BE8" i="105"/>
  <c r="BE13" i="105"/>
  <c r="A2" i="58"/>
  <c r="BE12" i="105"/>
  <c r="A3" i="58"/>
  <c r="A4" i="58"/>
  <c r="A13" i="58"/>
  <c r="A5" i="58"/>
  <c r="A7" i="58"/>
  <c r="A8" i="58"/>
  <c r="A12" i="58"/>
  <c r="Z13" i="105"/>
  <c r="A4" i="27"/>
  <c r="A5" i="27"/>
  <c r="A6" i="27"/>
  <c r="A7" i="27"/>
  <c r="A8" i="27"/>
  <c r="A13" i="27"/>
  <c r="A12" i="27"/>
  <c r="Z2" i="105"/>
  <c r="Z3" i="105"/>
  <c r="Z4" i="105"/>
  <c r="Z5" i="105"/>
  <c r="Z12" i="105"/>
  <c r="Z6" i="105"/>
  <c r="Z7" i="105"/>
  <c r="A3" i="27"/>
  <c r="Z8" i="105"/>
  <c r="A2" i="27"/>
  <c r="BF3" i="105"/>
  <c r="BF2" i="105"/>
  <c r="BF4" i="105"/>
  <c r="BF12" i="105"/>
  <c r="A3" i="59"/>
  <c r="A6" i="59"/>
  <c r="A2" i="59"/>
  <c r="A4" i="59"/>
  <c r="BF7" i="105"/>
  <c r="A8" i="59"/>
  <c r="BF5" i="105"/>
  <c r="BF8" i="105"/>
  <c r="BF13" i="105"/>
  <c r="BF6" i="105"/>
  <c r="A5" i="59"/>
  <c r="A7" i="59"/>
  <c r="A12" i="59"/>
  <c r="A13" i="59"/>
  <c r="A6" i="91"/>
  <c r="A7" i="91"/>
  <c r="A8" i="91"/>
  <c r="A12" i="91"/>
  <c r="A13" i="91"/>
  <c r="CL2" i="105"/>
  <c r="CL3" i="105"/>
  <c r="CL4" i="105"/>
  <c r="CL5" i="105"/>
  <c r="CL6" i="105"/>
  <c r="CL7" i="105"/>
  <c r="CL8" i="105"/>
  <c r="A2" i="91"/>
  <c r="A3" i="91"/>
  <c r="CL12" i="105"/>
  <c r="A4" i="91"/>
  <c r="CL13" i="105"/>
  <c r="A5" i="91"/>
  <c r="K7" i="1"/>
  <c r="J7" i="1"/>
  <c r="K19" i="1"/>
  <c r="J19" i="1"/>
  <c r="K31" i="1"/>
  <c r="J31" i="1"/>
  <c r="J46" i="1"/>
  <c r="K46" i="1"/>
  <c r="J58" i="1"/>
  <c r="K58" i="1"/>
  <c r="J70" i="1"/>
  <c r="K70" i="1"/>
  <c r="J82" i="1"/>
  <c r="K82" i="1"/>
  <c r="J94" i="1"/>
  <c r="K94" i="1"/>
  <c r="K20" i="1"/>
  <c r="J20" i="1"/>
  <c r="K21" i="1"/>
  <c r="J21" i="1"/>
  <c r="J10" i="1"/>
  <c r="K10" i="1"/>
  <c r="J22" i="1"/>
  <c r="K22" i="1"/>
  <c r="J34" i="1"/>
  <c r="K34" i="1"/>
  <c r="K49" i="1"/>
  <c r="J49" i="1"/>
  <c r="K61" i="1"/>
  <c r="J61" i="1"/>
  <c r="K73" i="1"/>
  <c r="J73" i="1"/>
  <c r="K85" i="1"/>
  <c r="J85" i="1"/>
  <c r="K97" i="1"/>
  <c r="J97" i="1"/>
  <c r="J11" i="1"/>
  <c r="K11" i="1"/>
  <c r="J23" i="1"/>
  <c r="K23" i="1"/>
  <c r="J35" i="1"/>
  <c r="K35" i="1"/>
  <c r="K50" i="1"/>
  <c r="J50" i="1"/>
  <c r="K62" i="1"/>
  <c r="J62" i="1"/>
  <c r="K74" i="1"/>
  <c r="J74" i="1"/>
  <c r="K86" i="1"/>
  <c r="J86" i="1"/>
  <c r="K98" i="1"/>
  <c r="J98" i="1"/>
  <c r="K12" i="1"/>
  <c r="J12" i="1"/>
  <c r="K24" i="1"/>
  <c r="J24" i="1"/>
  <c r="J36" i="1"/>
  <c r="K36" i="1"/>
  <c r="K51" i="1"/>
  <c r="J51" i="1"/>
  <c r="K63" i="1"/>
  <c r="J63" i="1"/>
  <c r="K75" i="1"/>
  <c r="J75" i="1"/>
  <c r="K87" i="1"/>
  <c r="J87" i="1"/>
  <c r="K99" i="1"/>
  <c r="J99" i="1"/>
  <c r="K9" i="1"/>
  <c r="J9" i="1"/>
  <c r="K25" i="1"/>
  <c r="J25" i="1"/>
  <c r="J88" i="1"/>
  <c r="K88" i="1"/>
  <c r="J71" i="1"/>
  <c r="K71" i="1"/>
  <c r="J84" i="1"/>
  <c r="K84" i="1"/>
  <c r="K37" i="1"/>
  <c r="J37" i="1"/>
  <c r="K14" i="1"/>
  <c r="J14" i="1"/>
  <c r="K26" i="1"/>
  <c r="J26" i="1"/>
  <c r="K38" i="1"/>
  <c r="J38" i="1"/>
  <c r="J53" i="1"/>
  <c r="K53" i="1"/>
  <c r="J65" i="1"/>
  <c r="K65" i="1"/>
  <c r="J77" i="1"/>
  <c r="K77" i="1"/>
  <c r="J89" i="1"/>
  <c r="K89" i="1"/>
  <c r="J101" i="1"/>
  <c r="K101" i="1"/>
  <c r="K32" i="1"/>
  <c r="J32" i="1"/>
  <c r="J47" i="1"/>
  <c r="K47" i="1"/>
  <c r="K33" i="1"/>
  <c r="J33" i="1"/>
  <c r="K48" i="1"/>
  <c r="J48" i="1"/>
  <c r="K13" i="1"/>
  <c r="J13" i="1"/>
  <c r="J52" i="1"/>
  <c r="K52" i="1"/>
  <c r="J64" i="1"/>
  <c r="K64" i="1"/>
  <c r="J76" i="1"/>
  <c r="K76" i="1"/>
  <c r="J100" i="1"/>
  <c r="K100" i="1"/>
  <c r="K15" i="1"/>
  <c r="J15" i="1"/>
  <c r="K27" i="1"/>
  <c r="J27" i="1"/>
  <c r="K39" i="1"/>
  <c r="J39" i="1"/>
  <c r="J54" i="1"/>
  <c r="K54" i="1"/>
  <c r="K66" i="1"/>
  <c r="J66" i="1"/>
  <c r="K78" i="1"/>
  <c r="J78" i="1"/>
  <c r="K90" i="1"/>
  <c r="J90" i="1"/>
  <c r="J59" i="1"/>
  <c r="K59" i="1"/>
  <c r="J83" i="1"/>
  <c r="K83" i="1"/>
  <c r="J95" i="1"/>
  <c r="K95" i="1"/>
  <c r="K43" i="1"/>
  <c r="J43" i="1"/>
  <c r="K55" i="1"/>
  <c r="J55" i="1"/>
  <c r="K67" i="1"/>
  <c r="J67" i="1"/>
  <c r="K79" i="1"/>
  <c r="J79" i="1"/>
  <c r="K91" i="1"/>
  <c r="J91" i="1"/>
  <c r="K8" i="1"/>
  <c r="J8" i="1"/>
  <c r="K72" i="1"/>
  <c r="J72" i="1"/>
  <c r="J16" i="1"/>
  <c r="K16" i="1"/>
  <c r="J28" i="1"/>
  <c r="K28" i="1"/>
  <c r="J40" i="1"/>
  <c r="K40" i="1"/>
  <c r="J5" i="1"/>
  <c r="K5" i="1"/>
  <c r="J17" i="1"/>
  <c r="K17" i="1"/>
  <c r="J29" i="1"/>
  <c r="K29" i="1"/>
  <c r="J41" i="1"/>
  <c r="K41" i="1"/>
  <c r="K44" i="1"/>
  <c r="J44" i="1"/>
  <c r="K56" i="1"/>
  <c r="J56" i="1"/>
  <c r="K68" i="1"/>
  <c r="J68" i="1"/>
  <c r="K80" i="1"/>
  <c r="J80" i="1"/>
  <c r="K92" i="1"/>
  <c r="J92" i="1"/>
  <c r="K60" i="1"/>
  <c r="J60" i="1"/>
  <c r="K96" i="1"/>
  <c r="J96" i="1"/>
  <c r="J6" i="1"/>
  <c r="K6" i="1"/>
  <c r="K18" i="1"/>
  <c r="J18" i="1"/>
  <c r="J30" i="1"/>
  <c r="K30" i="1"/>
  <c r="J42" i="1"/>
  <c r="K42" i="1"/>
  <c r="K45" i="1"/>
  <c r="J45" i="1"/>
  <c r="K57" i="1"/>
  <c r="J57" i="1"/>
  <c r="K69" i="1"/>
  <c r="J69" i="1"/>
  <c r="K81" i="1"/>
  <c r="J81" i="1"/>
  <c r="K93" i="1"/>
  <c r="J93" i="1"/>
  <c r="J102" i="1"/>
  <c r="K102" i="1"/>
  <c r="K4" i="1"/>
  <c r="J4" i="1"/>
  <c r="A7" i="2"/>
  <c r="K3" i="1"/>
  <c r="J3" i="1"/>
  <c r="A6" i="2"/>
  <c r="A5" i="2"/>
  <c r="A3" i="2"/>
  <c r="A8" i="2"/>
  <c r="A4" i="2"/>
  <c r="A2" i="2"/>
  <c r="A13" i="2"/>
  <c r="A12" i="2"/>
  <c r="Y45" i="105" l="1"/>
  <c r="CN45" i="105"/>
  <c r="AV45" i="105"/>
  <c r="F45" i="105"/>
  <c r="AE45" i="105"/>
  <c r="BR45" i="105"/>
  <c r="AU45" i="105"/>
  <c r="O45" i="105"/>
  <c r="BN45" i="105"/>
  <c r="BV45" i="105"/>
  <c r="T45" i="105"/>
  <c r="BH45" i="105"/>
  <c r="AY45" i="105"/>
  <c r="BI45" i="105"/>
  <c r="BX45" i="105"/>
  <c r="CU45" i="105"/>
  <c r="E45" i="105"/>
  <c r="W45" i="105"/>
  <c r="BF45" i="105"/>
  <c r="CD45" i="105"/>
  <c r="CK45" i="105"/>
  <c r="D45" i="105"/>
  <c r="AG45" i="105"/>
  <c r="AH45" i="105"/>
  <c r="BT45" i="105"/>
  <c r="R45" i="105"/>
  <c r="CP45" i="105"/>
  <c r="BU45" i="105"/>
  <c r="CI45" i="105"/>
  <c r="CL45" i="105"/>
  <c r="H45" i="105"/>
  <c r="P45" i="105"/>
  <c r="CV45" i="105"/>
  <c r="CM45" i="105"/>
  <c r="M45" i="105"/>
  <c r="BQ45" i="105"/>
  <c r="BM45" i="105"/>
  <c r="AB45" i="105"/>
  <c r="BC45" i="105"/>
  <c r="AK45" i="105"/>
  <c r="AW45" i="105"/>
  <c r="AM45" i="105"/>
  <c r="CR45" i="105"/>
  <c r="Z45" i="105"/>
  <c r="V45" i="105"/>
  <c r="AS45" i="105"/>
  <c r="N45" i="105"/>
  <c r="I45" i="105"/>
  <c r="AD45" i="105"/>
  <c r="BG45" i="105"/>
  <c r="BL45" i="105"/>
  <c r="J45" i="105"/>
  <c r="G45" i="105"/>
  <c r="U45" i="105"/>
  <c r="BP45" i="105"/>
  <c r="AI45" i="105"/>
  <c r="BA45" i="105"/>
  <c r="K45" i="105"/>
  <c r="AX45" i="105"/>
  <c r="CJ45" i="105"/>
  <c r="BZ45" i="105"/>
  <c r="AT45" i="105"/>
  <c r="CH45" i="105"/>
  <c r="CB45" i="105"/>
  <c r="BW45" i="105"/>
  <c r="BO45" i="105"/>
  <c r="BK45" i="105"/>
  <c r="CA45" i="105"/>
  <c r="CQ45" i="105"/>
  <c r="AJ45" i="105"/>
  <c r="C45" i="105"/>
  <c r="CC45" i="105"/>
  <c r="S45" i="105"/>
  <c r="B45" i="105"/>
  <c r="BB45" i="105"/>
  <c r="AC45" i="105"/>
  <c r="CE45" i="105"/>
  <c r="AR45" i="105"/>
  <c r="AZ45" i="105"/>
  <c r="AN45" i="105"/>
  <c r="AO45" i="105"/>
  <c r="CF45" i="105"/>
  <c r="BY45" i="105"/>
  <c r="AL45" i="105"/>
  <c r="CO45" i="105"/>
  <c r="BS45" i="105"/>
  <c r="BJ45" i="105"/>
  <c r="CG45" i="105"/>
  <c r="L45" i="105"/>
  <c r="Q45" i="105"/>
  <c r="CT45" i="105"/>
  <c r="AA45" i="105"/>
  <c r="AF45" i="105"/>
  <c r="BD45" i="105"/>
  <c r="CS45" i="105"/>
  <c r="AQ45" i="105"/>
  <c r="A45" i="105"/>
  <c r="AO46" i="105" s="1"/>
  <c r="AP45" i="105"/>
  <c r="X45" i="105"/>
  <c r="AJ46" i="105"/>
  <c r="A14" i="95"/>
  <c r="A14" i="32"/>
  <c r="BE14" i="105"/>
  <c r="P14" i="105"/>
  <c r="CH14" i="105"/>
  <c r="BX14" i="105"/>
  <c r="AZ14" i="105"/>
  <c r="AH14" i="105"/>
  <c r="Y14" i="105"/>
  <c r="BL14" i="105"/>
  <c r="AA14" i="105"/>
  <c r="R14" i="105"/>
  <c r="BZ14" i="105"/>
  <c r="AU14" i="105"/>
  <c r="S14" i="105"/>
  <c r="CO14" i="105"/>
  <c r="Z14" i="105"/>
  <c r="K14" i="105"/>
  <c r="AQ14" i="105"/>
  <c r="AJ14" i="105"/>
  <c r="O14" i="105"/>
  <c r="CS14" i="105"/>
  <c r="B14" i="105"/>
  <c r="BH14" i="105"/>
  <c r="AP14" i="105"/>
  <c r="BI14" i="105"/>
  <c r="AB14" i="105"/>
  <c r="BY14" i="105"/>
  <c r="CK14" i="105"/>
  <c r="BR14" i="105"/>
  <c r="AY14" i="105"/>
  <c r="AI14" i="105"/>
  <c r="CJ14" i="105"/>
  <c r="AX14" i="105"/>
  <c r="CA14" i="105"/>
  <c r="CV14" i="105"/>
  <c r="BB14" i="105"/>
  <c r="BA14" i="105"/>
  <c r="CI14" i="105"/>
  <c r="BN14" i="105"/>
  <c r="BM14" i="105"/>
  <c r="A14" i="105"/>
  <c r="AT14" i="105"/>
  <c r="BO14" i="105"/>
  <c r="AS14" i="105"/>
  <c r="AR14" i="105"/>
  <c r="X14" i="105"/>
  <c r="D14" i="105"/>
  <c r="CC14" i="105"/>
  <c r="AF14" i="105"/>
  <c r="CU14" i="105"/>
  <c r="BW14" i="105"/>
  <c r="BQ14" i="105"/>
  <c r="BD14" i="105"/>
  <c r="AC14" i="105"/>
  <c r="Q14" i="105"/>
  <c r="CL14" i="105"/>
  <c r="BT14" i="105"/>
  <c r="AO14" i="105"/>
  <c r="CR14" i="105"/>
  <c r="T14" i="105"/>
  <c r="I14" i="105"/>
  <c r="AW14" i="105"/>
  <c r="U14" i="105"/>
  <c r="AE14" i="105"/>
  <c r="BP14" i="105"/>
  <c r="AL14" i="105"/>
  <c r="BS14" i="105"/>
  <c r="AK14" i="105"/>
  <c r="CD14" i="105"/>
  <c r="J14" i="105"/>
  <c r="V14" i="105"/>
  <c r="CB14" i="105"/>
  <c r="CF14" i="105"/>
  <c r="BU14" i="105"/>
  <c r="F14" i="105"/>
  <c r="M14" i="105"/>
  <c r="CT14" i="105"/>
  <c r="CM14" i="105"/>
  <c r="BG14" i="105"/>
  <c r="BK14" i="105"/>
  <c r="BJ14" i="105"/>
  <c r="H14" i="105"/>
  <c r="AV14" i="105"/>
  <c r="BC14" i="105"/>
  <c r="CP14" i="105"/>
  <c r="CG14" i="105"/>
  <c r="CN14" i="105"/>
  <c r="CE14" i="105"/>
  <c r="N14" i="105"/>
  <c r="BF14" i="105"/>
  <c r="AM14" i="105"/>
  <c r="AD14" i="105"/>
  <c r="L14" i="105"/>
  <c r="BV14" i="105"/>
  <c r="W14" i="105"/>
  <c r="AG14" i="105"/>
  <c r="AN14" i="105"/>
  <c r="G14" i="105"/>
  <c r="CQ14" i="105"/>
  <c r="C14" i="105"/>
  <c r="E14" i="105"/>
  <c r="A14" i="60"/>
  <c r="A14" i="47"/>
  <c r="A14" i="36"/>
  <c r="A14" i="65"/>
  <c r="A14" i="77"/>
  <c r="A14" i="27"/>
  <c r="A14" i="49"/>
  <c r="A14" i="93"/>
  <c r="A47" i="36"/>
  <c r="A48" i="36" s="1"/>
  <c r="A14" i="24"/>
  <c r="A14" i="3"/>
  <c r="A14" i="44"/>
  <c r="A14" i="54"/>
  <c r="A14" i="39"/>
  <c r="A14" i="66"/>
  <c r="A14" i="46"/>
  <c r="A14" i="30"/>
  <c r="A14" i="42"/>
  <c r="A14" i="69"/>
  <c r="A14" i="85"/>
  <c r="A14" i="59"/>
  <c r="A14" i="9"/>
  <c r="A14" i="91"/>
  <c r="A14" i="55"/>
  <c r="A14" i="20"/>
  <c r="A14" i="5"/>
  <c r="A14" i="35"/>
  <c r="A14" i="78"/>
  <c r="A14" i="89"/>
  <c r="A14" i="31"/>
  <c r="A14" i="51"/>
  <c r="A14" i="92"/>
  <c r="A14" i="79"/>
  <c r="A14" i="29"/>
  <c r="A14" i="90"/>
  <c r="A14" i="12"/>
  <c r="A14" i="21"/>
  <c r="A14" i="43"/>
  <c r="A14" i="61"/>
  <c r="A14" i="40"/>
  <c r="A14" i="58"/>
  <c r="A14" i="64"/>
  <c r="A14" i="94"/>
  <c r="A14" i="100"/>
  <c r="A14" i="22"/>
  <c r="A14" i="83"/>
  <c r="A14" i="84"/>
  <c r="A14" i="23"/>
  <c r="A14" i="71"/>
  <c r="A14" i="68"/>
  <c r="A14" i="75"/>
  <c r="A14" i="28"/>
  <c r="A14" i="25"/>
  <c r="A14" i="98"/>
  <c r="A14" i="67"/>
  <c r="A14" i="33"/>
  <c r="A14" i="14"/>
  <c r="A14" i="10"/>
  <c r="A14" i="56"/>
  <c r="A14" i="50"/>
  <c r="A14" i="48"/>
  <c r="A14" i="76"/>
  <c r="A14" i="18"/>
  <c r="A14" i="37"/>
  <c r="A14" i="63"/>
  <c r="A14" i="82"/>
  <c r="A14" i="45"/>
  <c r="A14" i="15"/>
  <c r="A14" i="73"/>
  <c r="A14" i="97"/>
  <c r="A14" i="41"/>
  <c r="A14" i="26"/>
  <c r="A14" i="87"/>
  <c r="A14" i="57"/>
  <c r="A14" i="16"/>
  <c r="A14" i="99"/>
  <c r="A14" i="34"/>
  <c r="A14" i="74"/>
  <c r="A14" i="80"/>
  <c r="A14" i="8"/>
  <c r="A14" i="19"/>
  <c r="A14" i="101"/>
  <c r="A14" i="81"/>
  <c r="A14" i="7"/>
  <c r="A14" i="13"/>
  <c r="A14" i="70"/>
  <c r="A14" i="6"/>
  <c r="A14" i="38"/>
  <c r="A14" i="96"/>
  <c r="A14" i="88"/>
  <c r="A14" i="86"/>
  <c r="A14" i="17"/>
  <c r="A14" i="62"/>
  <c r="A14" i="52"/>
  <c r="A14" i="72"/>
  <c r="A14" i="53"/>
  <c r="A14" i="11"/>
  <c r="A14" i="4"/>
  <c r="A14" i="2"/>
  <c r="AX46" i="105" l="1"/>
  <c r="BO46" i="105"/>
  <c r="Y46" i="105"/>
  <c r="AQ46" i="105"/>
  <c r="CD46" i="105"/>
  <c r="CQ46" i="105"/>
  <c r="CG46" i="105"/>
  <c r="CN46" i="105"/>
  <c r="N46" i="105"/>
  <c r="CM46" i="105"/>
  <c r="P46" i="105"/>
  <c r="U46" i="105"/>
  <c r="A46" i="105"/>
  <c r="CM47" i="105" s="1"/>
  <c r="BA46" i="105"/>
  <c r="BF46" i="105"/>
  <c r="CF46" i="105"/>
  <c r="O46" i="105"/>
  <c r="B46" i="105"/>
  <c r="Z46" i="105"/>
  <c r="BQ46" i="105"/>
  <c r="BY46" i="105"/>
  <c r="W46" i="105"/>
  <c r="AG46" i="105"/>
  <c r="AN46" i="105"/>
  <c r="BE46" i="105"/>
  <c r="AM46" i="105"/>
  <c r="CB46" i="105"/>
  <c r="CV46" i="105"/>
  <c r="T46" i="105"/>
  <c r="AB46" i="105"/>
  <c r="BI46" i="105"/>
  <c r="BB46" i="105"/>
  <c r="D46" i="105"/>
  <c r="X46" i="105"/>
  <c r="AS46" i="105"/>
  <c r="L46" i="105"/>
  <c r="BG46" i="105"/>
  <c r="AF46" i="105"/>
  <c r="R46" i="105"/>
  <c r="CH46" i="105"/>
  <c r="E46" i="105"/>
  <c r="CA46" i="105"/>
  <c r="BX46" i="105"/>
  <c r="AY46" i="105"/>
  <c r="AH46" i="105"/>
  <c r="G46" i="105"/>
  <c r="AI46" i="105"/>
  <c r="AR46" i="105"/>
  <c r="BK46" i="105"/>
  <c r="BU46" i="105"/>
  <c r="C46" i="105"/>
  <c r="AL46" i="105"/>
  <c r="BZ46" i="105"/>
  <c r="CI46" i="105"/>
  <c r="BJ46" i="105"/>
  <c r="BH46" i="105"/>
  <c r="F46" i="105"/>
  <c r="CU46" i="105"/>
  <c r="CS46" i="105"/>
  <c r="J46" i="105"/>
  <c r="CC46" i="105"/>
  <c r="BL46" i="105"/>
  <c r="AP46" i="105"/>
  <c r="S46" i="105"/>
  <c r="V46" i="105"/>
  <c r="BP46" i="105"/>
  <c r="BD46" i="105"/>
  <c r="BM46" i="105"/>
  <c r="AK46" i="105"/>
  <c r="AW46" i="105"/>
  <c r="I46" i="105"/>
  <c r="CR46" i="105"/>
  <c r="AU46" i="105"/>
  <c r="BT46" i="105"/>
  <c r="CO46" i="105"/>
  <c r="CJ46" i="105"/>
  <c r="AT46" i="105"/>
  <c r="BN46" i="105"/>
  <c r="BS46" i="105"/>
  <c r="BV46" i="105"/>
  <c r="CP46" i="105"/>
  <c r="K46" i="105"/>
  <c r="CL46" i="105"/>
  <c r="CT46" i="105"/>
  <c r="Q46" i="105"/>
  <c r="AD46" i="105"/>
  <c r="M46" i="105"/>
  <c r="AA46" i="105"/>
  <c r="BW46" i="105"/>
  <c r="H46" i="105"/>
  <c r="CE46" i="105"/>
  <c r="BR46" i="105"/>
  <c r="BC46" i="105"/>
  <c r="AZ46" i="105"/>
  <c r="AV46" i="105"/>
  <c r="AC46" i="105"/>
  <c r="AE46" i="105"/>
  <c r="CK46" i="105"/>
  <c r="L85" i="1"/>
  <c r="L68" i="1"/>
  <c r="L80" i="1"/>
  <c r="L48" i="1"/>
  <c r="L37" i="1"/>
  <c r="L16" i="1"/>
  <c r="L15" i="1"/>
  <c r="BN47" i="105" l="1"/>
  <c r="BM47" i="105"/>
  <c r="K47" i="105"/>
  <c r="C47" i="105"/>
  <c r="CD47" i="105"/>
  <c r="BT47" i="105"/>
  <c r="Y47" i="105"/>
  <c r="BJ47" i="105"/>
  <c r="CI47" i="105"/>
  <c r="BB47" i="105"/>
  <c r="BY47" i="105"/>
  <c r="CP47" i="105"/>
  <c r="AR47" i="105"/>
  <c r="BS47" i="105"/>
  <c r="E47" i="105"/>
  <c r="J47" i="105"/>
  <c r="R47" i="105"/>
  <c r="AZ47" i="105"/>
  <c r="AJ47" i="105"/>
  <c r="BG47" i="105"/>
  <c r="BW47" i="105"/>
  <c r="CJ47" i="105"/>
  <c r="BL47" i="105"/>
  <c r="AP47" i="105"/>
  <c r="N47" i="105"/>
  <c r="U47" i="105"/>
  <c r="CT47" i="105"/>
  <c r="BD47" i="105"/>
  <c r="G47" i="105"/>
  <c r="CV47" i="105"/>
  <c r="AE47" i="105"/>
  <c r="V47" i="105"/>
  <c r="AX47" i="105"/>
  <c r="W47" i="105"/>
  <c r="B47" i="105"/>
  <c r="BX47" i="105"/>
  <c r="BK47" i="105"/>
  <c r="CO47" i="105"/>
  <c r="AS47" i="105"/>
  <c r="Q47" i="105"/>
  <c r="CK47" i="105"/>
  <c r="BE47" i="105"/>
  <c r="H47" i="105"/>
  <c r="CL47" i="105"/>
  <c r="AT47" i="105"/>
  <c r="AH47" i="105"/>
  <c r="X47" i="105"/>
  <c r="I47" i="105"/>
  <c r="BU47" i="105"/>
  <c r="AV47" i="105"/>
  <c r="Z47" i="105"/>
  <c r="O47" i="105"/>
  <c r="AF47" i="105"/>
  <c r="CE47" i="105"/>
  <c r="AM47" i="105"/>
  <c r="CH47" i="105"/>
  <c r="AC47" i="105"/>
  <c r="CG47" i="105"/>
  <c r="CB47" i="105"/>
  <c r="CU47" i="105"/>
  <c r="AN47" i="105"/>
  <c r="F47" i="105"/>
  <c r="BF47" i="105"/>
  <c r="A47" i="105"/>
  <c r="BY48" i="105" s="1"/>
  <c r="AY47" i="105"/>
  <c r="BI47" i="105"/>
  <c r="L47" i="105"/>
  <c r="BH47" i="105"/>
  <c r="CC47" i="105"/>
  <c r="AG47" i="105"/>
  <c r="AQ47" i="105"/>
  <c r="T47" i="105"/>
  <c r="BO47" i="105"/>
  <c r="BQ47" i="105"/>
  <c r="D47" i="105"/>
  <c r="AD47" i="105"/>
  <c r="CR47" i="105"/>
  <c r="BA47" i="105"/>
  <c r="CF47" i="105"/>
  <c r="CS47" i="105"/>
  <c r="AL47" i="105"/>
  <c r="BC47" i="105"/>
  <c r="AW47" i="105"/>
  <c r="M47" i="105"/>
  <c r="BP47" i="105"/>
  <c r="CN47" i="105"/>
  <c r="P47" i="105"/>
  <c r="AU47" i="105"/>
  <c r="AO47" i="105"/>
  <c r="AK47" i="105"/>
  <c r="BV47" i="105"/>
  <c r="AI47" i="105"/>
  <c r="BR47" i="105"/>
  <c r="AB47" i="105"/>
  <c r="BZ47" i="105"/>
  <c r="AA47" i="105"/>
  <c r="CQ47" i="105"/>
  <c r="CA47" i="105"/>
  <c r="S47" i="105"/>
  <c r="L20" i="1"/>
  <c r="L96" i="1"/>
  <c r="L102" i="1"/>
  <c r="L101" i="1"/>
  <c r="L93" i="1"/>
  <c r="L92" i="1"/>
  <c r="L91" i="1"/>
  <c r="L89" i="1"/>
  <c r="L88" i="1"/>
  <c r="L75" i="1"/>
  <c r="L74" i="1"/>
  <c r="L65" i="1"/>
  <c r="L64" i="1"/>
  <c r="L61" i="1"/>
  <c r="L49" i="1"/>
  <c r="L44" i="1"/>
  <c r="L42" i="1"/>
  <c r="L40" i="1"/>
  <c r="L35" i="1"/>
  <c r="L30" i="1"/>
  <c r="L28" i="1"/>
  <c r="L23" i="1"/>
  <c r="L27" i="1"/>
  <c r="L21" i="1"/>
  <c r="L13" i="1"/>
  <c r="L10" i="1"/>
  <c r="L8" i="1"/>
  <c r="L62" i="1"/>
  <c r="L41" i="1"/>
  <c r="L87" i="1"/>
  <c r="L84" i="1"/>
  <c r="L55" i="1"/>
  <c r="L54" i="1"/>
  <c r="L57" i="1"/>
  <c r="L81" i="1"/>
  <c r="L72" i="1"/>
  <c r="L82" i="1"/>
  <c r="L78" i="1"/>
  <c r="L63" i="1"/>
  <c r="L39" i="1"/>
  <c r="L38" i="1"/>
  <c r="L12" i="1"/>
  <c r="AY48" i="105" l="1"/>
  <c r="Y48" i="105"/>
  <c r="AH48" i="105"/>
  <c r="AQ48" i="105"/>
  <c r="CK48" i="105"/>
  <c r="AZ48" i="105"/>
  <c r="X48" i="105"/>
  <c r="BN48" i="105"/>
  <c r="AB48" i="105"/>
  <c r="CH48" i="105"/>
  <c r="BG48" i="105"/>
  <c r="AE48" i="105"/>
  <c r="BW48" i="105"/>
  <c r="BD48" i="105"/>
  <c r="AP48" i="105"/>
  <c r="CD48" i="105"/>
  <c r="S48" i="105"/>
  <c r="B48" i="105"/>
  <c r="Q48" i="105"/>
  <c r="CF48" i="105"/>
  <c r="BT48" i="105"/>
  <c r="AS48" i="105"/>
  <c r="BL48" i="105"/>
  <c r="BA48" i="105"/>
  <c r="CC48" i="105"/>
  <c r="A48" i="105"/>
  <c r="AR48" i="105"/>
  <c r="BS48" i="105"/>
  <c r="O48" i="105"/>
  <c r="L48" i="105"/>
  <c r="CP48" i="105"/>
  <c r="BI48" i="105"/>
  <c r="BJ48" i="105"/>
  <c r="CU48" i="105"/>
  <c r="BV48" i="105"/>
  <c r="CV48" i="105"/>
  <c r="AK48" i="105"/>
  <c r="C48" i="105"/>
  <c r="CJ48" i="105"/>
  <c r="H48" i="105"/>
  <c r="CI48" i="105"/>
  <c r="BR48" i="105"/>
  <c r="BB48" i="105"/>
  <c r="AJ48" i="105"/>
  <c r="AI48" i="105"/>
  <c r="CN48" i="105"/>
  <c r="AU48" i="105"/>
  <c r="BC48" i="105"/>
  <c r="CB48" i="105"/>
  <c r="CQ48" i="105"/>
  <c r="AT48" i="105"/>
  <c r="BH48" i="105"/>
  <c r="CS48" i="105"/>
  <c r="AL48" i="105"/>
  <c r="AC48" i="105"/>
  <c r="J48" i="105"/>
  <c r="D48" i="105"/>
  <c r="CE48" i="105"/>
  <c r="K48" i="105"/>
  <c r="W48" i="105"/>
  <c r="R48" i="105"/>
  <c r="BE48" i="105"/>
  <c r="BU48" i="105"/>
  <c r="T48" i="105"/>
  <c r="AF48" i="105"/>
  <c r="G48" i="105"/>
  <c r="BX48" i="105"/>
  <c r="AD48" i="105"/>
  <c r="AG48" i="105"/>
  <c r="AN48" i="105"/>
  <c r="CA48" i="105"/>
  <c r="AV48" i="105"/>
  <c r="BZ48" i="105"/>
  <c r="CT48" i="105"/>
  <c r="N48" i="105"/>
  <c r="CO48" i="105"/>
  <c r="BM48" i="105"/>
  <c r="AW48" i="105"/>
  <c r="AA48" i="105"/>
  <c r="P48" i="105"/>
  <c r="AM48" i="105"/>
  <c r="BP48" i="105"/>
  <c r="BO48" i="105"/>
  <c r="E48" i="105"/>
  <c r="BK48" i="105"/>
  <c r="Z48" i="105"/>
  <c r="CL48" i="105"/>
  <c r="F48" i="105"/>
  <c r="I48" i="105"/>
  <c r="CM48" i="105"/>
  <c r="M48" i="105"/>
  <c r="V48" i="105"/>
  <c r="AO48" i="105"/>
  <c r="BQ48" i="105"/>
  <c r="AX48" i="105"/>
  <c r="U48" i="105"/>
  <c r="BF48" i="105"/>
  <c r="CR48" i="105"/>
  <c r="CG48" i="105"/>
  <c r="L33" i="1"/>
  <c r="L47" i="1"/>
  <c r="L69" i="1"/>
  <c r="L52" i="1"/>
  <c r="L73" i="1"/>
  <c r="L94" i="1"/>
  <c r="L98" i="1"/>
  <c r="L25" i="1"/>
  <c r="L24" i="1"/>
  <c r="L43" i="1"/>
  <c r="L36" i="1"/>
  <c r="L46" i="1"/>
  <c r="L97" i="1"/>
  <c r="L19" i="1"/>
  <c r="L77" i="1"/>
  <c r="L18" i="1"/>
  <c r="L100" i="1"/>
  <c r="L60" i="1"/>
  <c r="L83" i="1"/>
  <c r="L70" i="1"/>
  <c r="L26" i="1"/>
  <c r="L45" i="1"/>
  <c r="L90" i="1"/>
  <c r="L99" i="1"/>
  <c r="L95" i="1"/>
  <c r="L79" i="1"/>
  <c r="L76" i="1"/>
  <c r="L67" i="1"/>
  <c r="L66" i="1"/>
  <c r="L59" i="1"/>
  <c r="L58" i="1"/>
  <c r="L56" i="1"/>
  <c r="L53" i="1"/>
  <c r="L51" i="1"/>
  <c r="L34" i="1"/>
  <c r="L32" i="1"/>
  <c r="L31" i="1"/>
  <c r="L22" i="1"/>
  <c r="L6" i="1"/>
  <c r="L86" i="1"/>
  <c r="L71" i="1"/>
  <c r="L11" i="1"/>
  <c r="L9" i="1"/>
  <c r="L50" i="1" l="1"/>
  <c r="L7" i="1" l="1"/>
  <c r="L3" i="1"/>
  <c r="L29" i="1" l="1"/>
  <c r="L17" i="1"/>
  <c r="L5" i="1"/>
  <c r="L4" i="1" l="1"/>
  <c r="L14" i="1" l="1"/>
</calcChain>
</file>

<file path=xl/sharedStrings.xml><?xml version="1.0" encoding="utf-8"?>
<sst xmlns="http://schemas.openxmlformats.org/spreadsheetml/2006/main" count="8405" uniqueCount="166">
  <si>
    <t>Point</t>
  </si>
  <si>
    <t>Sand</t>
  </si>
  <si>
    <t>Clay</t>
  </si>
  <si>
    <t>Silt</t>
  </si>
  <si>
    <t>VCS</t>
  </si>
  <si>
    <t>CS</t>
  </si>
  <si>
    <t>MS</t>
  </si>
  <si>
    <t>FS</t>
  </si>
  <si>
    <t>VFS</t>
  </si>
  <si>
    <t>X</t>
  </si>
  <si>
    <t>Y</t>
  </si>
  <si>
    <t>COARSE SANDY LOAM</t>
  </si>
  <si>
    <t>USDA Texture</t>
  </si>
  <si>
    <t>Basics</t>
  </si>
  <si>
    <t>((silt + 1.5*clay) &lt; 15)</t>
  </si>
  <si>
    <t>SAND</t>
  </si>
  <si>
    <t>((silt + 1.5*clay &gt;= 15) &amp;&amp; (silt + 2*clay &lt; 30))</t>
  </si>
  <si>
    <t>LOAMY SAND</t>
  </si>
  <si>
    <t>((clay &gt;= 7 &amp;&amp; clay &lt; 20) &amp;&amp; (sand &gt; 52) &amp;&amp; ((silt + 2*clay) &gt;= 30) || (clay &lt; 7 &amp;&amp; silt &lt; 50 &amp;&amp; (silt+2*clay)&gt;=30))</t>
  </si>
  <si>
    <t>SANDY LOAM</t>
  </si>
  <si>
    <t>((clay &gt;= 7 &amp;&amp; clay &lt; 27) &amp;&amp; (silt &gt;= 28 &amp;&amp; silt &lt; 50) &amp;&amp; (sand &lt;= 52))</t>
  </si>
  <si>
    <t>LOAM</t>
  </si>
  <si>
    <t>((silt &gt;= 50 &amp;&amp; (clay &gt;= 12 &amp;&amp; clay &lt; 27)) || ((silt &gt;= 50 &amp;&amp; silt &lt; 80) &amp;&amp; clay &lt; 12))</t>
  </si>
  <si>
    <t>SILT LOAM</t>
  </si>
  <si>
    <t>(silt &gt;= 80 &amp;&amp; clay &lt; 12)</t>
  </si>
  <si>
    <t>SILT</t>
  </si>
  <si>
    <t xml:space="preserve">((clay &gt;= 20 &amp;&amp; clay &lt; 35) &amp;&amp; (silt &lt; 28) &amp;&amp; (sand &gt; 45)) </t>
  </si>
  <si>
    <t>SANDY CLAY LOAM</t>
  </si>
  <si>
    <t>((clay &gt;= 27 &amp;&amp; clay &lt; 40) &amp;&amp; (sand &gt; 20 &amp;&amp; sand &lt;= 45))</t>
  </si>
  <si>
    <t>CLAY LOAM</t>
  </si>
  <si>
    <t>((clay &gt;= 27 &amp;&amp; clay &lt; 40) &amp;&amp; (sand  &lt;= 20))</t>
  </si>
  <si>
    <t>SILTY CLAY LOAM</t>
  </si>
  <si>
    <t>(clay &gt;= 35 &amp;&amp; sand &gt; 45)</t>
  </si>
  <si>
    <t>SANDY CLAY</t>
  </si>
  <si>
    <t>(clay &gt;= 40 &amp;&amp; silt &gt;= 40)</t>
  </si>
  <si>
    <t>SILTY CLAY</t>
  </si>
  <si>
    <t>(clay &gt;= 40 &amp;&amp; sand &lt;= 45 &amp;&amp; silt &lt; 40)</t>
  </si>
  <si>
    <t>CLAY</t>
  </si>
  <si>
    <t>vcscs &gt;= 25 &amp;&amp; ms &lt; 50 &amp;&amp; fs &lt; 50 &amp;&amp; vfs &lt; 50</t>
  </si>
  <si>
    <t>COARSE SAND</t>
  </si>
  <si>
    <t>vcscsms &gt;= 25 &amp;&amp; vcscs &lt; 25 &amp;&amp; fs &lt; 50 &amp;&amp; vfs &lt; 50</t>
  </si>
  <si>
    <t>ms &gt;= 50 &amp;&amp; vcscs &gt;= 25</t>
  </si>
  <si>
    <t>fs &gt;= 50 &amp;&amp; fs &gt; vfs</t>
  </si>
  <si>
    <t>FINE SAND</t>
  </si>
  <si>
    <t>vcscsms &lt; 25 &amp;&amp; vfs &lt; 50</t>
  </si>
  <si>
    <t>vfs &gt;= 50</t>
  </si>
  <si>
    <t>VERY FINE SAND</t>
  </si>
  <si>
    <t>Loam Sand</t>
  </si>
  <si>
    <t>LOAMY COARSE SAND</t>
  </si>
  <si>
    <t>fs &gt;= 50</t>
  </si>
  <si>
    <t>LOAMY FINE SAND</t>
  </si>
  <si>
    <t>LOAMY VERY FINE SAND</t>
  </si>
  <si>
    <t>Sand Loam</t>
  </si>
  <si>
    <t>vcscsms &gt;= 30 &amp;&amp; vfs &gt;= 30 &amp;&amp; vfs &lt; 50</t>
  </si>
  <si>
    <t>vcscsms &gt;= 30 &amp;&amp; vcscs &lt; 25 &amp;&amp; fs &lt; 30 &amp;&amp; vfs &lt; 30</t>
  </si>
  <si>
    <t>vcscsms &lt;= 15 &amp;&amp; fs &lt; 30 &amp;&amp; vfs &lt; 30 &amp;&amp; fsvfs &lt; 40</t>
  </si>
  <si>
    <t>vcscs &gt;= 25 &amp;&amp; ms &gt;= 50</t>
  </si>
  <si>
    <t>fs &gt;= 30 &amp;&amp; vfs &lt; 30 &amp;&amp; vcscs &lt; 25</t>
  </si>
  <si>
    <t>FINE SANDY LOAM</t>
  </si>
  <si>
    <t>vcscsms &gt;= 15 &amp;&amp; vcscsms &lt; 30 &amp;&amp; vcscs &lt; 25</t>
  </si>
  <si>
    <t>fsvfs &gt;= 40 &amp;&amp; fs &gt;= vfs &amp;&amp; vcscsms &lt;= 15</t>
  </si>
  <si>
    <t>vcscs &gt;= 25 &amp;&amp; fs &gt;= 50</t>
  </si>
  <si>
    <t>vfs &gt;= 30 &amp;&amp; vcscsms &lt; 15 &amp;&amp; vfs &gt; fs</t>
  </si>
  <si>
    <t>VERY FINE SANDY LOAM</t>
  </si>
  <si>
    <t>fsvfs &gt;= 40 &amp;&amp; vfs &gt; fs &amp;&amp; vcscsms &lt; 15</t>
  </si>
  <si>
    <t>vcscs &gt;= 25 &amp;&amp; vfs &gt;= 50</t>
  </si>
  <si>
    <t>vcscsms &gt;= 30 &amp;&amp; vfs &gt;= 50</t>
  </si>
  <si>
    <t>Texture Definitions</t>
  </si>
  <si>
    <t>Sands</t>
  </si>
  <si>
    <t>More than 85 percent sand, the percentage of silt plus 1.5 times the percentage of clay is less than 15.</t>
  </si>
  <si>
    <t xml:space="preserve">  Coarse sand</t>
  </si>
  <si>
    <t>A total of 25 percent or more very coarse and coarse sand and less than 50 percent any other single grade of sand.</t>
  </si>
  <si>
    <t xml:space="preserve">  Sand</t>
  </si>
  <si>
    <t>A total of 25 percent or more very coarse, coarse, and medium sand, a total of less than 25 percent very coarse and coarse sand, and less than 50 percent fine sand and less than 50 percent very fine sand.</t>
  </si>
  <si>
    <t xml:space="preserve">  Fine sand</t>
  </si>
  <si>
    <t>50 percent or more fine sand; or a total of less than 25 percent very coarse, coarse, and medium sand and less than 50 percent very fine sand.</t>
  </si>
  <si>
    <t xml:space="preserve">  Very fine sand</t>
  </si>
  <si>
    <t>50 percent or more very fine sand.</t>
  </si>
  <si>
    <t>Loamy sands</t>
  </si>
  <si>
    <t>Between 70 and 91 percent sand and the percentage of silt plus 1.5 times the percentage of clay is 15 or more; and the percentage of silt plus twice the percentage of clay is less than 30.</t>
  </si>
  <si>
    <t xml:space="preserve">  Loamy coarse sand</t>
  </si>
  <si>
    <t xml:space="preserve">  Loamy sand</t>
  </si>
  <si>
    <t>A total of 25 percent or more very coarse, coarse, and medium sand and a total of less than 25 percent very coarse and coarse sand, and less than 50 percent fine sand and less than 50 percent very fine sand.</t>
  </si>
  <si>
    <t xml:space="preserve">  Loamy fine sand</t>
  </si>
  <si>
    <t>50 percent or more fine sand; or less than 50 percent very fine sand and a total of less than 25 percent very coarse, coarse, and medium sand.</t>
  </si>
  <si>
    <t xml:space="preserve">  Loamy very fine sand</t>
  </si>
  <si>
    <t>Sandy loams</t>
  </si>
  <si>
    <t>7 to 20 percent clay, more than 52 percent sand, and the percentage of silt plus twice the percentage of clay is 30 or more; or less than 7 percent clay, less than 50 percent silt, and more than 43 percent sand.</t>
  </si>
  <si>
    <t xml:space="preserve">  Coarse sandy loam</t>
  </si>
  <si>
    <t xml:space="preserve">  Sandy loam</t>
  </si>
  <si>
    <t>A total of 30 percent or more very coarse, coarse, and medium sand, but a total of less than 25 percent very coarse and coarse sand and less than 30 percent fine sand and less than 30 percent very fine sand; or a total of 15 percent or less very coarse, coarse, and medium sand, less than 30 percent fine sand and less than 30 percent very fine sand with a total of 40 percent or less fine and very fine sand.</t>
  </si>
  <si>
    <t xml:space="preserve">  Fine sandy loam</t>
  </si>
  <si>
    <t>30 percent or more fine sand and less than 30 percent very fine sand; or a total of 15 to 30 percent very coarse, coarse, and medium sand; or a total of more than 40 percent fine and very fine sand, one half or more of which is fine sand, and a total of 15 percent or less very coarse, coarse, and medium sand.</t>
  </si>
  <si>
    <t xml:space="preserve">  Very fine sandy loam</t>
  </si>
  <si>
    <t>30 percent or more very fine sand and a total of less than 15 percent very coarse, coarse, and medium sand; or more than 40 percent fine and very fine sand, more than one half of which is very fine sand, and total of less than 15 percent very coarse, coarse, and medium sand.</t>
  </si>
  <si>
    <t xml:space="preserve">  Loam</t>
  </si>
  <si>
    <t>7 to 27 percent clay, 28 to 50 percent silt, and 52 percent or less sand.</t>
  </si>
  <si>
    <t xml:space="preserve">  Silt loam</t>
  </si>
  <si>
    <t>50 percent or more silt and 12 to 27 percent clay, or 50 to 80 percent silt and less than 12 percent clay.</t>
  </si>
  <si>
    <t xml:space="preserve">  Silt</t>
  </si>
  <si>
    <t>80 percent or more silt and less than 12 percent clay.</t>
  </si>
  <si>
    <t xml:space="preserve">  Sandy clay loam</t>
  </si>
  <si>
    <t>20 to 35 percent clay, less than 28 percent silt, and more than 45 percent sand.</t>
  </si>
  <si>
    <t xml:space="preserve">  Clay loam</t>
  </si>
  <si>
    <t>27 to 40 percent clay and more than 20 to 46 percent sand.</t>
  </si>
  <si>
    <t xml:space="preserve">  Silty clay loam</t>
  </si>
  <si>
    <t>27 to 40 percent clay and 20 percent or less sand.</t>
  </si>
  <si>
    <t xml:space="preserve">  Sandy clay</t>
  </si>
  <si>
    <t>35 percent or more clay and 45 percent or more sand.</t>
  </si>
  <si>
    <t xml:space="preserve">  Silty clay</t>
  </si>
  <si>
    <t>40 percent or more clay and 40 percent or more silt.</t>
  </si>
  <si>
    <t xml:space="preserve">  Clay</t>
  </si>
  <si>
    <t>40 percent or more clay, 45 percent or less sand, and less than 40 percent silt.</t>
  </si>
  <si>
    <t>Triangle outline</t>
  </si>
  <si>
    <t>10/10 Points</t>
  </si>
  <si>
    <t>10/10 Clay Lines</t>
  </si>
  <si>
    <t>10/10 Silt Lines</t>
  </si>
  <si>
    <t>10/10 Sand Lines</t>
  </si>
  <si>
    <t>10/10 Clay Ticks</t>
  </si>
  <si>
    <t>10/10 Silt Ticks</t>
  </si>
  <si>
    <t>10/10 Sand Ticks</t>
  </si>
  <si>
    <t>20/20 Clay Lines</t>
  </si>
  <si>
    <t>20/20 Silt Lines</t>
  </si>
  <si>
    <t>20/20 Sand Lines</t>
  </si>
  <si>
    <t>20/20 Clay Ticks</t>
  </si>
  <si>
    <t>20/20 Silt Ticks</t>
  </si>
  <si>
    <t>20/20 Sand Ticks</t>
  </si>
  <si>
    <t>100/100 Points</t>
  </si>
  <si>
    <t>Sandy Clay</t>
  </si>
  <si>
    <t>Very Fine</t>
  </si>
  <si>
    <t>Tick Labels</t>
  </si>
  <si>
    <t>Texture Labels</t>
  </si>
  <si>
    <t>Family</t>
  </si>
  <si>
    <t>Sand Textures</t>
  </si>
  <si>
    <t>Sand Lables</t>
  </si>
  <si>
    <t>x</t>
  </si>
  <si>
    <t>y</t>
  </si>
  <si>
    <t>H</t>
  </si>
  <si>
    <t>Label</t>
  </si>
  <si>
    <t>COS</t>
  </si>
  <si>
    <t>S</t>
  </si>
  <si>
    <t>Silty Clay</t>
  </si>
  <si>
    <t>Clay Loam</t>
  </si>
  <si>
    <t>LCOS</t>
  </si>
  <si>
    <t>Sandy Clay Loam</t>
  </si>
  <si>
    <t>LS</t>
  </si>
  <si>
    <t>Loamy Sand</t>
  </si>
  <si>
    <t>Fine</t>
  </si>
  <si>
    <t>Silty Clay Loam</t>
  </si>
  <si>
    <t>LFS</t>
  </si>
  <si>
    <t>Loam</t>
  </si>
  <si>
    <t>LVFS</t>
  </si>
  <si>
    <t>Sandy Loam</t>
  </si>
  <si>
    <t>COSL</t>
  </si>
  <si>
    <t>Silt Loam</t>
  </si>
  <si>
    <t>SL</t>
  </si>
  <si>
    <t>FSL</t>
  </si>
  <si>
    <t>VFSL</t>
  </si>
  <si>
    <t>Fine Silty</t>
  </si>
  <si>
    <t>Coarse Silty</t>
  </si>
  <si>
    <t>Fine Loamy</t>
  </si>
  <si>
    <t>Coarse Loamy</t>
  </si>
  <si>
    <t>Sandy</t>
  </si>
  <si>
    <t>Sand Fractions Sum</t>
  </si>
  <si>
    <t>Sand Fractions ERROR</t>
  </si>
  <si>
    <r>
      <rPr>
        <u/>
        <sz val="12"/>
        <color theme="1"/>
        <rFont val="Arial"/>
        <family val="2"/>
      </rPr>
      <t>Multipoint Triangle version 100pt</t>
    </r>
    <r>
      <rPr>
        <sz val="12"/>
        <color theme="1"/>
        <rFont val="Arial"/>
        <family val="2"/>
      </rPr>
      <t xml:space="preserve"> - Instructions: Populate columns B Total Sand and D Total Clay. Total Silt calculates in column C automatically. The calculated USDA texture displays in Column L and plots on the texture triangle. Optionally also populate sand fractions where very coarse sand (VCS) goes in column E, coarse sand (CS) in column F, medium sand (MS) in column G, fine sand (FS) in column H, and very fine sand (VFS) in column I. Sand fractions must equal total sand where entered. Column M sums the sand fractions and Column N displays an error when they do not sum to Total Sand. Column J displays the calculated x coordinate and column K displays the calculated y coordinate. These are used to plot the texture point on the texture traingle. Row 1 are these instructions and Row 2 are column headings. Rows 1 and 2 remain stationary while all other rows scroll. Data entry begins with cell B3. Data can only be entered in cells B3 through B102 and D3 through I102 (100 texture points) and all other cells are protected. Column A are points 1 through 100 starting with cell A3. The TAB key can be used to tab through the cells that can be populated.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</si>
</sst>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000000000000000"/>
  </numFmts>
  <fonts count="11" x14ac:knownFonts="1">
    <font>
      <sz val="11"/>
      <color theme="1"/>
      <name val="Aptos Narrow"/>
      <family val="2"/>
      <scheme val="minor"/>
    </font>
    <font>
      <sz val="8"/>
      <name val="Arial"/>
      <family val="2"/>
    </font>
    <font>
      <sz val="8"/>
      <color theme="1"/>
      <name val="Arial"/>
      <family val="2"/>
    </font>
    <font>
      <sz val="9"/>
      <color theme="1"/>
      <name val="Aptos Narrow"/>
      <family val="2"/>
      <scheme val="minor"/>
    </font>
    <font>
      <sz val="12"/>
      <color theme="1"/>
      <name val="Arial"/>
      <family val="2"/>
    </font>
    <font>
      <u/>
      <sz val="12"/>
      <color theme="1"/>
      <name val="Arial"/>
      <family val="2"/>
    </font>
    <font>
      <sz val="12"/>
      <color theme="0" tint="-0.499984740745262"/>
      <name val="Arial"/>
      <family val="2"/>
    </font>
    <font>
      <sz val="12"/>
      <name val="Arial"/>
      <family val="2"/>
    </font>
    <font>
      <b/>
      <sz val="12"/>
      <name val="Arial"/>
      <family val="2"/>
    </font>
    <font>
      <b/>
      <u/>
      <sz val="12"/>
      <name val="Arial"/>
      <family val="2"/>
    </font>
    <font>
      <sz val="12"/>
      <color rgb="FFC0000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CC"/>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84">
    <xf numFmtId="0" fontId="0" fillId="0" borderId="0" xfId="0"/>
    <xf numFmtId="0" fontId="0" fillId="3" borderId="1" xfId="0" applyFill="1" applyBorder="1" applyAlignment="1">
      <alignment horizontal="left"/>
    </xf>
    <xf numFmtId="1" fontId="0" fillId="0" borderId="1" xfId="0" applyNumberFormat="1" applyBorder="1" applyAlignment="1">
      <alignment horizontal="left"/>
    </xf>
    <xf numFmtId="1" fontId="0" fillId="3" borderId="1" xfId="0" applyNumberFormat="1" applyFill="1" applyBorder="1" applyAlignment="1">
      <alignment horizontal="left"/>
    </xf>
    <xf numFmtId="0" fontId="0" fillId="0" borderId="1" xfId="0" applyBorder="1"/>
    <xf numFmtId="0" fontId="0" fillId="0" borderId="0" xfId="0"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xf>
    <xf numFmtId="2" fontId="2" fillId="0" borderId="0" xfId="0" applyNumberFormat="1" applyFont="1" applyAlignment="1">
      <alignment horizontal="center"/>
    </xf>
    <xf numFmtId="164" fontId="2" fillId="0" borderId="1" xfId="0" applyNumberFormat="1" applyFont="1" applyBorder="1" applyAlignment="1">
      <alignment horizontal="center" vertical="center"/>
    </xf>
    <xf numFmtId="164" fontId="2" fillId="0" borderId="0" xfId="0" applyNumberFormat="1" applyFont="1" applyAlignment="1">
      <alignment horizontal="center"/>
    </xf>
    <xf numFmtId="164" fontId="2" fillId="0" borderId="0" xfId="0" applyNumberFormat="1" applyFont="1"/>
    <xf numFmtId="1" fontId="2" fillId="0" borderId="1" xfId="0" applyNumberFormat="1" applyFont="1" applyBorder="1" applyAlignment="1">
      <alignment horizontal="center" vertical="center"/>
    </xf>
    <xf numFmtId="0" fontId="2" fillId="0" borderId="0" xfId="0" applyFont="1"/>
    <xf numFmtId="0" fontId="2" fillId="0" borderId="1" xfId="0" applyFont="1" applyBorder="1"/>
    <xf numFmtId="164" fontId="2" fillId="0" borderId="5" xfId="0" applyNumberFormat="1" applyFont="1" applyBorder="1" applyAlignment="1">
      <alignment horizontal="center" vertical="center"/>
    </xf>
    <xf numFmtId="1" fontId="2" fillId="0" borderId="5" xfId="0" applyNumberFormat="1" applyFont="1" applyBorder="1" applyAlignment="1">
      <alignment horizontal="center" vertical="center"/>
    </xf>
    <xf numFmtId="0" fontId="2" fillId="0" borderId="5" xfId="0" applyFont="1" applyBorder="1"/>
    <xf numFmtId="0" fontId="1" fillId="0" borderId="6" xfId="0" applyFont="1" applyBorder="1" applyAlignment="1">
      <alignment horizontal="center" vertical="center"/>
    </xf>
    <xf numFmtId="164" fontId="1" fillId="0" borderId="7" xfId="0" applyNumberFormat="1" applyFont="1" applyBorder="1" applyAlignment="1">
      <alignment horizontal="center" vertical="center"/>
    </xf>
    <xf numFmtId="164" fontId="2" fillId="0" borderId="6" xfId="0" applyNumberFormat="1" applyFont="1" applyBorder="1"/>
    <xf numFmtId="164" fontId="2" fillId="0" borderId="8" xfId="0" applyNumberFormat="1" applyFont="1" applyBorder="1"/>
    <xf numFmtId="164" fontId="2" fillId="0" borderId="7" xfId="0" applyNumberFormat="1" applyFont="1" applyBorder="1"/>
    <xf numFmtId="1" fontId="2" fillId="0" borderId="9" xfId="0" applyNumberFormat="1" applyFont="1" applyBorder="1" applyAlignment="1">
      <alignment horizontal="center" vertical="center"/>
    </xf>
    <xf numFmtId="164" fontId="2" fillId="0" borderId="10" xfId="0" applyNumberFormat="1" applyFont="1" applyBorder="1" applyAlignment="1">
      <alignment horizontal="center" vertical="center"/>
    </xf>
    <xf numFmtId="164" fontId="2" fillId="0" borderId="11" xfId="0" applyNumberFormat="1" applyFont="1" applyBorder="1" applyAlignment="1">
      <alignment horizontal="center" vertical="center"/>
    </xf>
    <xf numFmtId="164" fontId="2" fillId="0" borderId="0" xfId="0" applyNumberFormat="1" applyFont="1" applyAlignment="1">
      <alignment horizontal="center" vertical="center"/>
    </xf>
    <xf numFmtId="0" fontId="2" fillId="0" borderId="9" xfId="0" applyFont="1" applyBorder="1"/>
    <xf numFmtId="0" fontId="1" fillId="0" borderId="10" xfId="0" applyFont="1" applyBorder="1" applyAlignment="1">
      <alignment horizontal="center" vertical="center"/>
    </xf>
    <xf numFmtId="0" fontId="1" fillId="0" borderId="11" xfId="0" applyFont="1" applyBorder="1" applyAlignment="1">
      <alignment horizontal="center" vertical="center"/>
    </xf>
    <xf numFmtId="164" fontId="2" fillId="0" borderId="10" xfId="0" applyNumberFormat="1" applyFont="1" applyBorder="1"/>
    <xf numFmtId="164" fontId="2" fillId="0" borderId="11" xfId="0" applyNumberFormat="1" applyFont="1" applyBorder="1"/>
    <xf numFmtId="165" fontId="0" fillId="0" borderId="0" xfId="0" applyNumberFormat="1"/>
    <xf numFmtId="0" fontId="0" fillId="0" borderId="10" xfId="0" applyBorder="1" applyAlignment="1">
      <alignment horizontal="center" vertical="center"/>
    </xf>
    <xf numFmtId="0" fontId="0" fillId="0" borderId="11" xfId="0" applyBorder="1" applyAlignment="1">
      <alignment horizontal="center" vertical="center"/>
    </xf>
    <xf numFmtId="0" fontId="1" fillId="0" borderId="12" xfId="0" applyFont="1" applyBorder="1" applyAlignment="1">
      <alignment horizontal="center" vertical="center"/>
    </xf>
    <xf numFmtId="164" fontId="1" fillId="0" borderId="13" xfId="0" applyNumberFormat="1" applyFont="1" applyBorder="1" applyAlignment="1">
      <alignment horizontal="center" vertical="center"/>
    </xf>
    <xf numFmtId="164" fontId="2" fillId="0" borderId="12" xfId="0" applyNumberFormat="1" applyFont="1" applyBorder="1"/>
    <xf numFmtId="164" fontId="2" fillId="0" borderId="13" xfId="0" applyNumberFormat="1" applyFont="1" applyBorder="1"/>
    <xf numFmtId="164" fontId="2" fillId="0" borderId="14" xfId="0" applyNumberFormat="1" applyFont="1" applyBorder="1"/>
    <xf numFmtId="0" fontId="2" fillId="0" borderId="15" xfId="0" applyFont="1" applyBorder="1"/>
    <xf numFmtId="1" fontId="2" fillId="0" borderId="15" xfId="0" applyNumberFormat="1" applyFont="1" applyBorder="1" applyAlignment="1">
      <alignment horizontal="center" vertical="center"/>
    </xf>
    <xf numFmtId="1" fontId="2" fillId="0" borderId="0" xfId="0" applyNumberFormat="1" applyFont="1"/>
    <xf numFmtId="164" fontId="2" fillId="0" borderId="4" xfId="0" applyNumberFormat="1" applyFont="1" applyBorder="1"/>
    <xf numFmtId="164" fontId="2" fillId="0" borderId="2" xfId="0" applyNumberFormat="1" applyFont="1" applyBorder="1"/>
    <xf numFmtId="164" fontId="2" fillId="0" borderId="3" xfId="0" applyNumberFormat="1" applyFont="1" applyBorder="1"/>
    <xf numFmtId="0" fontId="2" fillId="0" borderId="0" xfId="0" applyFont="1" applyAlignment="1">
      <alignment horizontal="center" vertical="center"/>
    </xf>
    <xf numFmtId="164" fontId="1" fillId="0" borderId="0" xfId="0" applyNumberFormat="1" applyFont="1"/>
    <xf numFmtId="0" fontId="3" fillId="0" borderId="0" xfId="0" applyFont="1" applyAlignment="1">
      <alignment wrapText="1"/>
    </xf>
    <xf numFmtId="0" fontId="3" fillId="0" borderId="0" xfId="0" applyFont="1"/>
    <xf numFmtId="0" fontId="3" fillId="0" borderId="0" xfId="0" applyFont="1" applyAlignment="1">
      <alignment horizontal="center" vertical="center"/>
    </xf>
    <xf numFmtId="0" fontId="4" fillId="0" borderId="0" xfId="0" applyFont="1"/>
    <xf numFmtId="0" fontId="6" fillId="0" borderId="0" xfId="0" applyFont="1"/>
    <xf numFmtId="1" fontId="7" fillId="0" borderId="1" xfId="0" applyNumberFormat="1" applyFont="1" applyBorder="1" applyAlignment="1">
      <alignment horizontal="center" vertical="center"/>
    </xf>
    <xf numFmtId="10" fontId="7" fillId="0" borderId="1" xfId="0" applyNumberFormat="1" applyFont="1" applyBorder="1" applyAlignment="1">
      <alignment horizontal="center" vertical="center" wrapText="1"/>
    </xf>
    <xf numFmtId="10" fontId="7" fillId="4" borderId="1" xfId="0" applyNumberFormat="1" applyFont="1" applyFill="1" applyBorder="1" applyAlignment="1" applyProtection="1">
      <alignment horizontal="center" vertical="center"/>
      <protection locked="0"/>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8" fillId="2" borderId="1" xfId="0" applyFont="1" applyFill="1" applyBorder="1" applyAlignment="1">
      <alignment horizontal="center" vertical="center" wrapText="1"/>
    </xf>
    <xf numFmtId="0" fontId="9" fillId="0" borderId="1" xfId="0" applyFont="1" applyBorder="1" applyAlignment="1">
      <alignment horizontal="left" vertical="center"/>
    </xf>
    <xf numFmtId="0" fontId="7" fillId="0" borderId="1" xfId="0" applyFont="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horizontal="left" vertical="center" wrapText="1"/>
    </xf>
    <xf numFmtId="0" fontId="9" fillId="0" borderId="1" xfId="0" applyFont="1" applyBorder="1" applyAlignment="1">
      <alignmen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10" fillId="0" borderId="1" xfId="0" applyFont="1" applyBorder="1" applyAlignment="1">
      <alignment horizontal="center" vertical="center"/>
    </xf>
    <xf numFmtId="0" fontId="4" fillId="0" borderId="0" xfId="0" applyFont="1" applyAlignment="1">
      <alignment vertical="center"/>
    </xf>
    <xf numFmtId="0" fontId="0" fillId="3" borderId="0" xfId="0" applyFill="1" applyAlignment="1">
      <alignment horizontal="left"/>
    </xf>
    <xf numFmtId="1" fontId="0" fillId="0" borderId="0" xfId="0" applyNumberFormat="1" applyAlignment="1">
      <alignment horizontal="left"/>
    </xf>
    <xf numFmtId="1" fontId="0" fillId="0" borderId="0" xfId="0" applyNumberFormat="1"/>
    <xf numFmtId="1" fontId="0" fillId="3" borderId="0" xfId="0" applyNumberFormat="1" applyFill="1" applyAlignment="1">
      <alignment horizontal="left"/>
    </xf>
    <xf numFmtId="0" fontId="4" fillId="0" borderId="4" xfId="0" applyFon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164" fontId="2" fillId="0" borderId="1" xfId="0" applyNumberFormat="1" applyFont="1" applyBorder="1" applyAlignment="1">
      <alignment horizont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xf>
    <xf numFmtId="164" fontId="2" fillId="0" borderId="1" xfId="0" applyNumberFormat="1" applyFont="1" applyBorder="1" applyAlignment="1">
      <alignment horizontal="center" vertical="center"/>
    </xf>
    <xf numFmtId="164" fontId="2" fillId="0" borderId="2" xfId="0" applyNumberFormat="1" applyFont="1" applyBorder="1" applyAlignment="1">
      <alignment horizontal="center"/>
    </xf>
    <xf numFmtId="164" fontId="2" fillId="0" borderId="3" xfId="0" applyNumberFormat="1" applyFont="1" applyBorder="1" applyAlignment="1">
      <alignment horizontal="center"/>
    </xf>
    <xf numFmtId="164" fontId="2" fillId="0" borderId="4" xfId="0" applyNumberFormat="1" applyFont="1" applyBorder="1" applyAlignment="1">
      <alignment horizontal="center"/>
    </xf>
    <xf numFmtId="0" fontId="2"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tyles" Target="style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sharedStrings" Target="sharedString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microsoft.com/office/2017/10/relationships/person" Target="persons/person.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calcChain" Target="calcChain.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6.8531919340042013E-4"/>
          <c:w val="1"/>
          <c:h val="0.99767251749781283"/>
        </c:manualLayout>
      </c:layout>
      <c:scatterChart>
        <c:scatterStyle val="lineMarker"/>
        <c:varyColors val="0"/>
        <c:ser>
          <c:idx val="9"/>
          <c:order val="9"/>
          <c:tx>
            <c:v>20/20 Clay Lines</c:v>
          </c:tx>
          <c:spPr>
            <a:ln w="3175">
              <a:solidFill>
                <a:schemeClr val="bg1">
                  <a:lumMod val="65000"/>
                </a:schemeClr>
              </a:solidFill>
            </a:ln>
          </c:spPr>
          <c:marker>
            <c:spPr>
              <a:noFill/>
              <a:ln>
                <a:noFill/>
              </a:ln>
            </c:spPr>
          </c:marker>
          <c:xVal>
            <c:numLit>
              <c:formatCode>General</c:formatCode>
              <c:ptCount val="61"/>
              <c:pt idx="0">
                <c:v>0</c:v>
              </c:pt>
              <c:pt idx="1">
                <c:v>1</c:v>
              </c:pt>
              <c:pt idx="3">
                <c:v>2.5000000000000001E-2</c:v>
              </c:pt>
              <c:pt idx="4">
                <c:v>0.97500000000000064</c:v>
              </c:pt>
              <c:pt idx="6">
                <c:v>0.05</c:v>
              </c:pt>
              <c:pt idx="7">
                <c:v>0.95</c:v>
              </c:pt>
              <c:pt idx="9">
                <c:v>7.4999999999999997E-2</c:v>
              </c:pt>
              <c:pt idx="10">
                <c:v>0.9250000000000006</c:v>
              </c:pt>
              <c:pt idx="12">
                <c:v>9.9999999999999992E-2</c:v>
              </c:pt>
              <c:pt idx="13">
                <c:v>0.89999999999999991</c:v>
              </c:pt>
              <c:pt idx="15">
                <c:v>0.12499999999999997</c:v>
              </c:pt>
              <c:pt idx="16">
                <c:v>0.87500000000000056</c:v>
              </c:pt>
              <c:pt idx="18">
                <c:v>0.15</c:v>
              </c:pt>
              <c:pt idx="19">
                <c:v>0.85</c:v>
              </c:pt>
              <c:pt idx="21">
                <c:v>0.17500000000000002</c:v>
              </c:pt>
              <c:pt idx="22">
                <c:v>0.82500000000000051</c:v>
              </c:pt>
              <c:pt idx="24">
                <c:v>0.2</c:v>
              </c:pt>
              <c:pt idx="25">
                <c:v>0.8</c:v>
              </c:pt>
              <c:pt idx="27">
                <c:v>0.22500000000000006</c:v>
              </c:pt>
              <c:pt idx="28">
                <c:v>0.77500000000000047</c:v>
              </c:pt>
              <c:pt idx="30">
                <c:v>0.25</c:v>
              </c:pt>
              <c:pt idx="31">
                <c:v>0.75</c:v>
              </c:pt>
              <c:pt idx="33">
                <c:v>0.27500000000000008</c:v>
              </c:pt>
              <c:pt idx="34">
                <c:v>0.72500000000000042</c:v>
              </c:pt>
              <c:pt idx="36">
                <c:v>0.3</c:v>
              </c:pt>
              <c:pt idx="37">
                <c:v>0.7</c:v>
              </c:pt>
              <c:pt idx="39">
                <c:v>0.32500000000000012</c:v>
              </c:pt>
              <c:pt idx="40">
                <c:v>0.67500000000000038</c:v>
              </c:pt>
              <c:pt idx="42">
                <c:v>0.35</c:v>
              </c:pt>
              <c:pt idx="43">
                <c:v>0.65</c:v>
              </c:pt>
              <c:pt idx="45">
                <c:v>0.37500000000000017</c:v>
              </c:pt>
              <c:pt idx="46">
                <c:v>0.62500000000000033</c:v>
              </c:pt>
              <c:pt idx="48">
                <c:v>0.4</c:v>
              </c:pt>
              <c:pt idx="49">
                <c:v>0.6</c:v>
              </c:pt>
              <c:pt idx="51">
                <c:v>0.42500000000000021</c:v>
              </c:pt>
              <c:pt idx="52">
                <c:v>0.57500000000000029</c:v>
              </c:pt>
              <c:pt idx="54">
                <c:v>0.45</c:v>
              </c:pt>
              <c:pt idx="55">
                <c:v>0.55000000000000004</c:v>
              </c:pt>
              <c:pt idx="57">
                <c:v>0.47500000000000026</c:v>
              </c:pt>
              <c:pt idx="58">
                <c:v>0.52500000000000024</c:v>
              </c:pt>
              <c:pt idx="60">
                <c:v>0.5</c:v>
              </c:pt>
            </c:numLit>
          </c:xVal>
          <c:yVal>
            <c:numLit>
              <c:formatCode>General</c:formatCode>
              <c:ptCount val="61"/>
              <c:pt idx="0">
                <c:v>0</c:v>
              </c:pt>
              <c:pt idx="1">
                <c:v>0</c:v>
              </c:pt>
              <c:pt idx="3">
                <c:v>4.330127018922194E-2</c:v>
              </c:pt>
              <c:pt idx="4">
                <c:v>4.330127018922194E-2</c:v>
              </c:pt>
              <c:pt idx="6">
                <c:v>8.6602540378443879E-2</c:v>
              </c:pt>
              <c:pt idx="7">
                <c:v>8.6602540378443879E-2</c:v>
              </c:pt>
              <c:pt idx="9">
                <c:v>0.12990381056766581</c:v>
              </c:pt>
              <c:pt idx="10">
                <c:v>0.12990381056766581</c:v>
              </c:pt>
              <c:pt idx="12">
                <c:v>0.17320508075688776</c:v>
              </c:pt>
              <c:pt idx="13">
                <c:v>0.17320508075688776</c:v>
              </c:pt>
              <c:pt idx="15">
                <c:v>0.21650635094610965</c:v>
              </c:pt>
              <c:pt idx="16">
                <c:v>0.21650635094610965</c:v>
              </c:pt>
              <c:pt idx="18">
                <c:v>0.25980762113533162</c:v>
              </c:pt>
              <c:pt idx="19">
                <c:v>0.25980762113533162</c:v>
              </c:pt>
              <c:pt idx="21">
                <c:v>0.30310889132455349</c:v>
              </c:pt>
              <c:pt idx="22">
                <c:v>0.30310889132455349</c:v>
              </c:pt>
              <c:pt idx="24">
                <c:v>0.34641016151377552</c:v>
              </c:pt>
              <c:pt idx="25">
                <c:v>0.34641016151377552</c:v>
              </c:pt>
              <c:pt idx="27">
                <c:v>0.38971143170299738</c:v>
              </c:pt>
              <c:pt idx="28">
                <c:v>0.38971143170299738</c:v>
              </c:pt>
              <c:pt idx="30">
                <c:v>0.4330127018922193</c:v>
              </c:pt>
              <c:pt idx="31">
                <c:v>0.4330127018922193</c:v>
              </c:pt>
              <c:pt idx="33">
                <c:v>0.47631397208144133</c:v>
              </c:pt>
              <c:pt idx="34">
                <c:v>0.47631397208144133</c:v>
              </c:pt>
              <c:pt idx="36">
                <c:v>0.51961524227066325</c:v>
              </c:pt>
              <c:pt idx="37">
                <c:v>0.51961524227066325</c:v>
              </c:pt>
              <c:pt idx="39">
                <c:v>0.56291651245988517</c:v>
              </c:pt>
              <c:pt idx="40">
                <c:v>0.56291651245988517</c:v>
              </c:pt>
              <c:pt idx="42">
                <c:v>0.60621778264910697</c:v>
              </c:pt>
              <c:pt idx="43">
                <c:v>0.60621778264910697</c:v>
              </c:pt>
              <c:pt idx="45">
                <c:v>0.649519052838329</c:v>
              </c:pt>
              <c:pt idx="46">
                <c:v>0.649519052838329</c:v>
              </c:pt>
              <c:pt idx="48">
                <c:v>0.69282032302755103</c:v>
              </c:pt>
              <c:pt idx="49">
                <c:v>0.69282032302755103</c:v>
              </c:pt>
              <c:pt idx="51">
                <c:v>0.73612159321677273</c:v>
              </c:pt>
              <c:pt idx="52">
                <c:v>0.73612159321677273</c:v>
              </c:pt>
              <c:pt idx="54">
                <c:v>0.77942286340599476</c:v>
              </c:pt>
              <c:pt idx="55">
                <c:v>0.77942286340599476</c:v>
              </c:pt>
              <c:pt idx="57">
                <c:v>0.82272413359521668</c:v>
              </c:pt>
              <c:pt idx="58">
                <c:v>0.82272413359521668</c:v>
              </c:pt>
              <c:pt idx="60">
                <c:v>0.8660254037844386</c:v>
              </c:pt>
            </c:numLit>
          </c:yVal>
          <c:smooth val="0"/>
          <c:extLst>
            <c:ext xmlns:c16="http://schemas.microsoft.com/office/drawing/2014/chart" uri="{C3380CC4-5D6E-409C-BE32-E72D297353CC}">
              <c16:uniqueId val="{00000000-1D1F-4B39-A3E2-50A26CBDD0D2}"/>
            </c:ext>
          </c:extLst>
        </c:ser>
        <c:ser>
          <c:idx val="10"/>
          <c:order val="10"/>
          <c:tx>
            <c:v>20/20 Silt Lines</c:v>
          </c:tx>
          <c:spPr>
            <a:ln w="3175">
              <a:solidFill>
                <a:schemeClr val="bg1">
                  <a:lumMod val="65000"/>
                </a:schemeClr>
              </a:solidFill>
            </a:ln>
          </c:spPr>
          <c:marker>
            <c:spPr>
              <a:noFill/>
              <a:ln>
                <a:noFill/>
              </a:ln>
            </c:spPr>
          </c:marker>
          <c:xVal>
            <c:numLit>
              <c:formatCode>General</c:formatCode>
              <c:ptCount val="61"/>
              <c:pt idx="0">
                <c:v>0</c:v>
              </c:pt>
              <c:pt idx="1">
                <c:v>0.5</c:v>
              </c:pt>
              <c:pt idx="3">
                <c:v>0.05</c:v>
              </c:pt>
              <c:pt idx="4">
                <c:v>0.52500000000000024</c:v>
              </c:pt>
              <c:pt idx="6">
                <c:v>0.1</c:v>
              </c:pt>
              <c:pt idx="7">
                <c:v>0.55000000000000004</c:v>
              </c:pt>
              <c:pt idx="9">
                <c:v>0.15</c:v>
              </c:pt>
              <c:pt idx="10">
                <c:v>0.57500000000000029</c:v>
              </c:pt>
              <c:pt idx="12">
                <c:v>0.2</c:v>
              </c:pt>
              <c:pt idx="13">
                <c:v>0.6</c:v>
              </c:pt>
              <c:pt idx="15">
                <c:v>0.25</c:v>
              </c:pt>
              <c:pt idx="16">
                <c:v>0.62500000000000033</c:v>
              </c:pt>
              <c:pt idx="18">
                <c:v>0.3</c:v>
              </c:pt>
              <c:pt idx="19">
                <c:v>0.65</c:v>
              </c:pt>
              <c:pt idx="21">
                <c:v>0.35</c:v>
              </c:pt>
              <c:pt idx="22">
                <c:v>0.67500000000000038</c:v>
              </c:pt>
              <c:pt idx="24">
                <c:v>0.4</c:v>
              </c:pt>
              <c:pt idx="25">
                <c:v>0.7</c:v>
              </c:pt>
              <c:pt idx="27">
                <c:v>0.45</c:v>
              </c:pt>
              <c:pt idx="28">
                <c:v>0.72500000000000042</c:v>
              </c:pt>
              <c:pt idx="30">
                <c:v>0.5</c:v>
              </c:pt>
              <c:pt idx="31">
                <c:v>0.75</c:v>
              </c:pt>
              <c:pt idx="33">
                <c:v>0.55000000000000004</c:v>
              </c:pt>
              <c:pt idx="34">
                <c:v>0.77500000000000047</c:v>
              </c:pt>
              <c:pt idx="36">
                <c:v>0.6</c:v>
              </c:pt>
              <c:pt idx="37">
                <c:v>0.8</c:v>
              </c:pt>
              <c:pt idx="39">
                <c:v>0.65</c:v>
              </c:pt>
              <c:pt idx="40">
                <c:v>0.82500000000000051</c:v>
              </c:pt>
              <c:pt idx="42">
                <c:v>0.7</c:v>
              </c:pt>
              <c:pt idx="43">
                <c:v>0.85</c:v>
              </c:pt>
              <c:pt idx="45">
                <c:v>0.75</c:v>
              </c:pt>
              <c:pt idx="46">
                <c:v>0.87500000000000056</c:v>
              </c:pt>
              <c:pt idx="48">
                <c:v>0.8</c:v>
              </c:pt>
              <c:pt idx="49">
                <c:v>0.89999999999999991</c:v>
              </c:pt>
              <c:pt idx="51">
                <c:v>0.85</c:v>
              </c:pt>
              <c:pt idx="52">
                <c:v>0.9250000000000006</c:v>
              </c:pt>
              <c:pt idx="54">
                <c:v>0.9</c:v>
              </c:pt>
              <c:pt idx="55">
                <c:v>0.95</c:v>
              </c:pt>
              <c:pt idx="57">
                <c:v>0.95</c:v>
              </c:pt>
              <c:pt idx="58">
                <c:v>0.97500000000000064</c:v>
              </c:pt>
              <c:pt idx="60">
                <c:v>1</c:v>
              </c:pt>
            </c:numLit>
          </c:xVal>
          <c:yVal>
            <c:numLit>
              <c:formatCode>General</c:formatCode>
              <c:ptCount val="61"/>
              <c:pt idx="0">
                <c:v>0</c:v>
              </c:pt>
              <c:pt idx="1">
                <c:v>0.8660254037844386</c:v>
              </c:pt>
              <c:pt idx="3">
                <c:v>0</c:v>
              </c:pt>
              <c:pt idx="4">
                <c:v>0.82272413359521668</c:v>
              </c:pt>
              <c:pt idx="6">
                <c:v>0</c:v>
              </c:pt>
              <c:pt idx="7">
                <c:v>0.77942286340599476</c:v>
              </c:pt>
              <c:pt idx="9">
                <c:v>0</c:v>
              </c:pt>
              <c:pt idx="10">
                <c:v>0.73612159321677273</c:v>
              </c:pt>
              <c:pt idx="12">
                <c:v>0</c:v>
              </c:pt>
              <c:pt idx="13">
                <c:v>0.69282032302755103</c:v>
              </c:pt>
              <c:pt idx="15">
                <c:v>0</c:v>
              </c:pt>
              <c:pt idx="16">
                <c:v>0.649519052838329</c:v>
              </c:pt>
              <c:pt idx="18">
                <c:v>0</c:v>
              </c:pt>
              <c:pt idx="19">
                <c:v>0.60621778264910697</c:v>
              </c:pt>
              <c:pt idx="21">
                <c:v>0</c:v>
              </c:pt>
              <c:pt idx="22">
                <c:v>0.56291651245988517</c:v>
              </c:pt>
              <c:pt idx="24">
                <c:v>0</c:v>
              </c:pt>
              <c:pt idx="25">
                <c:v>0.51961524227066325</c:v>
              </c:pt>
              <c:pt idx="27">
                <c:v>0</c:v>
              </c:pt>
              <c:pt idx="28">
                <c:v>0.47631397208144133</c:v>
              </c:pt>
              <c:pt idx="30">
                <c:v>0</c:v>
              </c:pt>
              <c:pt idx="31">
                <c:v>0.4330127018922193</c:v>
              </c:pt>
              <c:pt idx="33">
                <c:v>0</c:v>
              </c:pt>
              <c:pt idx="34">
                <c:v>0.38971143170299738</c:v>
              </c:pt>
              <c:pt idx="36">
                <c:v>0</c:v>
              </c:pt>
              <c:pt idx="37">
                <c:v>0.34641016151377552</c:v>
              </c:pt>
              <c:pt idx="39">
                <c:v>0</c:v>
              </c:pt>
              <c:pt idx="40">
                <c:v>0.30310889132455349</c:v>
              </c:pt>
              <c:pt idx="42">
                <c:v>0</c:v>
              </c:pt>
              <c:pt idx="43">
                <c:v>0.25980762113533162</c:v>
              </c:pt>
              <c:pt idx="45">
                <c:v>0</c:v>
              </c:pt>
              <c:pt idx="46">
                <c:v>0.21650635094610965</c:v>
              </c:pt>
              <c:pt idx="48">
                <c:v>0</c:v>
              </c:pt>
              <c:pt idx="49">
                <c:v>0.17320508075688776</c:v>
              </c:pt>
              <c:pt idx="51">
                <c:v>0</c:v>
              </c:pt>
              <c:pt idx="52">
                <c:v>0.12990381056766581</c:v>
              </c:pt>
              <c:pt idx="54">
                <c:v>0</c:v>
              </c:pt>
              <c:pt idx="55">
                <c:v>8.6602540378443879E-2</c:v>
              </c:pt>
              <c:pt idx="57">
                <c:v>0</c:v>
              </c:pt>
              <c:pt idx="58">
                <c:v>4.330127018922194E-2</c:v>
              </c:pt>
              <c:pt idx="60">
                <c:v>0</c:v>
              </c:pt>
            </c:numLit>
          </c:yVal>
          <c:smooth val="0"/>
          <c:extLst>
            <c:ext xmlns:c16="http://schemas.microsoft.com/office/drawing/2014/chart" uri="{C3380CC4-5D6E-409C-BE32-E72D297353CC}">
              <c16:uniqueId val="{00000001-1D1F-4B39-A3E2-50A26CBDD0D2}"/>
            </c:ext>
          </c:extLst>
        </c:ser>
        <c:ser>
          <c:idx val="11"/>
          <c:order val="11"/>
          <c:tx>
            <c:v>20/20 Sand Lines</c:v>
          </c:tx>
          <c:spPr>
            <a:ln w="3175">
              <a:solidFill>
                <a:schemeClr val="bg1">
                  <a:lumMod val="65000"/>
                </a:schemeClr>
              </a:solidFill>
            </a:ln>
          </c:spPr>
          <c:marker>
            <c:spPr>
              <a:noFill/>
              <a:ln>
                <a:noFill/>
              </a:ln>
            </c:spPr>
          </c:marker>
          <c:xVal>
            <c:numLit>
              <c:formatCode>General</c:formatCode>
              <c:ptCount val="61"/>
              <c:pt idx="0">
                <c:v>1</c:v>
              </c:pt>
              <c:pt idx="1">
                <c:v>0.5</c:v>
              </c:pt>
              <c:pt idx="3">
                <c:v>0.95</c:v>
              </c:pt>
              <c:pt idx="4">
                <c:v>0.47500000000000026</c:v>
              </c:pt>
              <c:pt idx="6">
                <c:v>0.89999999999999991</c:v>
              </c:pt>
              <c:pt idx="7">
                <c:v>0.45</c:v>
              </c:pt>
              <c:pt idx="9">
                <c:v>0.85</c:v>
              </c:pt>
              <c:pt idx="10">
                <c:v>0.42500000000000021</c:v>
              </c:pt>
              <c:pt idx="12">
                <c:v>0.8</c:v>
              </c:pt>
              <c:pt idx="13">
                <c:v>0.4</c:v>
              </c:pt>
              <c:pt idx="15">
                <c:v>0.75</c:v>
              </c:pt>
              <c:pt idx="16">
                <c:v>0.37500000000000017</c:v>
              </c:pt>
              <c:pt idx="18">
                <c:v>0.7</c:v>
              </c:pt>
              <c:pt idx="19">
                <c:v>0.35</c:v>
              </c:pt>
              <c:pt idx="21">
                <c:v>0.65</c:v>
              </c:pt>
              <c:pt idx="22">
                <c:v>0.32500000000000012</c:v>
              </c:pt>
              <c:pt idx="24">
                <c:v>0.6</c:v>
              </c:pt>
              <c:pt idx="25">
                <c:v>0.3</c:v>
              </c:pt>
              <c:pt idx="27">
                <c:v>0.55000000000000004</c:v>
              </c:pt>
              <c:pt idx="28">
                <c:v>0.27500000000000008</c:v>
              </c:pt>
              <c:pt idx="30">
                <c:v>0.5</c:v>
              </c:pt>
              <c:pt idx="31">
                <c:v>0.25</c:v>
              </c:pt>
              <c:pt idx="33">
                <c:v>0.45</c:v>
              </c:pt>
              <c:pt idx="34">
                <c:v>0.22500000000000006</c:v>
              </c:pt>
              <c:pt idx="36">
                <c:v>0.4</c:v>
              </c:pt>
              <c:pt idx="37">
                <c:v>0.2</c:v>
              </c:pt>
              <c:pt idx="39">
                <c:v>0.35</c:v>
              </c:pt>
              <c:pt idx="40">
                <c:v>0.17500000000000002</c:v>
              </c:pt>
              <c:pt idx="42">
                <c:v>0.3</c:v>
              </c:pt>
              <c:pt idx="43">
                <c:v>0.15</c:v>
              </c:pt>
              <c:pt idx="45">
                <c:v>0.25</c:v>
              </c:pt>
              <c:pt idx="46">
                <c:v>0.12499999999999997</c:v>
              </c:pt>
              <c:pt idx="48">
                <c:v>0.2</c:v>
              </c:pt>
              <c:pt idx="49">
                <c:v>9.9999999999999992E-2</c:v>
              </c:pt>
              <c:pt idx="51">
                <c:v>0.15</c:v>
              </c:pt>
              <c:pt idx="52">
                <c:v>7.4999999999999997E-2</c:v>
              </c:pt>
              <c:pt idx="54">
                <c:v>0.1</c:v>
              </c:pt>
              <c:pt idx="55">
                <c:v>0.05</c:v>
              </c:pt>
              <c:pt idx="57">
                <c:v>0.05</c:v>
              </c:pt>
              <c:pt idx="58">
                <c:v>2.5000000000000001E-2</c:v>
              </c:pt>
              <c:pt idx="60">
                <c:v>0</c:v>
              </c:pt>
            </c:numLit>
          </c:xVal>
          <c:yVal>
            <c:numLit>
              <c:formatCode>General</c:formatCode>
              <c:ptCount val="61"/>
              <c:pt idx="0">
                <c:v>0</c:v>
              </c:pt>
              <c:pt idx="1">
                <c:v>0.8660254037844386</c:v>
              </c:pt>
              <c:pt idx="3">
                <c:v>0</c:v>
              </c:pt>
              <c:pt idx="4">
                <c:v>0.82272413359521668</c:v>
              </c:pt>
              <c:pt idx="6">
                <c:v>0</c:v>
              </c:pt>
              <c:pt idx="7">
                <c:v>0.77942286340599476</c:v>
              </c:pt>
              <c:pt idx="9">
                <c:v>0</c:v>
              </c:pt>
              <c:pt idx="10">
                <c:v>0.73612159321677273</c:v>
              </c:pt>
              <c:pt idx="12">
                <c:v>0</c:v>
              </c:pt>
              <c:pt idx="13">
                <c:v>0.69282032302755103</c:v>
              </c:pt>
              <c:pt idx="15">
                <c:v>0</c:v>
              </c:pt>
              <c:pt idx="16">
                <c:v>0.649519052838329</c:v>
              </c:pt>
              <c:pt idx="18">
                <c:v>0</c:v>
              </c:pt>
              <c:pt idx="19">
                <c:v>0.60621778264910697</c:v>
              </c:pt>
              <c:pt idx="21">
                <c:v>0</c:v>
              </c:pt>
              <c:pt idx="22">
                <c:v>0.56291651245988517</c:v>
              </c:pt>
              <c:pt idx="24">
                <c:v>0</c:v>
              </c:pt>
              <c:pt idx="25">
                <c:v>0.51961524227066325</c:v>
              </c:pt>
              <c:pt idx="27">
                <c:v>0</c:v>
              </c:pt>
              <c:pt idx="28">
                <c:v>0.47631397208144133</c:v>
              </c:pt>
              <c:pt idx="30">
                <c:v>0</c:v>
              </c:pt>
              <c:pt idx="31">
                <c:v>0.4330127018922193</c:v>
              </c:pt>
              <c:pt idx="33">
                <c:v>0</c:v>
              </c:pt>
              <c:pt idx="34">
                <c:v>0.38971143170299738</c:v>
              </c:pt>
              <c:pt idx="36">
                <c:v>0</c:v>
              </c:pt>
              <c:pt idx="37">
                <c:v>0.34641016151377552</c:v>
              </c:pt>
              <c:pt idx="39">
                <c:v>0</c:v>
              </c:pt>
              <c:pt idx="40">
                <c:v>0.30310889132455349</c:v>
              </c:pt>
              <c:pt idx="42">
                <c:v>0</c:v>
              </c:pt>
              <c:pt idx="43">
                <c:v>0.25980762113533162</c:v>
              </c:pt>
              <c:pt idx="45">
                <c:v>0</c:v>
              </c:pt>
              <c:pt idx="46">
                <c:v>0.21650635094610965</c:v>
              </c:pt>
              <c:pt idx="48">
                <c:v>0</c:v>
              </c:pt>
              <c:pt idx="49">
                <c:v>0.17320508075688776</c:v>
              </c:pt>
              <c:pt idx="51">
                <c:v>0</c:v>
              </c:pt>
              <c:pt idx="52">
                <c:v>0.12990381056766581</c:v>
              </c:pt>
              <c:pt idx="54">
                <c:v>0</c:v>
              </c:pt>
              <c:pt idx="55">
                <c:v>8.6602540378443879E-2</c:v>
              </c:pt>
              <c:pt idx="57">
                <c:v>0</c:v>
              </c:pt>
              <c:pt idx="58">
                <c:v>4.330127018922194E-2</c:v>
              </c:pt>
              <c:pt idx="60">
                <c:v>0</c:v>
              </c:pt>
            </c:numLit>
          </c:yVal>
          <c:smooth val="0"/>
          <c:extLst>
            <c:ext xmlns:c16="http://schemas.microsoft.com/office/drawing/2014/chart" uri="{C3380CC4-5D6E-409C-BE32-E72D297353CC}">
              <c16:uniqueId val="{00000002-1D1F-4B39-A3E2-50A26CBDD0D2}"/>
            </c:ext>
          </c:extLst>
        </c:ser>
        <c:ser>
          <c:idx val="12"/>
          <c:order val="12"/>
          <c:tx>
            <c:v>20/20 Clay Ticks</c:v>
          </c:tx>
          <c:spPr>
            <a:ln w="3175">
              <a:solidFill>
                <a:schemeClr val="bg1">
                  <a:lumMod val="65000"/>
                </a:schemeClr>
              </a:solidFill>
            </a:ln>
          </c:spPr>
          <c:marker>
            <c:spPr>
              <a:noFill/>
              <a:ln>
                <a:noFill/>
              </a:ln>
            </c:spPr>
          </c:marker>
          <c:dLbls>
            <c:dLbl>
              <c:idx val="0"/>
              <c:delete val="1"/>
              <c:extLst>
                <c:ext xmlns:c15="http://schemas.microsoft.com/office/drawing/2012/chart" uri="{CE6537A1-D6FC-4f65-9D91-7224C49458BB}"/>
                <c:ext xmlns:c16="http://schemas.microsoft.com/office/drawing/2014/chart" uri="{C3380CC4-5D6E-409C-BE32-E72D297353CC}">
                  <c16:uniqueId val="{00000003-1D1F-4B39-A3E2-50A26CBDD0D2}"/>
                </c:ext>
              </c:extLst>
            </c:dLbl>
            <c:dLbl>
              <c:idx val="1"/>
              <c:delete val="1"/>
              <c:extLst>
                <c:ext xmlns:c15="http://schemas.microsoft.com/office/drawing/2012/chart" uri="{CE6537A1-D6FC-4f65-9D91-7224C49458BB}"/>
                <c:ext xmlns:c16="http://schemas.microsoft.com/office/drawing/2014/chart" uri="{C3380CC4-5D6E-409C-BE32-E72D297353CC}">
                  <c16:uniqueId val="{00000004-1D1F-4B39-A3E2-50A26CBDD0D2}"/>
                </c:ext>
              </c:extLst>
            </c:dLbl>
            <c:dLbl>
              <c:idx val="3"/>
              <c:delete val="1"/>
              <c:extLst>
                <c:ext xmlns:c15="http://schemas.microsoft.com/office/drawing/2012/chart" uri="{CE6537A1-D6FC-4f65-9D91-7224C49458BB}"/>
                <c:ext xmlns:c16="http://schemas.microsoft.com/office/drawing/2014/chart" uri="{C3380CC4-5D6E-409C-BE32-E72D297353CC}">
                  <c16:uniqueId val="{00000005-1D1F-4B39-A3E2-50A26CBDD0D2}"/>
                </c:ext>
              </c:extLst>
            </c:dLbl>
            <c:dLbl>
              <c:idx val="4"/>
              <c:delete val="1"/>
              <c:extLst>
                <c:ext xmlns:c15="http://schemas.microsoft.com/office/drawing/2012/chart" uri="{CE6537A1-D6FC-4f65-9D91-7224C49458BB}"/>
                <c:ext xmlns:c16="http://schemas.microsoft.com/office/drawing/2014/chart" uri="{C3380CC4-5D6E-409C-BE32-E72D297353CC}">
                  <c16:uniqueId val="{00000006-1D1F-4B39-A3E2-50A26CBDD0D2}"/>
                </c:ext>
              </c:extLst>
            </c:dLbl>
            <c:dLbl>
              <c:idx val="6"/>
              <c:delete val="1"/>
              <c:extLst>
                <c:ext xmlns:c15="http://schemas.microsoft.com/office/drawing/2012/chart" uri="{CE6537A1-D6FC-4f65-9D91-7224C49458BB}"/>
                <c:ext xmlns:c16="http://schemas.microsoft.com/office/drawing/2014/chart" uri="{C3380CC4-5D6E-409C-BE32-E72D297353CC}">
                  <c16:uniqueId val="{00000007-1D1F-4B39-A3E2-50A26CBDD0D2}"/>
                </c:ext>
              </c:extLst>
            </c:dLbl>
            <c:dLbl>
              <c:idx val="7"/>
              <c:layout>
                <c:manualLayout>
                  <c:x val="-5.0694444444444452E-2"/>
                  <c:y val="0"/>
                </c:manualLayout>
              </c:layout>
              <c:tx>
                <c:rich>
                  <a:bodyPr/>
                  <a:lstStyle/>
                  <a:p>
                    <a:r>
                      <a:rPr lang="en-US"/>
                      <a:t>10</a:t>
                    </a:r>
                  </a:p>
                </c:rich>
              </c:tx>
              <c:dLblPos val="r"/>
              <c:showLegendKey val="0"/>
              <c:showVal val="1"/>
              <c:showCatName val="0"/>
              <c:showSerName val="0"/>
              <c:showPercent val="0"/>
              <c:showBubbleSize val="0"/>
              <c:extLst>
                <c:ext xmlns:c15="http://schemas.microsoft.com/office/drawing/2012/chart" uri="{CE6537A1-D6FC-4f65-9D91-7224C49458BB}">
                  <c15:dlblFieldTable>
                    <c15:dlblFTEntry>
                      <c15:txfldGUID>{19169045-4494-4ABA-801A-3EAA6819C68D}</c15:txfldGUID>
                      <c15:f>"10"</c15:f>
                      <c15:dlblFieldTableCache>
                        <c:ptCount val="1"/>
                        <c:pt idx="0">
                          <c:v>10</c:v>
                        </c:pt>
                      </c15:dlblFieldTableCache>
                    </c15:dlblFTEntry>
                  </c15:dlblFieldTable>
                  <c15:showDataLabelsRange val="0"/>
                </c:ext>
                <c:ext xmlns:c16="http://schemas.microsoft.com/office/drawing/2014/chart" uri="{C3380CC4-5D6E-409C-BE32-E72D297353CC}">
                  <c16:uniqueId val="{00000008-1D1F-4B39-A3E2-50A26CBDD0D2}"/>
                </c:ext>
              </c:extLst>
            </c:dLbl>
            <c:dLbl>
              <c:idx val="9"/>
              <c:delete val="1"/>
              <c:extLst>
                <c:ext xmlns:c15="http://schemas.microsoft.com/office/drawing/2012/chart" uri="{CE6537A1-D6FC-4f65-9D91-7224C49458BB}"/>
                <c:ext xmlns:c16="http://schemas.microsoft.com/office/drawing/2014/chart" uri="{C3380CC4-5D6E-409C-BE32-E72D297353CC}">
                  <c16:uniqueId val="{00000009-1D1F-4B39-A3E2-50A26CBDD0D2}"/>
                </c:ext>
              </c:extLst>
            </c:dLbl>
            <c:dLbl>
              <c:idx val="10"/>
              <c:delete val="1"/>
              <c:extLst>
                <c:ext xmlns:c15="http://schemas.microsoft.com/office/drawing/2012/chart" uri="{CE6537A1-D6FC-4f65-9D91-7224C49458BB}"/>
                <c:ext xmlns:c16="http://schemas.microsoft.com/office/drawing/2014/chart" uri="{C3380CC4-5D6E-409C-BE32-E72D297353CC}">
                  <c16:uniqueId val="{0000000A-1D1F-4B39-A3E2-50A26CBDD0D2}"/>
                </c:ext>
              </c:extLst>
            </c:dLbl>
            <c:dLbl>
              <c:idx val="12"/>
              <c:delete val="1"/>
              <c:extLst>
                <c:ext xmlns:c15="http://schemas.microsoft.com/office/drawing/2012/chart" uri="{CE6537A1-D6FC-4f65-9D91-7224C49458BB}"/>
                <c:ext xmlns:c16="http://schemas.microsoft.com/office/drawing/2014/chart" uri="{C3380CC4-5D6E-409C-BE32-E72D297353CC}">
                  <c16:uniqueId val="{0000000B-1D1F-4B39-A3E2-50A26CBDD0D2}"/>
                </c:ext>
              </c:extLst>
            </c:dLbl>
            <c:dLbl>
              <c:idx val="13"/>
              <c:layout>
                <c:manualLayout>
                  <c:x val="-4.8379629629629627E-2"/>
                  <c:y val="-8.5375594430514544E-17"/>
                </c:manualLayout>
              </c:layout>
              <c:tx>
                <c:rich>
                  <a:bodyPr/>
                  <a:lstStyle/>
                  <a:p>
                    <a:r>
                      <a:rPr lang="en-US"/>
                      <a:t>20</a:t>
                    </a:r>
                  </a:p>
                </c:rich>
              </c:tx>
              <c:dLblPos val="r"/>
              <c:showLegendKey val="0"/>
              <c:showVal val="1"/>
              <c:showCatName val="0"/>
              <c:showSerName val="0"/>
              <c:showPercent val="0"/>
              <c:showBubbleSize val="0"/>
              <c:extLst>
                <c:ext xmlns:c15="http://schemas.microsoft.com/office/drawing/2012/chart" uri="{CE6537A1-D6FC-4f65-9D91-7224C49458BB}">
                  <c15:dlblFieldTable>
                    <c15:dlblFTEntry>
                      <c15:txfldGUID>{AC10E3C0-F200-4A7F-810A-835F81E9A91A}</c15:txfldGUID>
                      <c15:f>"20"</c15:f>
                      <c15:dlblFieldTableCache>
                        <c:ptCount val="1"/>
                        <c:pt idx="0">
                          <c:v>20</c:v>
                        </c:pt>
                      </c15:dlblFieldTableCache>
                    </c15:dlblFTEntry>
                  </c15:dlblFieldTable>
                  <c15:showDataLabelsRange val="0"/>
                </c:ext>
                <c:ext xmlns:c16="http://schemas.microsoft.com/office/drawing/2014/chart" uri="{C3380CC4-5D6E-409C-BE32-E72D297353CC}">
                  <c16:uniqueId val="{0000000C-1D1F-4B39-A3E2-50A26CBDD0D2}"/>
                </c:ext>
              </c:extLst>
            </c:dLbl>
            <c:dLbl>
              <c:idx val="15"/>
              <c:delete val="1"/>
              <c:extLst>
                <c:ext xmlns:c15="http://schemas.microsoft.com/office/drawing/2012/chart" uri="{CE6537A1-D6FC-4f65-9D91-7224C49458BB}"/>
                <c:ext xmlns:c16="http://schemas.microsoft.com/office/drawing/2014/chart" uri="{C3380CC4-5D6E-409C-BE32-E72D297353CC}">
                  <c16:uniqueId val="{0000000D-1D1F-4B39-A3E2-50A26CBDD0D2}"/>
                </c:ext>
              </c:extLst>
            </c:dLbl>
            <c:dLbl>
              <c:idx val="16"/>
              <c:delete val="1"/>
              <c:extLst>
                <c:ext xmlns:c15="http://schemas.microsoft.com/office/drawing/2012/chart" uri="{CE6537A1-D6FC-4f65-9D91-7224C49458BB}"/>
                <c:ext xmlns:c16="http://schemas.microsoft.com/office/drawing/2014/chart" uri="{C3380CC4-5D6E-409C-BE32-E72D297353CC}">
                  <c16:uniqueId val="{0000000E-1D1F-4B39-A3E2-50A26CBDD0D2}"/>
                </c:ext>
              </c:extLst>
            </c:dLbl>
            <c:dLbl>
              <c:idx val="18"/>
              <c:delete val="1"/>
              <c:extLst>
                <c:ext xmlns:c15="http://schemas.microsoft.com/office/drawing/2012/chart" uri="{CE6537A1-D6FC-4f65-9D91-7224C49458BB}"/>
                <c:ext xmlns:c16="http://schemas.microsoft.com/office/drawing/2014/chart" uri="{C3380CC4-5D6E-409C-BE32-E72D297353CC}">
                  <c16:uniqueId val="{0000000F-1D1F-4B39-A3E2-50A26CBDD0D2}"/>
                </c:ext>
              </c:extLst>
            </c:dLbl>
            <c:dLbl>
              <c:idx val="19"/>
              <c:layout>
                <c:manualLayout>
                  <c:x val="-4.8379629629629627E-2"/>
                  <c:y val="-8.5375594430514544E-17"/>
                </c:manualLayout>
              </c:layout>
              <c:tx>
                <c:rich>
                  <a:bodyPr/>
                  <a:lstStyle/>
                  <a:p>
                    <a:r>
                      <a:rPr lang="en-US"/>
                      <a:t>30</a:t>
                    </a:r>
                  </a:p>
                </c:rich>
              </c:tx>
              <c:dLblPos val="r"/>
              <c:showLegendKey val="0"/>
              <c:showVal val="1"/>
              <c:showCatName val="0"/>
              <c:showSerName val="0"/>
              <c:showPercent val="0"/>
              <c:showBubbleSize val="0"/>
              <c:extLst>
                <c:ext xmlns:c15="http://schemas.microsoft.com/office/drawing/2012/chart" uri="{CE6537A1-D6FC-4f65-9D91-7224C49458BB}">
                  <c15:dlblFieldTable>
                    <c15:dlblFTEntry>
                      <c15:txfldGUID>{B6B279A0-29EA-4E4B-B456-20493FDBCECF}</c15:txfldGUID>
                      <c15:f>"30"</c15:f>
                      <c15:dlblFieldTableCache>
                        <c:ptCount val="1"/>
                        <c:pt idx="0">
                          <c:v>30</c:v>
                        </c:pt>
                      </c15:dlblFieldTableCache>
                    </c15:dlblFTEntry>
                  </c15:dlblFieldTable>
                  <c15:showDataLabelsRange val="0"/>
                </c:ext>
                <c:ext xmlns:c16="http://schemas.microsoft.com/office/drawing/2014/chart" uri="{C3380CC4-5D6E-409C-BE32-E72D297353CC}">
                  <c16:uniqueId val="{00000010-1D1F-4B39-A3E2-50A26CBDD0D2}"/>
                </c:ext>
              </c:extLst>
            </c:dLbl>
            <c:dLbl>
              <c:idx val="21"/>
              <c:delete val="1"/>
              <c:extLst>
                <c:ext xmlns:c15="http://schemas.microsoft.com/office/drawing/2012/chart" uri="{CE6537A1-D6FC-4f65-9D91-7224C49458BB}"/>
                <c:ext xmlns:c16="http://schemas.microsoft.com/office/drawing/2014/chart" uri="{C3380CC4-5D6E-409C-BE32-E72D297353CC}">
                  <c16:uniqueId val="{00000011-1D1F-4B39-A3E2-50A26CBDD0D2}"/>
                </c:ext>
              </c:extLst>
            </c:dLbl>
            <c:dLbl>
              <c:idx val="22"/>
              <c:delete val="1"/>
              <c:extLst>
                <c:ext xmlns:c15="http://schemas.microsoft.com/office/drawing/2012/chart" uri="{CE6537A1-D6FC-4f65-9D91-7224C49458BB}"/>
                <c:ext xmlns:c16="http://schemas.microsoft.com/office/drawing/2014/chart" uri="{C3380CC4-5D6E-409C-BE32-E72D297353CC}">
                  <c16:uniqueId val="{00000012-1D1F-4B39-A3E2-50A26CBDD0D2}"/>
                </c:ext>
              </c:extLst>
            </c:dLbl>
            <c:dLbl>
              <c:idx val="24"/>
              <c:delete val="1"/>
              <c:extLst>
                <c:ext xmlns:c15="http://schemas.microsoft.com/office/drawing/2012/chart" uri="{CE6537A1-D6FC-4f65-9D91-7224C49458BB}"/>
                <c:ext xmlns:c16="http://schemas.microsoft.com/office/drawing/2014/chart" uri="{C3380CC4-5D6E-409C-BE32-E72D297353CC}">
                  <c16:uniqueId val="{00000013-1D1F-4B39-A3E2-50A26CBDD0D2}"/>
                </c:ext>
              </c:extLst>
            </c:dLbl>
            <c:dLbl>
              <c:idx val="25"/>
              <c:layout>
                <c:manualLayout>
                  <c:x val="-4.8379629629629627E-2"/>
                  <c:y val="-8.5375594430514544E-17"/>
                </c:manualLayout>
              </c:layout>
              <c:tx>
                <c:rich>
                  <a:bodyPr/>
                  <a:lstStyle/>
                  <a:p>
                    <a:r>
                      <a:rPr lang="en-US"/>
                      <a:t>40</a:t>
                    </a:r>
                  </a:p>
                </c:rich>
              </c:tx>
              <c:dLblPos val="r"/>
              <c:showLegendKey val="0"/>
              <c:showVal val="1"/>
              <c:showCatName val="0"/>
              <c:showSerName val="0"/>
              <c:showPercent val="0"/>
              <c:showBubbleSize val="0"/>
              <c:extLst>
                <c:ext xmlns:c15="http://schemas.microsoft.com/office/drawing/2012/chart" uri="{CE6537A1-D6FC-4f65-9D91-7224C49458BB}">
                  <c15:dlblFieldTable>
                    <c15:dlblFTEntry>
                      <c15:txfldGUID>{36A7B1D1-B045-499B-A8FC-BC6985A2F0FB}</c15:txfldGUID>
                      <c15:f>"40"</c15:f>
                      <c15:dlblFieldTableCache>
                        <c:ptCount val="1"/>
                        <c:pt idx="0">
                          <c:v>40</c:v>
                        </c:pt>
                      </c15:dlblFieldTableCache>
                    </c15:dlblFTEntry>
                  </c15:dlblFieldTable>
                  <c15:showDataLabelsRange val="0"/>
                </c:ext>
                <c:ext xmlns:c16="http://schemas.microsoft.com/office/drawing/2014/chart" uri="{C3380CC4-5D6E-409C-BE32-E72D297353CC}">
                  <c16:uniqueId val="{00000014-1D1F-4B39-A3E2-50A26CBDD0D2}"/>
                </c:ext>
              </c:extLst>
            </c:dLbl>
            <c:dLbl>
              <c:idx val="27"/>
              <c:delete val="1"/>
              <c:extLst>
                <c:ext xmlns:c15="http://schemas.microsoft.com/office/drawing/2012/chart" uri="{CE6537A1-D6FC-4f65-9D91-7224C49458BB}"/>
                <c:ext xmlns:c16="http://schemas.microsoft.com/office/drawing/2014/chart" uri="{C3380CC4-5D6E-409C-BE32-E72D297353CC}">
                  <c16:uniqueId val="{00000015-1D1F-4B39-A3E2-50A26CBDD0D2}"/>
                </c:ext>
              </c:extLst>
            </c:dLbl>
            <c:dLbl>
              <c:idx val="28"/>
              <c:delete val="1"/>
              <c:extLst>
                <c:ext xmlns:c15="http://schemas.microsoft.com/office/drawing/2012/chart" uri="{CE6537A1-D6FC-4f65-9D91-7224C49458BB}"/>
                <c:ext xmlns:c16="http://schemas.microsoft.com/office/drawing/2014/chart" uri="{C3380CC4-5D6E-409C-BE32-E72D297353CC}">
                  <c16:uniqueId val="{00000016-1D1F-4B39-A3E2-50A26CBDD0D2}"/>
                </c:ext>
              </c:extLst>
            </c:dLbl>
            <c:dLbl>
              <c:idx val="30"/>
              <c:delete val="1"/>
              <c:extLst>
                <c:ext xmlns:c15="http://schemas.microsoft.com/office/drawing/2012/chart" uri="{CE6537A1-D6FC-4f65-9D91-7224C49458BB}"/>
                <c:ext xmlns:c16="http://schemas.microsoft.com/office/drawing/2014/chart" uri="{C3380CC4-5D6E-409C-BE32-E72D297353CC}">
                  <c16:uniqueId val="{00000017-1D1F-4B39-A3E2-50A26CBDD0D2}"/>
                </c:ext>
              </c:extLst>
            </c:dLbl>
            <c:dLbl>
              <c:idx val="31"/>
              <c:layout>
                <c:manualLayout>
                  <c:x val="-4.8379629629629627E-2"/>
                  <c:y val="0"/>
                </c:manualLayout>
              </c:layout>
              <c:tx>
                <c:rich>
                  <a:bodyPr/>
                  <a:lstStyle/>
                  <a:p>
                    <a:r>
                      <a:rPr lang="en-US"/>
                      <a:t>50</a:t>
                    </a:r>
                  </a:p>
                </c:rich>
              </c:tx>
              <c:dLblPos val="r"/>
              <c:showLegendKey val="0"/>
              <c:showVal val="1"/>
              <c:showCatName val="0"/>
              <c:showSerName val="0"/>
              <c:showPercent val="0"/>
              <c:showBubbleSize val="0"/>
              <c:extLst>
                <c:ext xmlns:c15="http://schemas.microsoft.com/office/drawing/2012/chart" uri="{CE6537A1-D6FC-4f65-9D91-7224C49458BB}">
                  <c15:dlblFieldTable>
                    <c15:dlblFTEntry>
                      <c15:txfldGUID>{9CDEB74A-4FA2-4663-B72B-97B3C14961C3}</c15:txfldGUID>
                      <c15:f>"50"</c15:f>
                      <c15:dlblFieldTableCache>
                        <c:ptCount val="1"/>
                        <c:pt idx="0">
                          <c:v>50</c:v>
                        </c:pt>
                      </c15:dlblFieldTableCache>
                    </c15:dlblFTEntry>
                  </c15:dlblFieldTable>
                  <c15:showDataLabelsRange val="0"/>
                </c:ext>
                <c:ext xmlns:c16="http://schemas.microsoft.com/office/drawing/2014/chart" uri="{C3380CC4-5D6E-409C-BE32-E72D297353CC}">
                  <c16:uniqueId val="{00000018-1D1F-4B39-A3E2-50A26CBDD0D2}"/>
                </c:ext>
              </c:extLst>
            </c:dLbl>
            <c:dLbl>
              <c:idx val="33"/>
              <c:delete val="1"/>
              <c:extLst>
                <c:ext xmlns:c15="http://schemas.microsoft.com/office/drawing/2012/chart" uri="{CE6537A1-D6FC-4f65-9D91-7224C49458BB}"/>
                <c:ext xmlns:c16="http://schemas.microsoft.com/office/drawing/2014/chart" uri="{C3380CC4-5D6E-409C-BE32-E72D297353CC}">
                  <c16:uniqueId val="{00000019-1D1F-4B39-A3E2-50A26CBDD0D2}"/>
                </c:ext>
              </c:extLst>
            </c:dLbl>
            <c:dLbl>
              <c:idx val="34"/>
              <c:delete val="1"/>
              <c:extLst>
                <c:ext xmlns:c15="http://schemas.microsoft.com/office/drawing/2012/chart" uri="{CE6537A1-D6FC-4f65-9D91-7224C49458BB}"/>
                <c:ext xmlns:c16="http://schemas.microsoft.com/office/drawing/2014/chart" uri="{C3380CC4-5D6E-409C-BE32-E72D297353CC}">
                  <c16:uniqueId val="{0000001A-1D1F-4B39-A3E2-50A26CBDD0D2}"/>
                </c:ext>
              </c:extLst>
            </c:dLbl>
            <c:dLbl>
              <c:idx val="36"/>
              <c:delete val="1"/>
              <c:extLst>
                <c:ext xmlns:c15="http://schemas.microsoft.com/office/drawing/2012/chart" uri="{CE6537A1-D6FC-4f65-9D91-7224C49458BB}"/>
                <c:ext xmlns:c16="http://schemas.microsoft.com/office/drawing/2014/chart" uri="{C3380CC4-5D6E-409C-BE32-E72D297353CC}">
                  <c16:uniqueId val="{0000001B-1D1F-4B39-A3E2-50A26CBDD0D2}"/>
                </c:ext>
              </c:extLst>
            </c:dLbl>
            <c:dLbl>
              <c:idx val="37"/>
              <c:layout>
                <c:manualLayout>
                  <c:x val="-4.8379629629629627E-2"/>
                  <c:y val="-8.5375594430514544E-17"/>
                </c:manualLayout>
              </c:layout>
              <c:tx>
                <c:rich>
                  <a:bodyPr/>
                  <a:lstStyle/>
                  <a:p>
                    <a:r>
                      <a:rPr lang="en-US"/>
                      <a:t>60</a:t>
                    </a:r>
                  </a:p>
                </c:rich>
              </c:tx>
              <c:dLblPos val="r"/>
              <c:showLegendKey val="0"/>
              <c:showVal val="1"/>
              <c:showCatName val="0"/>
              <c:showSerName val="0"/>
              <c:showPercent val="0"/>
              <c:showBubbleSize val="0"/>
              <c:extLst>
                <c:ext xmlns:c15="http://schemas.microsoft.com/office/drawing/2012/chart" uri="{CE6537A1-D6FC-4f65-9D91-7224C49458BB}">
                  <c15:dlblFieldTable>
                    <c15:dlblFTEntry>
                      <c15:txfldGUID>{60046BFE-EFDF-46D4-871D-7A1D9569FC8F}</c15:txfldGUID>
                      <c15:f>"60"</c15:f>
                      <c15:dlblFieldTableCache>
                        <c:ptCount val="1"/>
                        <c:pt idx="0">
                          <c:v>60</c:v>
                        </c:pt>
                      </c15:dlblFieldTableCache>
                    </c15:dlblFTEntry>
                  </c15:dlblFieldTable>
                  <c15:showDataLabelsRange val="0"/>
                </c:ext>
                <c:ext xmlns:c16="http://schemas.microsoft.com/office/drawing/2014/chart" uri="{C3380CC4-5D6E-409C-BE32-E72D297353CC}">
                  <c16:uniqueId val="{0000001C-1D1F-4B39-A3E2-50A26CBDD0D2}"/>
                </c:ext>
              </c:extLst>
            </c:dLbl>
            <c:dLbl>
              <c:idx val="39"/>
              <c:delete val="1"/>
              <c:extLst>
                <c:ext xmlns:c15="http://schemas.microsoft.com/office/drawing/2012/chart" uri="{CE6537A1-D6FC-4f65-9D91-7224C49458BB}"/>
                <c:ext xmlns:c16="http://schemas.microsoft.com/office/drawing/2014/chart" uri="{C3380CC4-5D6E-409C-BE32-E72D297353CC}">
                  <c16:uniqueId val="{0000001D-1D1F-4B39-A3E2-50A26CBDD0D2}"/>
                </c:ext>
              </c:extLst>
            </c:dLbl>
            <c:dLbl>
              <c:idx val="40"/>
              <c:delete val="1"/>
              <c:extLst>
                <c:ext xmlns:c15="http://schemas.microsoft.com/office/drawing/2012/chart" uri="{CE6537A1-D6FC-4f65-9D91-7224C49458BB}"/>
                <c:ext xmlns:c16="http://schemas.microsoft.com/office/drawing/2014/chart" uri="{C3380CC4-5D6E-409C-BE32-E72D297353CC}">
                  <c16:uniqueId val="{0000001E-1D1F-4B39-A3E2-50A26CBDD0D2}"/>
                </c:ext>
              </c:extLst>
            </c:dLbl>
            <c:dLbl>
              <c:idx val="42"/>
              <c:delete val="1"/>
              <c:extLst>
                <c:ext xmlns:c15="http://schemas.microsoft.com/office/drawing/2012/chart" uri="{CE6537A1-D6FC-4f65-9D91-7224C49458BB}"/>
                <c:ext xmlns:c16="http://schemas.microsoft.com/office/drawing/2014/chart" uri="{C3380CC4-5D6E-409C-BE32-E72D297353CC}">
                  <c16:uniqueId val="{0000001F-1D1F-4B39-A3E2-50A26CBDD0D2}"/>
                </c:ext>
              </c:extLst>
            </c:dLbl>
            <c:dLbl>
              <c:idx val="43"/>
              <c:layout>
                <c:manualLayout>
                  <c:x val="-4.8379629629629675E-2"/>
                  <c:y val="4.2687797215257272E-17"/>
                </c:manualLayout>
              </c:layout>
              <c:tx>
                <c:rich>
                  <a:bodyPr/>
                  <a:lstStyle/>
                  <a:p>
                    <a:r>
                      <a:rPr lang="en-US"/>
                      <a:t>70</a:t>
                    </a:r>
                  </a:p>
                </c:rich>
              </c:tx>
              <c:dLblPos val="r"/>
              <c:showLegendKey val="0"/>
              <c:showVal val="1"/>
              <c:showCatName val="0"/>
              <c:showSerName val="0"/>
              <c:showPercent val="0"/>
              <c:showBubbleSize val="0"/>
              <c:extLst>
                <c:ext xmlns:c15="http://schemas.microsoft.com/office/drawing/2012/chart" uri="{CE6537A1-D6FC-4f65-9D91-7224C49458BB}">
                  <c15:dlblFieldTable>
                    <c15:dlblFTEntry>
                      <c15:txfldGUID>{ED8B7B5E-FC11-42DB-AB9C-0A4ACE0CC113}</c15:txfldGUID>
                      <c15:f>"70"</c15:f>
                      <c15:dlblFieldTableCache>
                        <c:ptCount val="1"/>
                        <c:pt idx="0">
                          <c:v>70</c:v>
                        </c:pt>
                      </c15:dlblFieldTableCache>
                    </c15:dlblFTEntry>
                  </c15:dlblFieldTable>
                  <c15:showDataLabelsRange val="0"/>
                </c:ext>
                <c:ext xmlns:c16="http://schemas.microsoft.com/office/drawing/2014/chart" uri="{C3380CC4-5D6E-409C-BE32-E72D297353CC}">
                  <c16:uniqueId val="{00000020-1D1F-4B39-A3E2-50A26CBDD0D2}"/>
                </c:ext>
              </c:extLst>
            </c:dLbl>
            <c:dLbl>
              <c:idx val="45"/>
              <c:delete val="1"/>
              <c:extLst>
                <c:ext xmlns:c15="http://schemas.microsoft.com/office/drawing/2012/chart" uri="{CE6537A1-D6FC-4f65-9D91-7224C49458BB}"/>
                <c:ext xmlns:c16="http://schemas.microsoft.com/office/drawing/2014/chart" uri="{C3380CC4-5D6E-409C-BE32-E72D297353CC}">
                  <c16:uniqueId val="{00000021-1D1F-4B39-A3E2-50A26CBDD0D2}"/>
                </c:ext>
              </c:extLst>
            </c:dLbl>
            <c:dLbl>
              <c:idx val="46"/>
              <c:delete val="1"/>
              <c:extLst>
                <c:ext xmlns:c15="http://schemas.microsoft.com/office/drawing/2012/chart" uri="{CE6537A1-D6FC-4f65-9D91-7224C49458BB}"/>
                <c:ext xmlns:c16="http://schemas.microsoft.com/office/drawing/2014/chart" uri="{C3380CC4-5D6E-409C-BE32-E72D297353CC}">
                  <c16:uniqueId val="{00000022-1D1F-4B39-A3E2-50A26CBDD0D2}"/>
                </c:ext>
              </c:extLst>
            </c:dLbl>
            <c:dLbl>
              <c:idx val="48"/>
              <c:delete val="1"/>
              <c:extLst>
                <c:ext xmlns:c15="http://schemas.microsoft.com/office/drawing/2012/chart" uri="{CE6537A1-D6FC-4f65-9D91-7224C49458BB}"/>
                <c:ext xmlns:c16="http://schemas.microsoft.com/office/drawing/2014/chart" uri="{C3380CC4-5D6E-409C-BE32-E72D297353CC}">
                  <c16:uniqueId val="{00000023-1D1F-4B39-A3E2-50A26CBDD0D2}"/>
                </c:ext>
              </c:extLst>
            </c:dLbl>
            <c:dLbl>
              <c:idx val="49"/>
              <c:layout>
                <c:manualLayout>
                  <c:x val="-5.0694444444444528E-2"/>
                  <c:y val="0"/>
                </c:manualLayout>
              </c:layout>
              <c:tx>
                <c:rich>
                  <a:bodyPr/>
                  <a:lstStyle/>
                  <a:p>
                    <a:r>
                      <a:rPr lang="en-US"/>
                      <a:t>80</a:t>
                    </a:r>
                  </a:p>
                </c:rich>
              </c:tx>
              <c:dLblPos val="r"/>
              <c:showLegendKey val="0"/>
              <c:showVal val="1"/>
              <c:showCatName val="0"/>
              <c:showSerName val="0"/>
              <c:showPercent val="0"/>
              <c:showBubbleSize val="0"/>
              <c:extLst>
                <c:ext xmlns:c15="http://schemas.microsoft.com/office/drawing/2012/chart" uri="{CE6537A1-D6FC-4f65-9D91-7224C49458BB}">
                  <c15:dlblFieldTable>
                    <c15:dlblFTEntry>
                      <c15:txfldGUID>{F5BB84E0-F01B-4045-8AD1-D2ED6FD9C895}</c15:txfldGUID>
                      <c15:f>"80"</c15:f>
                      <c15:dlblFieldTableCache>
                        <c:ptCount val="1"/>
                        <c:pt idx="0">
                          <c:v>80</c:v>
                        </c:pt>
                      </c15:dlblFieldTableCache>
                    </c15:dlblFTEntry>
                  </c15:dlblFieldTable>
                  <c15:showDataLabelsRange val="0"/>
                </c:ext>
                <c:ext xmlns:c16="http://schemas.microsoft.com/office/drawing/2014/chart" uri="{C3380CC4-5D6E-409C-BE32-E72D297353CC}">
                  <c16:uniqueId val="{00000024-1D1F-4B39-A3E2-50A26CBDD0D2}"/>
                </c:ext>
              </c:extLst>
            </c:dLbl>
            <c:dLbl>
              <c:idx val="51"/>
              <c:delete val="1"/>
              <c:extLst>
                <c:ext xmlns:c15="http://schemas.microsoft.com/office/drawing/2012/chart" uri="{CE6537A1-D6FC-4f65-9D91-7224C49458BB}"/>
                <c:ext xmlns:c16="http://schemas.microsoft.com/office/drawing/2014/chart" uri="{C3380CC4-5D6E-409C-BE32-E72D297353CC}">
                  <c16:uniqueId val="{00000025-1D1F-4B39-A3E2-50A26CBDD0D2}"/>
                </c:ext>
              </c:extLst>
            </c:dLbl>
            <c:dLbl>
              <c:idx val="52"/>
              <c:delete val="1"/>
              <c:extLst>
                <c:ext xmlns:c15="http://schemas.microsoft.com/office/drawing/2012/chart" uri="{CE6537A1-D6FC-4f65-9D91-7224C49458BB}"/>
                <c:ext xmlns:c16="http://schemas.microsoft.com/office/drawing/2014/chart" uri="{C3380CC4-5D6E-409C-BE32-E72D297353CC}">
                  <c16:uniqueId val="{00000026-1D1F-4B39-A3E2-50A26CBDD0D2}"/>
                </c:ext>
              </c:extLst>
            </c:dLbl>
            <c:dLbl>
              <c:idx val="54"/>
              <c:delete val="1"/>
              <c:extLst>
                <c:ext xmlns:c15="http://schemas.microsoft.com/office/drawing/2012/chart" uri="{CE6537A1-D6FC-4f65-9D91-7224C49458BB}"/>
                <c:ext xmlns:c16="http://schemas.microsoft.com/office/drawing/2014/chart" uri="{C3380CC4-5D6E-409C-BE32-E72D297353CC}">
                  <c16:uniqueId val="{00000027-1D1F-4B39-A3E2-50A26CBDD0D2}"/>
                </c:ext>
              </c:extLst>
            </c:dLbl>
            <c:dLbl>
              <c:idx val="55"/>
              <c:layout>
                <c:manualLayout>
                  <c:x val="-4.8379629629629717E-2"/>
                  <c:y val="0"/>
                </c:manualLayout>
              </c:layout>
              <c:tx>
                <c:rich>
                  <a:bodyPr/>
                  <a:lstStyle/>
                  <a:p>
                    <a:r>
                      <a:rPr lang="en-US"/>
                      <a:t>90</a:t>
                    </a:r>
                  </a:p>
                </c:rich>
              </c:tx>
              <c:dLblPos val="r"/>
              <c:showLegendKey val="0"/>
              <c:showVal val="1"/>
              <c:showCatName val="0"/>
              <c:showSerName val="0"/>
              <c:showPercent val="0"/>
              <c:showBubbleSize val="0"/>
              <c:extLst>
                <c:ext xmlns:c15="http://schemas.microsoft.com/office/drawing/2012/chart" uri="{CE6537A1-D6FC-4f65-9D91-7224C49458BB}">
                  <c15:dlblFieldTable>
                    <c15:dlblFTEntry>
                      <c15:txfldGUID>{A9C1C791-1880-4E85-BD1E-25A26C01BD0C}</c15:txfldGUID>
                      <c15:f>"90"</c15:f>
                      <c15:dlblFieldTableCache>
                        <c:ptCount val="1"/>
                        <c:pt idx="0">
                          <c:v>90</c:v>
                        </c:pt>
                      </c15:dlblFieldTableCache>
                    </c15:dlblFTEntry>
                  </c15:dlblFieldTable>
                  <c15:showDataLabelsRange val="0"/>
                </c:ext>
                <c:ext xmlns:c16="http://schemas.microsoft.com/office/drawing/2014/chart" uri="{C3380CC4-5D6E-409C-BE32-E72D297353CC}">
                  <c16:uniqueId val="{00000028-1D1F-4B39-A3E2-50A26CBDD0D2}"/>
                </c:ext>
              </c:extLst>
            </c:dLbl>
            <c:dLbl>
              <c:idx val="57"/>
              <c:delete val="1"/>
              <c:extLst>
                <c:ext xmlns:c15="http://schemas.microsoft.com/office/drawing/2012/chart" uri="{CE6537A1-D6FC-4f65-9D91-7224C49458BB}"/>
                <c:ext xmlns:c16="http://schemas.microsoft.com/office/drawing/2014/chart" uri="{C3380CC4-5D6E-409C-BE32-E72D297353CC}">
                  <c16:uniqueId val="{00000029-1D1F-4B39-A3E2-50A26CBDD0D2}"/>
                </c:ext>
              </c:extLst>
            </c:dLbl>
            <c:dLbl>
              <c:idx val="58"/>
              <c:delete val="1"/>
              <c:extLst>
                <c:ext xmlns:c15="http://schemas.microsoft.com/office/drawing/2012/chart" uri="{CE6537A1-D6FC-4f65-9D91-7224C49458BB}"/>
                <c:ext xmlns:c16="http://schemas.microsoft.com/office/drawing/2014/chart" uri="{C3380CC4-5D6E-409C-BE32-E72D297353CC}">
                  <c16:uniqueId val="{0000002A-1D1F-4B39-A3E2-50A26CBDD0D2}"/>
                </c:ext>
              </c:extLst>
            </c:dLbl>
            <c:dLbl>
              <c:idx val="60"/>
              <c:delete val="1"/>
              <c:extLst>
                <c:ext xmlns:c15="http://schemas.microsoft.com/office/drawing/2012/chart" uri="{CE6537A1-D6FC-4f65-9D91-7224C49458BB}"/>
                <c:ext xmlns:c16="http://schemas.microsoft.com/office/drawing/2014/chart" uri="{C3380CC4-5D6E-409C-BE32-E72D297353CC}">
                  <c16:uniqueId val="{0000002B-1D1F-4B39-A3E2-50A26CBDD0D2}"/>
                </c:ext>
              </c:extLst>
            </c:dLbl>
            <c:dLbl>
              <c:idx val="61"/>
              <c:layout>
                <c:manualLayout>
                  <c:x val="-5.8680555555555555E-2"/>
                  <c:y val="0"/>
                </c:manualLayout>
              </c:layout>
              <c:tx>
                <c:rich>
                  <a:bodyPr/>
                  <a:lstStyle/>
                  <a:p>
                    <a:r>
                      <a:rPr lang="en-US"/>
                      <a:t>100</a:t>
                    </a:r>
                  </a:p>
                </c:rich>
              </c:tx>
              <c:dLblPos val="r"/>
              <c:showLegendKey val="0"/>
              <c:showVal val="1"/>
              <c:showCatName val="0"/>
              <c:showSerName val="0"/>
              <c:showPercent val="0"/>
              <c:showBubbleSize val="0"/>
              <c:extLst>
                <c:ext xmlns:c15="http://schemas.microsoft.com/office/drawing/2012/chart" uri="{CE6537A1-D6FC-4f65-9D91-7224C49458BB}">
                  <c15:dlblFieldTable>
                    <c15:dlblFTEntry>
                      <c15:txfldGUID>{C9AF65E8-3101-45CA-95A3-E1B955438CCB}</c15:txfldGUID>
                      <c15:f>"100"</c15:f>
                      <c15:dlblFieldTableCache>
                        <c:ptCount val="1"/>
                        <c:pt idx="0">
                          <c:v>100</c:v>
                        </c:pt>
                      </c15:dlblFieldTableCache>
                    </c15:dlblFTEntry>
                  </c15:dlblFieldTable>
                  <c15:showDataLabelsRange val="0"/>
                </c:ext>
                <c:ext xmlns:c16="http://schemas.microsoft.com/office/drawing/2014/chart" uri="{C3380CC4-5D6E-409C-BE32-E72D297353CC}">
                  <c16:uniqueId val="{0000002C-1D1F-4B39-A3E2-50A26CBDD0D2}"/>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Lit>
              <c:formatCode>General</c:formatCode>
              <c:ptCount val="62"/>
              <c:pt idx="0">
                <c:v>0</c:v>
              </c:pt>
              <c:pt idx="1">
                <c:v>-0.03</c:v>
              </c:pt>
              <c:pt idx="3">
                <c:v>2.5000000000000001E-2</c:v>
              </c:pt>
              <c:pt idx="4">
                <c:v>-4.9999999999999975E-3</c:v>
              </c:pt>
              <c:pt idx="6">
                <c:v>0.05</c:v>
              </c:pt>
              <c:pt idx="7">
                <c:v>2.0000000000000004E-2</c:v>
              </c:pt>
              <c:pt idx="9">
                <c:v>7.4999999999999997E-2</c:v>
              </c:pt>
              <c:pt idx="10">
                <c:v>4.4999999999999998E-2</c:v>
              </c:pt>
              <c:pt idx="12">
                <c:v>9.9999999999999992E-2</c:v>
              </c:pt>
              <c:pt idx="13">
                <c:v>6.9999999999999993E-2</c:v>
              </c:pt>
              <c:pt idx="15">
                <c:v>0.125</c:v>
              </c:pt>
              <c:pt idx="16">
                <c:v>9.5000000000000001E-2</c:v>
              </c:pt>
              <c:pt idx="18">
                <c:v>0.15</c:v>
              </c:pt>
              <c:pt idx="19">
                <c:v>0.12</c:v>
              </c:pt>
              <c:pt idx="21">
                <c:v>0.17499999999999999</c:v>
              </c:pt>
              <c:pt idx="22">
                <c:v>0.14499999999999999</c:v>
              </c:pt>
              <c:pt idx="24">
                <c:v>0.2</c:v>
              </c:pt>
              <c:pt idx="25">
                <c:v>0.17</c:v>
              </c:pt>
              <c:pt idx="27">
                <c:v>0.22500000000000001</c:v>
              </c:pt>
              <c:pt idx="28">
                <c:v>0.19500000000000001</c:v>
              </c:pt>
              <c:pt idx="30">
                <c:v>0.25</c:v>
              </c:pt>
              <c:pt idx="31">
                <c:v>0.22</c:v>
              </c:pt>
              <c:pt idx="33">
                <c:v>0.27500000000000002</c:v>
              </c:pt>
              <c:pt idx="34">
                <c:v>0.24500000000000002</c:v>
              </c:pt>
              <c:pt idx="36">
                <c:v>0.3</c:v>
              </c:pt>
              <c:pt idx="37">
                <c:v>0.27</c:v>
              </c:pt>
              <c:pt idx="39">
                <c:v>0.32500000000000001</c:v>
              </c:pt>
              <c:pt idx="40">
                <c:v>0.29500000000000004</c:v>
              </c:pt>
              <c:pt idx="42">
                <c:v>0.35</c:v>
              </c:pt>
              <c:pt idx="43">
                <c:v>0.31999999999999995</c:v>
              </c:pt>
              <c:pt idx="45">
                <c:v>0.375</c:v>
              </c:pt>
              <c:pt idx="46">
                <c:v>0.34499999999999997</c:v>
              </c:pt>
              <c:pt idx="48">
                <c:v>0.4</c:v>
              </c:pt>
              <c:pt idx="49">
                <c:v>0.37</c:v>
              </c:pt>
              <c:pt idx="51">
                <c:v>0.42499999999999999</c:v>
              </c:pt>
              <c:pt idx="52">
                <c:v>0.39500000000000002</c:v>
              </c:pt>
              <c:pt idx="54">
                <c:v>0.45</c:v>
              </c:pt>
              <c:pt idx="55">
                <c:v>0.42000000000000004</c:v>
              </c:pt>
              <c:pt idx="57">
                <c:v>0.47499999999999998</c:v>
              </c:pt>
              <c:pt idx="58">
                <c:v>0.44499999999999995</c:v>
              </c:pt>
              <c:pt idx="60">
                <c:v>0.5</c:v>
              </c:pt>
              <c:pt idx="61">
                <c:v>0.47</c:v>
              </c:pt>
            </c:numLit>
          </c:xVal>
          <c:yVal>
            <c:numLit>
              <c:formatCode>General</c:formatCode>
              <c:ptCount val="62"/>
              <c:pt idx="0">
                <c:v>0</c:v>
              </c:pt>
              <c:pt idx="1">
                <c:v>0</c:v>
              </c:pt>
              <c:pt idx="3">
                <c:v>4.330127018922194E-2</c:v>
              </c:pt>
              <c:pt idx="4">
                <c:v>4.330127018922194E-2</c:v>
              </c:pt>
              <c:pt idx="6">
                <c:v>8.6602540378443879E-2</c:v>
              </c:pt>
              <c:pt idx="7">
                <c:v>8.6602540378443879E-2</c:v>
              </c:pt>
              <c:pt idx="9">
                <c:v>0.12990381056766581</c:v>
              </c:pt>
              <c:pt idx="10">
                <c:v>0.12990381056766581</c:v>
              </c:pt>
              <c:pt idx="12">
                <c:v>0.17320508075688776</c:v>
              </c:pt>
              <c:pt idx="13">
                <c:v>0.17320508075688776</c:v>
              </c:pt>
              <c:pt idx="15">
                <c:v>0.21650635094610965</c:v>
              </c:pt>
              <c:pt idx="16">
                <c:v>0.21650635094610965</c:v>
              </c:pt>
              <c:pt idx="18">
                <c:v>0.25980762113533162</c:v>
              </c:pt>
              <c:pt idx="19">
                <c:v>0.25980762113533162</c:v>
              </c:pt>
              <c:pt idx="21">
                <c:v>0.30310889132455349</c:v>
              </c:pt>
              <c:pt idx="22">
                <c:v>0.30310889132455349</c:v>
              </c:pt>
              <c:pt idx="24">
                <c:v>0.34641016151377552</c:v>
              </c:pt>
              <c:pt idx="25">
                <c:v>0.34641016151377552</c:v>
              </c:pt>
              <c:pt idx="27">
                <c:v>0.38971143170299738</c:v>
              </c:pt>
              <c:pt idx="28">
                <c:v>0.38971143170299738</c:v>
              </c:pt>
              <c:pt idx="30">
                <c:v>0.4330127018922193</c:v>
              </c:pt>
              <c:pt idx="31">
                <c:v>0.4330127018922193</c:v>
              </c:pt>
              <c:pt idx="33">
                <c:v>0.47631397208144133</c:v>
              </c:pt>
              <c:pt idx="34">
                <c:v>0.47631397208144133</c:v>
              </c:pt>
              <c:pt idx="36">
                <c:v>0.51961524227066325</c:v>
              </c:pt>
              <c:pt idx="37">
                <c:v>0.51961524227066325</c:v>
              </c:pt>
              <c:pt idx="39">
                <c:v>0.56291651245988517</c:v>
              </c:pt>
              <c:pt idx="40">
                <c:v>0.56291651245988517</c:v>
              </c:pt>
              <c:pt idx="42">
                <c:v>0.60621778264910697</c:v>
              </c:pt>
              <c:pt idx="43">
                <c:v>0.60621778264910697</c:v>
              </c:pt>
              <c:pt idx="45">
                <c:v>0.649519052838329</c:v>
              </c:pt>
              <c:pt idx="46">
                <c:v>0.649519052838329</c:v>
              </c:pt>
              <c:pt idx="48">
                <c:v>0.69282032302755103</c:v>
              </c:pt>
              <c:pt idx="49">
                <c:v>0.69282032302755103</c:v>
              </c:pt>
              <c:pt idx="51">
                <c:v>0.73612159321677273</c:v>
              </c:pt>
              <c:pt idx="52">
                <c:v>0.73612159321677273</c:v>
              </c:pt>
              <c:pt idx="54">
                <c:v>0.77942286340599476</c:v>
              </c:pt>
              <c:pt idx="55">
                <c:v>0.77942286340599476</c:v>
              </c:pt>
              <c:pt idx="57">
                <c:v>0.82272413359521668</c:v>
              </c:pt>
              <c:pt idx="58">
                <c:v>0.82272413359521668</c:v>
              </c:pt>
              <c:pt idx="60">
                <c:v>0.8660254037844386</c:v>
              </c:pt>
              <c:pt idx="61">
                <c:v>0.8660254037844386</c:v>
              </c:pt>
            </c:numLit>
          </c:yVal>
          <c:smooth val="0"/>
          <c:extLst>
            <c:ext xmlns:c16="http://schemas.microsoft.com/office/drawing/2014/chart" uri="{C3380CC4-5D6E-409C-BE32-E72D297353CC}">
              <c16:uniqueId val="{0000002D-1D1F-4B39-A3E2-50A26CBDD0D2}"/>
            </c:ext>
          </c:extLst>
        </c:ser>
        <c:ser>
          <c:idx val="13"/>
          <c:order val="13"/>
          <c:tx>
            <c:v>20/20 Silt Ticks</c:v>
          </c:tx>
          <c:spPr>
            <a:ln w="3175">
              <a:solidFill>
                <a:schemeClr val="bg1">
                  <a:lumMod val="65000"/>
                </a:schemeClr>
              </a:solidFill>
            </a:ln>
          </c:spPr>
          <c:marker>
            <c:spPr>
              <a:noFill/>
              <a:ln>
                <a:noFill/>
              </a:ln>
            </c:spPr>
          </c:marker>
          <c:dLbls>
            <c:dLbl>
              <c:idx val="0"/>
              <c:delete val="1"/>
              <c:extLst>
                <c:ext xmlns:c15="http://schemas.microsoft.com/office/drawing/2012/chart" uri="{CE6537A1-D6FC-4f65-9D91-7224C49458BB}"/>
                <c:ext xmlns:c16="http://schemas.microsoft.com/office/drawing/2014/chart" uri="{C3380CC4-5D6E-409C-BE32-E72D297353CC}">
                  <c16:uniqueId val="{0000002E-1D1F-4B39-A3E2-50A26CBDD0D2}"/>
                </c:ext>
              </c:extLst>
            </c:dLbl>
            <c:dLbl>
              <c:idx val="1"/>
              <c:delete val="1"/>
              <c:extLst>
                <c:ext xmlns:c15="http://schemas.microsoft.com/office/drawing/2012/chart" uri="{CE6537A1-D6FC-4f65-9D91-7224C49458BB}"/>
                <c:ext xmlns:c16="http://schemas.microsoft.com/office/drawing/2014/chart" uri="{C3380CC4-5D6E-409C-BE32-E72D297353CC}">
                  <c16:uniqueId val="{0000002F-1D1F-4B39-A3E2-50A26CBDD0D2}"/>
                </c:ext>
              </c:extLst>
            </c:dLbl>
            <c:dLbl>
              <c:idx val="3"/>
              <c:delete val="1"/>
              <c:extLst>
                <c:ext xmlns:c15="http://schemas.microsoft.com/office/drawing/2012/chart" uri="{CE6537A1-D6FC-4f65-9D91-7224C49458BB}"/>
                <c:ext xmlns:c16="http://schemas.microsoft.com/office/drawing/2014/chart" uri="{C3380CC4-5D6E-409C-BE32-E72D297353CC}">
                  <c16:uniqueId val="{00000030-1D1F-4B39-A3E2-50A26CBDD0D2}"/>
                </c:ext>
              </c:extLst>
            </c:dLbl>
            <c:dLbl>
              <c:idx val="4"/>
              <c:delete val="1"/>
              <c:extLst>
                <c:ext xmlns:c15="http://schemas.microsoft.com/office/drawing/2012/chart" uri="{CE6537A1-D6FC-4f65-9D91-7224C49458BB}"/>
                <c:ext xmlns:c16="http://schemas.microsoft.com/office/drawing/2014/chart" uri="{C3380CC4-5D6E-409C-BE32-E72D297353CC}">
                  <c16:uniqueId val="{00000031-1D1F-4B39-A3E2-50A26CBDD0D2}"/>
                </c:ext>
              </c:extLst>
            </c:dLbl>
            <c:dLbl>
              <c:idx val="6"/>
              <c:layout>
                <c:manualLayout>
                  <c:x val="-6.5553003791192768E-3"/>
                  <c:y val="-3.9613225430154587E-2"/>
                </c:manualLayout>
              </c:layout>
              <c:tx>
                <c:rich>
                  <a:bodyPr rot="-3600000"/>
                  <a:lstStyle/>
                  <a:p>
                    <a:pPr>
                      <a:defRPr/>
                    </a:pPr>
                    <a:r>
                      <a:rPr lang="en-US"/>
                      <a:t>10</a:t>
                    </a:r>
                  </a:p>
                </c:rich>
              </c:tx>
              <c:spPr>
                <a:noFill/>
                <a:ln>
                  <a:noFill/>
                </a:ln>
                <a:effectLst/>
              </c:spPr>
              <c:txPr>
                <a:bodyPr rot="-3600000"/>
                <a:lstStyle/>
                <a:p>
                  <a:pPr>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{28035E41-3D8A-4835-92A9-27256F603E4D}</c15:txfldGUID>
                      <c15:f>"10"</c15:f>
                      <c15:dlblFieldTableCache>
                        <c:ptCount val="1"/>
                        <c:pt idx="0">
                          <c:v>10</c:v>
                        </c:pt>
                      </c15:dlblFieldTableCache>
                    </c15:dlblFTEntry>
                  </c15:dlblFieldTable>
                  <c15:showDataLabelsRange val="0"/>
                </c:ext>
                <c:ext xmlns:c16="http://schemas.microsoft.com/office/drawing/2014/chart" uri="{C3380CC4-5D6E-409C-BE32-E72D297353CC}">
                  <c16:uniqueId val="{00000032-1D1F-4B39-A3E2-50A26CBDD0D2}"/>
                </c:ext>
              </c:extLst>
            </c:dLbl>
            <c:dLbl>
              <c:idx val="7"/>
              <c:delete val="1"/>
              <c:extLst>
                <c:ext xmlns:c15="http://schemas.microsoft.com/office/drawing/2012/chart" uri="{CE6537A1-D6FC-4f65-9D91-7224C49458BB}"/>
                <c:ext xmlns:c16="http://schemas.microsoft.com/office/drawing/2014/chart" uri="{C3380CC4-5D6E-409C-BE32-E72D297353CC}">
                  <c16:uniqueId val="{00000033-1D1F-4B39-A3E2-50A26CBDD0D2}"/>
                </c:ext>
              </c:extLst>
            </c:dLbl>
            <c:dLbl>
              <c:idx val="9"/>
              <c:delete val="1"/>
              <c:extLst>
                <c:ext xmlns:c15="http://schemas.microsoft.com/office/drawing/2012/chart" uri="{CE6537A1-D6FC-4f65-9D91-7224C49458BB}"/>
                <c:ext xmlns:c16="http://schemas.microsoft.com/office/drawing/2014/chart" uri="{C3380CC4-5D6E-409C-BE32-E72D297353CC}">
                  <c16:uniqueId val="{00000034-1D1F-4B39-A3E2-50A26CBDD0D2}"/>
                </c:ext>
              </c:extLst>
            </c:dLbl>
            <c:dLbl>
              <c:idx val="10"/>
              <c:delete val="1"/>
              <c:extLst>
                <c:ext xmlns:c15="http://schemas.microsoft.com/office/drawing/2012/chart" uri="{CE6537A1-D6FC-4f65-9D91-7224C49458BB}"/>
                <c:ext xmlns:c16="http://schemas.microsoft.com/office/drawing/2014/chart" uri="{C3380CC4-5D6E-409C-BE32-E72D297353CC}">
                  <c16:uniqueId val="{00000035-1D1F-4B39-A3E2-50A26CBDD0D2}"/>
                </c:ext>
              </c:extLst>
            </c:dLbl>
            <c:dLbl>
              <c:idx val="12"/>
              <c:layout>
                <c:manualLayout>
                  <c:x val="-7.9519896127232623E-3"/>
                  <c:y val="-3.9595129836695962E-2"/>
                </c:manualLayout>
              </c:layout>
              <c:tx>
                <c:rich>
                  <a:bodyPr rot="-3600000"/>
                  <a:lstStyle/>
                  <a:p>
                    <a:pPr>
                      <a:defRPr/>
                    </a:pPr>
                    <a:r>
                      <a:rPr lang="en-US"/>
                      <a:t>20</a:t>
                    </a:r>
                  </a:p>
                </c:rich>
              </c:tx>
              <c:spPr>
                <a:noFill/>
                <a:ln>
                  <a:noFill/>
                </a:ln>
                <a:effectLst/>
              </c:spPr>
              <c:txPr>
                <a:bodyPr rot="-3600000"/>
                <a:lstStyle/>
                <a:p>
                  <a:pPr>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{538B5448-273A-4B45-8C55-4A10DA69611A}</c15:txfldGUID>
                      <c15:f>"20"</c15:f>
                      <c15:dlblFieldTableCache>
                        <c:ptCount val="1"/>
                        <c:pt idx="0">
                          <c:v>20</c:v>
                        </c:pt>
                      </c15:dlblFieldTableCache>
                    </c15:dlblFTEntry>
                  </c15:dlblFieldTable>
                  <c15:showDataLabelsRange val="0"/>
                </c:ext>
                <c:ext xmlns:c16="http://schemas.microsoft.com/office/drawing/2014/chart" uri="{C3380CC4-5D6E-409C-BE32-E72D297353CC}">
                  <c16:uniqueId val="{00000036-1D1F-4B39-A3E2-50A26CBDD0D2}"/>
                </c:ext>
              </c:extLst>
            </c:dLbl>
            <c:dLbl>
              <c:idx val="13"/>
              <c:delete val="1"/>
              <c:extLst>
                <c:ext xmlns:c15="http://schemas.microsoft.com/office/drawing/2012/chart" uri="{CE6537A1-D6FC-4f65-9D91-7224C49458BB}"/>
                <c:ext xmlns:c16="http://schemas.microsoft.com/office/drawing/2014/chart" uri="{C3380CC4-5D6E-409C-BE32-E72D297353CC}">
                  <c16:uniqueId val="{00000037-1D1F-4B39-A3E2-50A26CBDD0D2}"/>
                </c:ext>
              </c:extLst>
            </c:dLbl>
            <c:dLbl>
              <c:idx val="15"/>
              <c:delete val="1"/>
              <c:extLst>
                <c:ext xmlns:c15="http://schemas.microsoft.com/office/drawing/2012/chart" uri="{CE6537A1-D6FC-4f65-9D91-7224C49458BB}"/>
                <c:ext xmlns:c16="http://schemas.microsoft.com/office/drawing/2014/chart" uri="{C3380CC4-5D6E-409C-BE32-E72D297353CC}">
                  <c16:uniqueId val="{00000038-1D1F-4B39-A3E2-50A26CBDD0D2}"/>
                </c:ext>
              </c:extLst>
            </c:dLbl>
            <c:dLbl>
              <c:idx val="16"/>
              <c:delete val="1"/>
              <c:extLst>
                <c:ext xmlns:c15="http://schemas.microsoft.com/office/drawing/2012/chart" uri="{CE6537A1-D6FC-4f65-9D91-7224C49458BB}"/>
                <c:ext xmlns:c16="http://schemas.microsoft.com/office/drawing/2014/chart" uri="{C3380CC4-5D6E-409C-BE32-E72D297353CC}">
                  <c16:uniqueId val="{00000039-1D1F-4B39-A3E2-50A26CBDD0D2}"/>
                </c:ext>
              </c:extLst>
            </c:dLbl>
            <c:dLbl>
              <c:idx val="18"/>
              <c:layout>
                <c:manualLayout>
                  <c:x val="-7.0703154779791716E-3"/>
                  <c:y val="-4.0369008101964636E-2"/>
                </c:manualLayout>
              </c:layout>
              <c:tx>
                <c:rich>
                  <a:bodyPr rot="-3600000"/>
                  <a:lstStyle/>
                  <a:p>
                    <a:pPr>
                      <a:defRPr/>
                    </a:pPr>
                    <a:r>
                      <a:rPr lang="en-US"/>
                      <a:t>30</a:t>
                    </a:r>
                  </a:p>
                </c:rich>
              </c:tx>
              <c:spPr>
                <a:noFill/>
                <a:ln>
                  <a:noFill/>
                </a:ln>
                <a:effectLst/>
              </c:spPr>
              <c:txPr>
                <a:bodyPr rot="-3600000"/>
                <a:lstStyle/>
                <a:p>
                  <a:pPr>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{4C54CADA-9256-4076-A29A-582705886A36}</c15:txfldGUID>
                      <c15:f>"30"</c15:f>
                      <c15:dlblFieldTableCache>
                        <c:ptCount val="1"/>
                        <c:pt idx="0">
                          <c:v>30</c:v>
                        </c:pt>
                      </c15:dlblFieldTableCache>
                    </c15:dlblFTEntry>
                  </c15:dlblFieldTable>
                  <c15:showDataLabelsRange val="0"/>
                </c:ext>
                <c:ext xmlns:c16="http://schemas.microsoft.com/office/drawing/2014/chart" uri="{C3380CC4-5D6E-409C-BE32-E72D297353CC}">
                  <c16:uniqueId val="{0000003A-1D1F-4B39-A3E2-50A26CBDD0D2}"/>
                </c:ext>
              </c:extLst>
            </c:dLbl>
            <c:dLbl>
              <c:idx val="19"/>
              <c:delete val="1"/>
              <c:extLst>
                <c:ext xmlns:c15="http://schemas.microsoft.com/office/drawing/2012/chart" uri="{CE6537A1-D6FC-4f65-9D91-7224C49458BB}"/>
                <c:ext xmlns:c16="http://schemas.microsoft.com/office/drawing/2014/chart" uri="{C3380CC4-5D6E-409C-BE32-E72D297353CC}">
                  <c16:uniqueId val="{0000003B-1D1F-4B39-A3E2-50A26CBDD0D2}"/>
                </c:ext>
              </c:extLst>
            </c:dLbl>
            <c:dLbl>
              <c:idx val="21"/>
              <c:delete val="1"/>
              <c:extLst>
                <c:ext xmlns:c15="http://schemas.microsoft.com/office/drawing/2012/chart" uri="{CE6537A1-D6FC-4f65-9D91-7224C49458BB}"/>
                <c:ext xmlns:c16="http://schemas.microsoft.com/office/drawing/2014/chart" uri="{C3380CC4-5D6E-409C-BE32-E72D297353CC}">
                  <c16:uniqueId val="{0000003C-1D1F-4B39-A3E2-50A26CBDD0D2}"/>
                </c:ext>
              </c:extLst>
            </c:dLbl>
            <c:dLbl>
              <c:idx val="22"/>
              <c:delete val="1"/>
              <c:extLst>
                <c:ext xmlns:c15="http://schemas.microsoft.com/office/drawing/2012/chart" uri="{CE6537A1-D6FC-4f65-9D91-7224C49458BB}"/>
                <c:ext xmlns:c16="http://schemas.microsoft.com/office/drawing/2014/chart" uri="{C3380CC4-5D6E-409C-BE32-E72D297353CC}">
                  <c16:uniqueId val="{0000003D-1D1F-4B39-A3E2-50A26CBDD0D2}"/>
                </c:ext>
              </c:extLst>
            </c:dLbl>
            <c:dLbl>
              <c:idx val="24"/>
              <c:layout>
                <c:manualLayout>
                  <c:x val="-7.2330440115727906E-3"/>
                  <c:y val="-4.0310090377370621E-2"/>
                </c:manualLayout>
              </c:layout>
              <c:tx>
                <c:rich>
                  <a:bodyPr rot="-3600000"/>
                  <a:lstStyle/>
                  <a:p>
                    <a:pPr>
                      <a:defRPr/>
                    </a:pPr>
                    <a:r>
                      <a:rPr lang="en-US"/>
                      <a:t>40</a:t>
                    </a:r>
                  </a:p>
                </c:rich>
              </c:tx>
              <c:spPr>
                <a:noFill/>
                <a:ln>
                  <a:noFill/>
                </a:ln>
                <a:effectLst/>
              </c:spPr>
              <c:txPr>
                <a:bodyPr rot="-3600000"/>
                <a:lstStyle/>
                <a:p>
                  <a:pPr>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{1926A040-D45C-4610-B1D7-D302A822C0C4}</c15:txfldGUID>
                      <c15:f>"40"</c15:f>
                      <c15:dlblFieldTableCache>
                        <c:ptCount val="1"/>
                        <c:pt idx="0">
                          <c:v>40</c:v>
                        </c:pt>
                      </c15:dlblFieldTableCache>
                    </c15:dlblFTEntry>
                  </c15:dlblFieldTable>
                  <c15:showDataLabelsRange val="0"/>
                </c:ext>
                <c:ext xmlns:c16="http://schemas.microsoft.com/office/drawing/2014/chart" uri="{C3380CC4-5D6E-409C-BE32-E72D297353CC}">
                  <c16:uniqueId val="{0000003E-1D1F-4B39-A3E2-50A26CBDD0D2}"/>
                </c:ext>
              </c:extLst>
            </c:dLbl>
            <c:dLbl>
              <c:idx val="25"/>
              <c:delete val="1"/>
              <c:extLst>
                <c:ext xmlns:c15="http://schemas.microsoft.com/office/drawing/2012/chart" uri="{CE6537A1-D6FC-4f65-9D91-7224C49458BB}"/>
                <c:ext xmlns:c16="http://schemas.microsoft.com/office/drawing/2014/chart" uri="{C3380CC4-5D6E-409C-BE32-E72D297353CC}">
                  <c16:uniqueId val="{0000003F-1D1F-4B39-A3E2-50A26CBDD0D2}"/>
                </c:ext>
              </c:extLst>
            </c:dLbl>
            <c:dLbl>
              <c:idx val="27"/>
              <c:delete val="1"/>
              <c:extLst>
                <c:ext xmlns:c15="http://schemas.microsoft.com/office/drawing/2012/chart" uri="{CE6537A1-D6FC-4f65-9D91-7224C49458BB}"/>
                <c:ext xmlns:c16="http://schemas.microsoft.com/office/drawing/2014/chart" uri="{C3380CC4-5D6E-409C-BE32-E72D297353CC}">
                  <c16:uniqueId val="{00000040-1D1F-4B39-A3E2-50A26CBDD0D2}"/>
                </c:ext>
              </c:extLst>
            </c:dLbl>
            <c:dLbl>
              <c:idx val="28"/>
              <c:delete val="1"/>
              <c:extLst>
                <c:ext xmlns:c15="http://schemas.microsoft.com/office/drawing/2012/chart" uri="{CE6537A1-D6FC-4f65-9D91-7224C49458BB}"/>
                <c:ext xmlns:c16="http://schemas.microsoft.com/office/drawing/2014/chart" uri="{C3380CC4-5D6E-409C-BE32-E72D297353CC}">
                  <c16:uniqueId val="{00000041-1D1F-4B39-A3E2-50A26CBDD0D2}"/>
                </c:ext>
              </c:extLst>
            </c:dLbl>
            <c:dLbl>
              <c:idx val="30"/>
              <c:layout>
                <c:manualLayout>
                  <c:x val="-7.0703154779791716E-3"/>
                  <c:y val="-4.0310090377370621E-2"/>
                </c:manualLayout>
              </c:layout>
              <c:tx>
                <c:rich>
                  <a:bodyPr rot="-3600000"/>
                  <a:lstStyle/>
                  <a:p>
                    <a:pPr>
                      <a:defRPr/>
                    </a:pPr>
                    <a:r>
                      <a:rPr lang="en-US"/>
                      <a:t>50</a:t>
                    </a:r>
                  </a:p>
                </c:rich>
              </c:tx>
              <c:spPr>
                <a:noFill/>
                <a:ln>
                  <a:noFill/>
                </a:ln>
                <a:effectLst/>
              </c:spPr>
              <c:txPr>
                <a:bodyPr rot="-3600000"/>
                <a:lstStyle/>
                <a:p>
                  <a:pPr>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{28C93052-60D1-45DC-B732-839AC1231497}</c15:txfldGUID>
                      <c15:f>"50"</c15:f>
                      <c15:dlblFieldTableCache>
                        <c:ptCount val="1"/>
                        <c:pt idx="0">
                          <c:v>50</c:v>
                        </c:pt>
                      </c15:dlblFieldTableCache>
                    </c15:dlblFTEntry>
                  </c15:dlblFieldTable>
                  <c15:showDataLabelsRange val="0"/>
                </c:ext>
                <c:ext xmlns:c16="http://schemas.microsoft.com/office/drawing/2014/chart" uri="{C3380CC4-5D6E-409C-BE32-E72D297353CC}">
                  <c16:uniqueId val="{00000042-1D1F-4B39-A3E2-50A26CBDD0D2}"/>
                </c:ext>
              </c:extLst>
            </c:dLbl>
            <c:dLbl>
              <c:idx val="31"/>
              <c:delete val="1"/>
              <c:extLst>
                <c:ext xmlns:c15="http://schemas.microsoft.com/office/drawing/2012/chart" uri="{CE6537A1-D6FC-4f65-9D91-7224C49458BB}"/>
                <c:ext xmlns:c16="http://schemas.microsoft.com/office/drawing/2014/chart" uri="{C3380CC4-5D6E-409C-BE32-E72D297353CC}">
                  <c16:uniqueId val="{00000043-1D1F-4B39-A3E2-50A26CBDD0D2}"/>
                </c:ext>
              </c:extLst>
            </c:dLbl>
            <c:dLbl>
              <c:idx val="33"/>
              <c:delete val="1"/>
              <c:extLst>
                <c:ext xmlns:c15="http://schemas.microsoft.com/office/drawing/2012/chart" uri="{CE6537A1-D6FC-4f65-9D91-7224C49458BB}"/>
                <c:ext xmlns:c16="http://schemas.microsoft.com/office/drawing/2014/chart" uri="{C3380CC4-5D6E-409C-BE32-E72D297353CC}">
                  <c16:uniqueId val="{00000044-1D1F-4B39-A3E2-50A26CBDD0D2}"/>
                </c:ext>
              </c:extLst>
            </c:dLbl>
            <c:dLbl>
              <c:idx val="34"/>
              <c:delete val="1"/>
              <c:extLst>
                <c:ext xmlns:c15="http://schemas.microsoft.com/office/drawing/2012/chart" uri="{CE6537A1-D6FC-4f65-9D91-7224C49458BB}"/>
                <c:ext xmlns:c16="http://schemas.microsoft.com/office/drawing/2014/chart" uri="{C3380CC4-5D6E-409C-BE32-E72D297353CC}">
                  <c16:uniqueId val="{00000045-1D1F-4B39-A3E2-50A26CBDD0D2}"/>
                </c:ext>
              </c:extLst>
            </c:dLbl>
            <c:dLbl>
              <c:idx val="36"/>
              <c:layout>
                <c:manualLayout>
                  <c:x val="-7.7892610791294847E-3"/>
                  <c:y val="-3.7620262997664716E-2"/>
                </c:manualLayout>
              </c:layout>
              <c:tx>
                <c:rich>
                  <a:bodyPr rot="-3600000"/>
                  <a:lstStyle/>
                  <a:p>
                    <a:pPr>
                      <a:defRPr/>
                    </a:pPr>
                    <a:r>
                      <a:rPr lang="en-US"/>
                      <a:t>60</a:t>
                    </a:r>
                  </a:p>
                </c:rich>
              </c:tx>
              <c:spPr>
                <a:noFill/>
                <a:ln>
                  <a:noFill/>
                </a:ln>
                <a:effectLst/>
              </c:spPr>
              <c:txPr>
                <a:bodyPr rot="-3600000"/>
                <a:lstStyle/>
                <a:p>
                  <a:pPr>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{35BF974E-0B02-4CDE-82F6-4DAA9B1C982F}</c15:txfldGUID>
                      <c15:f>"60"</c15:f>
                      <c15:dlblFieldTableCache>
                        <c:ptCount val="1"/>
                        <c:pt idx="0">
                          <c:v>60</c:v>
                        </c:pt>
                      </c15:dlblFieldTableCache>
                    </c15:dlblFTEntry>
                  </c15:dlblFieldTable>
                  <c15:showDataLabelsRange val="0"/>
                </c:ext>
                <c:ext xmlns:c16="http://schemas.microsoft.com/office/drawing/2014/chart" uri="{C3380CC4-5D6E-409C-BE32-E72D297353CC}">
                  <c16:uniqueId val="{00000046-1D1F-4B39-A3E2-50A26CBDD0D2}"/>
                </c:ext>
              </c:extLst>
            </c:dLbl>
            <c:dLbl>
              <c:idx val="37"/>
              <c:delete val="1"/>
              <c:extLst>
                <c:ext xmlns:c15="http://schemas.microsoft.com/office/drawing/2012/chart" uri="{CE6537A1-D6FC-4f65-9D91-7224C49458BB}"/>
                <c:ext xmlns:c16="http://schemas.microsoft.com/office/drawing/2014/chart" uri="{C3380CC4-5D6E-409C-BE32-E72D297353CC}">
                  <c16:uniqueId val="{00000047-1D1F-4B39-A3E2-50A26CBDD0D2}"/>
                </c:ext>
              </c:extLst>
            </c:dLbl>
            <c:dLbl>
              <c:idx val="39"/>
              <c:delete val="1"/>
              <c:extLst>
                <c:ext xmlns:c15="http://schemas.microsoft.com/office/drawing/2012/chart" uri="{CE6537A1-D6FC-4f65-9D91-7224C49458BB}"/>
                <c:ext xmlns:c16="http://schemas.microsoft.com/office/drawing/2014/chart" uri="{C3380CC4-5D6E-409C-BE32-E72D297353CC}">
                  <c16:uniqueId val="{00000048-1D1F-4B39-A3E2-50A26CBDD0D2}"/>
                </c:ext>
              </c:extLst>
            </c:dLbl>
            <c:dLbl>
              <c:idx val="40"/>
              <c:delete val="1"/>
              <c:extLst>
                <c:ext xmlns:c15="http://schemas.microsoft.com/office/drawing/2012/chart" uri="{CE6537A1-D6FC-4f65-9D91-7224C49458BB}"/>
                <c:ext xmlns:c16="http://schemas.microsoft.com/office/drawing/2014/chart" uri="{C3380CC4-5D6E-409C-BE32-E72D297353CC}">
                  <c16:uniqueId val="{00000049-1D1F-4B39-A3E2-50A26CBDD0D2}"/>
                </c:ext>
              </c:extLst>
            </c:dLbl>
            <c:dLbl>
              <c:idx val="42"/>
              <c:layout>
                <c:manualLayout>
                  <c:x val="-7.2330440115728704E-3"/>
                  <c:y val="-4.054904408151587E-2"/>
                </c:manualLayout>
              </c:layout>
              <c:tx>
                <c:rich>
                  <a:bodyPr rot="-3600000"/>
                  <a:lstStyle/>
                  <a:p>
                    <a:pPr>
                      <a:defRPr/>
                    </a:pPr>
                    <a:r>
                      <a:rPr lang="en-US"/>
                      <a:t>70</a:t>
                    </a:r>
                  </a:p>
                </c:rich>
              </c:tx>
              <c:spPr>
                <a:noFill/>
                <a:ln>
                  <a:noFill/>
                </a:ln>
                <a:effectLst/>
              </c:spPr>
              <c:txPr>
                <a:bodyPr rot="-3600000"/>
                <a:lstStyle/>
                <a:p>
                  <a:pPr>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{D76775AF-D3D3-4145-AC70-7DBC8AE82A6B}</c15:txfldGUID>
                      <c15:f>"70"</c15:f>
                      <c15:dlblFieldTableCache>
                        <c:ptCount val="1"/>
                        <c:pt idx="0">
                          <c:v>70</c:v>
                        </c:pt>
                      </c15:dlblFieldTableCache>
                    </c15:dlblFTEntry>
                  </c15:dlblFieldTable>
                  <c15:showDataLabelsRange val="0"/>
                </c:ext>
                <c:ext xmlns:c16="http://schemas.microsoft.com/office/drawing/2014/chart" uri="{C3380CC4-5D6E-409C-BE32-E72D297353CC}">
                  <c16:uniqueId val="{0000004A-1D1F-4B39-A3E2-50A26CBDD0D2}"/>
                </c:ext>
              </c:extLst>
            </c:dLbl>
            <c:dLbl>
              <c:idx val="43"/>
              <c:delete val="1"/>
              <c:extLst>
                <c:ext xmlns:c15="http://schemas.microsoft.com/office/drawing/2012/chart" uri="{CE6537A1-D6FC-4f65-9D91-7224C49458BB}"/>
                <c:ext xmlns:c16="http://schemas.microsoft.com/office/drawing/2014/chart" uri="{C3380CC4-5D6E-409C-BE32-E72D297353CC}">
                  <c16:uniqueId val="{0000004B-1D1F-4B39-A3E2-50A26CBDD0D2}"/>
                </c:ext>
              </c:extLst>
            </c:dLbl>
            <c:dLbl>
              <c:idx val="45"/>
              <c:delete val="1"/>
              <c:extLst>
                <c:ext xmlns:c15="http://schemas.microsoft.com/office/drawing/2012/chart" uri="{CE6537A1-D6FC-4f65-9D91-7224C49458BB}"/>
                <c:ext xmlns:c16="http://schemas.microsoft.com/office/drawing/2014/chart" uri="{C3380CC4-5D6E-409C-BE32-E72D297353CC}">
                  <c16:uniqueId val="{0000004C-1D1F-4B39-A3E2-50A26CBDD0D2}"/>
                </c:ext>
              </c:extLst>
            </c:dLbl>
            <c:dLbl>
              <c:idx val="46"/>
              <c:delete val="1"/>
              <c:extLst>
                <c:ext xmlns:c15="http://schemas.microsoft.com/office/drawing/2012/chart" uri="{CE6537A1-D6FC-4f65-9D91-7224C49458BB}"/>
                <c:ext xmlns:c16="http://schemas.microsoft.com/office/drawing/2014/chart" uri="{C3380CC4-5D6E-409C-BE32-E72D297353CC}">
                  <c16:uniqueId val="{0000004D-1D1F-4B39-A3E2-50A26CBDD0D2}"/>
                </c:ext>
              </c:extLst>
            </c:dLbl>
            <c:dLbl>
              <c:idx val="48"/>
              <c:layout>
                <c:manualLayout>
                  <c:x val="-1.0104040282833132E-2"/>
                  <c:y val="-4.054904408151587E-2"/>
                </c:manualLayout>
              </c:layout>
              <c:tx>
                <c:rich>
                  <a:bodyPr rot="-3600000"/>
                  <a:lstStyle/>
                  <a:p>
                    <a:pPr>
                      <a:defRPr/>
                    </a:pPr>
                    <a:r>
                      <a:rPr lang="en-US"/>
                      <a:t>80</a:t>
                    </a:r>
                  </a:p>
                </c:rich>
              </c:tx>
              <c:spPr>
                <a:noFill/>
                <a:ln>
                  <a:noFill/>
                </a:ln>
                <a:effectLst/>
              </c:spPr>
              <c:txPr>
                <a:bodyPr rot="-3600000"/>
                <a:lstStyle/>
                <a:p>
                  <a:pPr>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{FAE5A009-8AB2-4E62-BE98-0E8EF6B4E12A}</c15:txfldGUID>
                      <c15:f>"80"</c15:f>
                      <c15:dlblFieldTableCache>
                        <c:ptCount val="1"/>
                        <c:pt idx="0">
                          <c:v>80</c:v>
                        </c:pt>
                      </c15:dlblFieldTableCache>
                    </c15:dlblFTEntry>
                  </c15:dlblFieldTable>
                  <c15:showDataLabelsRange val="0"/>
                </c:ext>
                <c:ext xmlns:c16="http://schemas.microsoft.com/office/drawing/2014/chart" uri="{C3380CC4-5D6E-409C-BE32-E72D297353CC}">
                  <c16:uniqueId val="{0000004E-1D1F-4B39-A3E2-50A26CBDD0D2}"/>
                </c:ext>
              </c:extLst>
            </c:dLbl>
            <c:dLbl>
              <c:idx val="49"/>
              <c:delete val="1"/>
              <c:extLst>
                <c:ext xmlns:c15="http://schemas.microsoft.com/office/drawing/2012/chart" uri="{CE6537A1-D6FC-4f65-9D91-7224C49458BB}"/>
                <c:ext xmlns:c16="http://schemas.microsoft.com/office/drawing/2014/chart" uri="{C3380CC4-5D6E-409C-BE32-E72D297353CC}">
                  <c16:uniqueId val="{0000004F-1D1F-4B39-A3E2-50A26CBDD0D2}"/>
                </c:ext>
              </c:extLst>
            </c:dLbl>
            <c:dLbl>
              <c:idx val="51"/>
              <c:delete val="1"/>
              <c:extLst>
                <c:ext xmlns:c15="http://schemas.microsoft.com/office/drawing/2012/chart" uri="{CE6537A1-D6FC-4f65-9D91-7224C49458BB}"/>
                <c:ext xmlns:c16="http://schemas.microsoft.com/office/drawing/2014/chart" uri="{C3380CC4-5D6E-409C-BE32-E72D297353CC}">
                  <c16:uniqueId val="{00000050-1D1F-4B39-A3E2-50A26CBDD0D2}"/>
                </c:ext>
              </c:extLst>
            </c:dLbl>
            <c:dLbl>
              <c:idx val="52"/>
              <c:delete val="1"/>
              <c:extLst>
                <c:ext xmlns:c15="http://schemas.microsoft.com/office/drawing/2012/chart" uri="{CE6537A1-D6FC-4f65-9D91-7224C49458BB}"/>
                <c:ext xmlns:c16="http://schemas.microsoft.com/office/drawing/2014/chart" uri="{C3380CC4-5D6E-409C-BE32-E72D297353CC}">
                  <c16:uniqueId val="{00000051-1D1F-4B39-A3E2-50A26CBDD0D2}"/>
                </c:ext>
              </c:extLst>
            </c:dLbl>
            <c:dLbl>
              <c:idx val="54"/>
              <c:layout>
                <c:manualLayout>
                  <c:x val="-9.9600831146106732E-3"/>
                  <c:y val="-3.9814595094456999E-2"/>
                </c:manualLayout>
              </c:layout>
              <c:tx>
                <c:rich>
                  <a:bodyPr rot="-3600000"/>
                  <a:lstStyle/>
                  <a:p>
                    <a:pPr>
                      <a:defRPr/>
                    </a:pPr>
                    <a:r>
                      <a:rPr lang="en-US"/>
                      <a:t>90</a:t>
                    </a:r>
                  </a:p>
                </c:rich>
              </c:tx>
              <c:spPr>
                <a:noFill/>
                <a:ln>
                  <a:noFill/>
                </a:ln>
                <a:effectLst/>
              </c:spPr>
              <c:txPr>
                <a:bodyPr rot="-3600000"/>
                <a:lstStyle/>
                <a:p>
                  <a:pPr>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{1F8F6182-B1E4-438F-AB8D-28EC3DDE9DAB}</c15:txfldGUID>
                      <c15:f>"90"</c15:f>
                      <c15:dlblFieldTableCache>
                        <c:ptCount val="1"/>
                        <c:pt idx="0">
                          <c:v>90</c:v>
                        </c:pt>
                      </c15:dlblFieldTableCache>
                    </c15:dlblFTEntry>
                  </c15:dlblFieldTable>
                  <c15:showDataLabelsRange val="0"/>
                </c:ext>
                <c:ext xmlns:c16="http://schemas.microsoft.com/office/drawing/2014/chart" uri="{C3380CC4-5D6E-409C-BE32-E72D297353CC}">
                  <c16:uniqueId val="{00000052-1D1F-4B39-A3E2-50A26CBDD0D2}"/>
                </c:ext>
              </c:extLst>
            </c:dLbl>
            <c:dLbl>
              <c:idx val="55"/>
              <c:delete val="1"/>
              <c:extLst>
                <c:ext xmlns:c15="http://schemas.microsoft.com/office/drawing/2012/chart" uri="{CE6537A1-D6FC-4f65-9D91-7224C49458BB}"/>
                <c:ext xmlns:c16="http://schemas.microsoft.com/office/drawing/2014/chart" uri="{C3380CC4-5D6E-409C-BE32-E72D297353CC}">
                  <c16:uniqueId val="{00000053-1D1F-4B39-A3E2-50A26CBDD0D2}"/>
                </c:ext>
              </c:extLst>
            </c:dLbl>
            <c:dLbl>
              <c:idx val="57"/>
              <c:delete val="1"/>
              <c:extLst>
                <c:ext xmlns:c15="http://schemas.microsoft.com/office/drawing/2012/chart" uri="{CE6537A1-D6FC-4f65-9D91-7224C49458BB}"/>
                <c:ext xmlns:c16="http://schemas.microsoft.com/office/drawing/2014/chart" uri="{C3380CC4-5D6E-409C-BE32-E72D297353CC}">
                  <c16:uniqueId val="{00000054-1D1F-4B39-A3E2-50A26CBDD0D2}"/>
                </c:ext>
              </c:extLst>
            </c:dLbl>
            <c:dLbl>
              <c:idx val="58"/>
              <c:delete val="1"/>
              <c:extLst>
                <c:ext xmlns:c15="http://schemas.microsoft.com/office/drawing/2012/chart" uri="{CE6537A1-D6FC-4f65-9D91-7224C49458BB}"/>
                <c:ext xmlns:c16="http://schemas.microsoft.com/office/drawing/2014/chart" uri="{C3380CC4-5D6E-409C-BE32-E72D297353CC}">
                  <c16:uniqueId val="{00000055-1D1F-4B39-A3E2-50A26CBDD0D2}"/>
                </c:ext>
              </c:extLst>
            </c:dLbl>
            <c:dLbl>
              <c:idx val="60"/>
              <c:layout>
                <c:manualLayout>
                  <c:x val="-7.9239574219889183E-3"/>
                  <c:y val="-4.3698630815103112E-2"/>
                </c:manualLayout>
              </c:layout>
              <c:tx>
                <c:rich>
                  <a:bodyPr rot="-3600000"/>
                  <a:lstStyle/>
                  <a:p>
                    <a:pPr>
                      <a:defRPr/>
                    </a:pPr>
                    <a:r>
                      <a:rPr lang="en-US"/>
                      <a:t>100</a:t>
                    </a:r>
                  </a:p>
                </c:rich>
              </c:tx>
              <c:spPr>
                <a:noFill/>
                <a:ln>
                  <a:noFill/>
                </a:ln>
                <a:effectLst/>
              </c:spPr>
              <c:txPr>
                <a:bodyPr rot="-3600000"/>
                <a:lstStyle/>
                <a:p>
                  <a:pPr>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{6CE33F3E-D330-4B27-A545-AB870538240C}</c15:txfldGUID>
                      <c15:f>"100"</c15:f>
                      <c15:dlblFieldTableCache>
                        <c:ptCount val="1"/>
                        <c:pt idx="0">
                          <c:v>100</c:v>
                        </c:pt>
                      </c15:dlblFieldTableCache>
                    </c15:dlblFTEntry>
                  </c15:dlblFieldTable>
                  <c15:showDataLabelsRange val="0"/>
                </c:ext>
                <c:ext xmlns:c16="http://schemas.microsoft.com/office/drawing/2014/chart" uri="{C3380CC4-5D6E-409C-BE32-E72D297353CC}">
                  <c16:uniqueId val="{00000056-1D1F-4B39-A3E2-50A26CBDD0D2}"/>
                </c:ext>
              </c:extLst>
            </c:dLbl>
            <c:dLbl>
              <c:idx val="61"/>
              <c:delete val="1"/>
              <c:extLst>
                <c:ext xmlns:c15="http://schemas.microsoft.com/office/drawing/2012/chart" uri="{CE6537A1-D6FC-4f65-9D91-7224C49458BB}"/>
                <c:ext xmlns:c16="http://schemas.microsoft.com/office/drawing/2014/chart" uri="{C3380CC4-5D6E-409C-BE32-E72D297353CC}">
                  <c16:uniqueId val="{00000057-1D1F-4B39-A3E2-50A26CBDD0D2}"/>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Lit>
              <c:formatCode>General</c:formatCode>
              <c:ptCount val="62"/>
              <c:pt idx="0">
                <c:v>0.5</c:v>
              </c:pt>
              <c:pt idx="1">
                <c:v>0.51500000000000001</c:v>
              </c:pt>
              <c:pt idx="3">
                <c:v>0.52500000000000002</c:v>
              </c:pt>
              <c:pt idx="4">
                <c:v>0.54</c:v>
              </c:pt>
              <c:pt idx="6">
                <c:v>0.55000000000000004</c:v>
              </c:pt>
              <c:pt idx="7">
                <c:v>0.56500000000000006</c:v>
              </c:pt>
              <c:pt idx="9">
                <c:v>0.57499999999999996</c:v>
              </c:pt>
              <c:pt idx="10">
                <c:v>0.59</c:v>
              </c:pt>
              <c:pt idx="12">
                <c:v>0.6</c:v>
              </c:pt>
              <c:pt idx="13">
                <c:v>0.61499999999999999</c:v>
              </c:pt>
              <c:pt idx="15">
                <c:v>0.625</c:v>
              </c:pt>
              <c:pt idx="16">
                <c:v>0.64</c:v>
              </c:pt>
              <c:pt idx="18">
                <c:v>0.65</c:v>
              </c:pt>
              <c:pt idx="19">
                <c:v>0.66500000000000004</c:v>
              </c:pt>
              <c:pt idx="21">
                <c:v>0.67500000000000004</c:v>
              </c:pt>
              <c:pt idx="22">
                <c:v>0.69000000000000006</c:v>
              </c:pt>
              <c:pt idx="24">
                <c:v>0.7</c:v>
              </c:pt>
              <c:pt idx="25">
                <c:v>0.71499999999999997</c:v>
              </c:pt>
              <c:pt idx="27">
                <c:v>0.72499999999999998</c:v>
              </c:pt>
              <c:pt idx="28">
                <c:v>0.74</c:v>
              </c:pt>
              <c:pt idx="30">
                <c:v>0.75</c:v>
              </c:pt>
              <c:pt idx="31">
                <c:v>0.76500000000000001</c:v>
              </c:pt>
              <c:pt idx="33">
                <c:v>0.77500000000000002</c:v>
              </c:pt>
              <c:pt idx="34">
                <c:v>0.79</c:v>
              </c:pt>
              <c:pt idx="36">
                <c:v>0.8</c:v>
              </c:pt>
              <c:pt idx="37">
                <c:v>0.81500000000000006</c:v>
              </c:pt>
              <c:pt idx="39">
                <c:v>0.82499999999999996</c:v>
              </c:pt>
              <c:pt idx="40">
                <c:v>0.84</c:v>
              </c:pt>
              <c:pt idx="42">
                <c:v>0.85</c:v>
              </c:pt>
              <c:pt idx="43">
                <c:v>0.86499999999999999</c:v>
              </c:pt>
              <c:pt idx="45">
                <c:v>0.875</c:v>
              </c:pt>
              <c:pt idx="46">
                <c:v>0.89</c:v>
              </c:pt>
              <c:pt idx="48">
                <c:v>0.89999999999999991</c:v>
              </c:pt>
              <c:pt idx="49">
                <c:v>0.91499999999999992</c:v>
              </c:pt>
              <c:pt idx="51">
                <c:v>0.92500000000000004</c:v>
              </c:pt>
              <c:pt idx="52">
                <c:v>0.94000000000000006</c:v>
              </c:pt>
              <c:pt idx="54">
                <c:v>0.95</c:v>
              </c:pt>
              <c:pt idx="55">
                <c:v>0.96499999999999997</c:v>
              </c:pt>
              <c:pt idx="57">
                <c:v>0.97499999999999998</c:v>
              </c:pt>
              <c:pt idx="58">
                <c:v>0.99</c:v>
              </c:pt>
              <c:pt idx="60">
                <c:v>1</c:v>
              </c:pt>
              <c:pt idx="61">
                <c:v>1.0149999999999999</c:v>
              </c:pt>
            </c:numLit>
          </c:xVal>
          <c:yVal>
            <c:numLit>
              <c:formatCode>General</c:formatCode>
              <c:ptCount val="62"/>
              <c:pt idx="0">
                <c:v>0.8660254037844386</c:v>
              </c:pt>
              <c:pt idx="1">
                <c:v>0.8920054037844386</c:v>
              </c:pt>
              <c:pt idx="3">
                <c:v>0.82272413359521668</c:v>
              </c:pt>
              <c:pt idx="4">
                <c:v>0.84870413359521668</c:v>
              </c:pt>
              <c:pt idx="6">
                <c:v>0.77942286340599476</c:v>
              </c:pt>
              <c:pt idx="7">
                <c:v>0.80540286340599476</c:v>
              </c:pt>
              <c:pt idx="9">
                <c:v>0.73612159321677273</c:v>
              </c:pt>
              <c:pt idx="10">
                <c:v>0.76210159321677273</c:v>
              </c:pt>
              <c:pt idx="12">
                <c:v>0.69282032302755103</c:v>
              </c:pt>
              <c:pt idx="13">
                <c:v>0.71880032302755104</c:v>
              </c:pt>
              <c:pt idx="15">
                <c:v>0.649519052838329</c:v>
              </c:pt>
              <c:pt idx="16">
                <c:v>0.67549905283832901</c:v>
              </c:pt>
              <c:pt idx="18">
                <c:v>0.60621778264910697</c:v>
              </c:pt>
              <c:pt idx="19">
                <c:v>0.63219778264910698</c:v>
              </c:pt>
              <c:pt idx="21">
                <c:v>0.56291651245988517</c:v>
              </c:pt>
              <c:pt idx="22">
                <c:v>0.58889651245988517</c:v>
              </c:pt>
              <c:pt idx="24">
                <c:v>0.51961524227066325</c:v>
              </c:pt>
              <c:pt idx="25">
                <c:v>0.54559524227066325</c:v>
              </c:pt>
              <c:pt idx="27">
                <c:v>0.47631397208144133</c:v>
              </c:pt>
              <c:pt idx="28">
                <c:v>0.50229397208144133</c:v>
              </c:pt>
              <c:pt idx="30">
                <c:v>0.4330127018922193</c:v>
              </c:pt>
              <c:pt idx="31">
                <c:v>0.4589927018922193</c:v>
              </c:pt>
              <c:pt idx="33">
                <c:v>0.38971143170299738</c:v>
              </c:pt>
              <c:pt idx="34">
                <c:v>0.41569143170299738</c:v>
              </c:pt>
              <c:pt idx="36">
                <c:v>0.34641016151377552</c:v>
              </c:pt>
              <c:pt idx="37">
                <c:v>0.37239016151377552</c:v>
              </c:pt>
              <c:pt idx="39">
                <c:v>0.30310889132455349</c:v>
              </c:pt>
              <c:pt idx="40">
                <c:v>0.32908889132455349</c:v>
              </c:pt>
              <c:pt idx="42">
                <c:v>0.25980762113533162</c:v>
              </c:pt>
              <c:pt idx="43">
                <c:v>0.28578762113533163</c:v>
              </c:pt>
              <c:pt idx="45">
                <c:v>0.21650635094610965</c:v>
              </c:pt>
              <c:pt idx="46">
                <c:v>0.24248635094610965</c:v>
              </c:pt>
              <c:pt idx="48">
                <c:v>0.17320508075688776</c:v>
              </c:pt>
              <c:pt idx="49">
                <c:v>0.19918508075688776</c:v>
              </c:pt>
              <c:pt idx="51">
                <c:v>0.12990381056766581</c:v>
              </c:pt>
              <c:pt idx="52">
                <c:v>0.15588381056766581</c:v>
              </c:pt>
              <c:pt idx="54">
                <c:v>8.6602540378443879E-2</c:v>
              </c:pt>
              <c:pt idx="55">
                <c:v>0.11258254037844388</c:v>
              </c:pt>
              <c:pt idx="57">
                <c:v>4.330127018922194E-2</c:v>
              </c:pt>
              <c:pt idx="58">
                <c:v>6.9281270189221936E-2</c:v>
              </c:pt>
              <c:pt idx="60">
                <c:v>0</c:v>
              </c:pt>
              <c:pt idx="61">
                <c:v>2.598E-2</c:v>
              </c:pt>
            </c:numLit>
          </c:yVal>
          <c:smooth val="0"/>
          <c:extLst>
            <c:ext xmlns:c16="http://schemas.microsoft.com/office/drawing/2014/chart" uri="{C3380CC4-5D6E-409C-BE32-E72D297353CC}">
              <c16:uniqueId val="{00000058-1D1F-4B39-A3E2-50A26CBDD0D2}"/>
            </c:ext>
          </c:extLst>
        </c:ser>
        <c:ser>
          <c:idx val="14"/>
          <c:order val="14"/>
          <c:tx>
            <c:v>20/20 Sand Ticks</c:v>
          </c:tx>
          <c:spPr>
            <a:ln w="3175">
              <a:solidFill>
                <a:schemeClr val="bg1">
                  <a:lumMod val="65000"/>
                </a:schemeClr>
              </a:solidFill>
            </a:ln>
          </c:spPr>
          <c:marker>
            <c:spPr>
              <a:noFill/>
              <a:ln>
                <a:noFill/>
              </a:ln>
            </c:spPr>
          </c:marker>
          <c:dLbls>
            <c:dLbl>
              <c:idx val="0"/>
              <c:delete val="1"/>
              <c:extLst>
                <c:ext xmlns:c15="http://schemas.microsoft.com/office/drawing/2012/chart" uri="{CE6537A1-D6FC-4f65-9D91-7224C49458BB}"/>
                <c:ext xmlns:c16="http://schemas.microsoft.com/office/drawing/2014/chart" uri="{C3380CC4-5D6E-409C-BE32-E72D297353CC}">
                  <c16:uniqueId val="{00000059-1D1F-4B39-A3E2-50A26CBDD0D2}"/>
                </c:ext>
              </c:extLst>
            </c:dLbl>
            <c:dLbl>
              <c:idx val="1"/>
              <c:delete val="1"/>
              <c:extLst>
                <c:ext xmlns:c15="http://schemas.microsoft.com/office/drawing/2012/chart" uri="{CE6537A1-D6FC-4f65-9D91-7224C49458BB}"/>
                <c:ext xmlns:c16="http://schemas.microsoft.com/office/drawing/2014/chart" uri="{C3380CC4-5D6E-409C-BE32-E72D297353CC}">
                  <c16:uniqueId val="{0000005A-1D1F-4B39-A3E2-50A26CBDD0D2}"/>
                </c:ext>
              </c:extLst>
            </c:dLbl>
            <c:dLbl>
              <c:idx val="3"/>
              <c:delete val="1"/>
              <c:extLst>
                <c:ext xmlns:c15="http://schemas.microsoft.com/office/drawing/2012/chart" uri="{CE6537A1-D6FC-4f65-9D91-7224C49458BB}"/>
                <c:ext xmlns:c16="http://schemas.microsoft.com/office/drawing/2014/chart" uri="{C3380CC4-5D6E-409C-BE32-E72D297353CC}">
                  <c16:uniqueId val="{0000005B-1D1F-4B39-A3E2-50A26CBDD0D2}"/>
                </c:ext>
              </c:extLst>
            </c:dLbl>
            <c:dLbl>
              <c:idx val="4"/>
              <c:delete val="1"/>
              <c:extLst>
                <c:ext xmlns:c15="http://schemas.microsoft.com/office/drawing/2012/chart" uri="{CE6537A1-D6FC-4f65-9D91-7224C49458BB}"/>
                <c:ext xmlns:c16="http://schemas.microsoft.com/office/drawing/2014/chart" uri="{C3380CC4-5D6E-409C-BE32-E72D297353CC}">
                  <c16:uniqueId val="{0000005C-1D1F-4B39-A3E2-50A26CBDD0D2}"/>
                </c:ext>
              </c:extLst>
            </c:dLbl>
            <c:dLbl>
              <c:idx val="6"/>
              <c:delete val="1"/>
              <c:extLst>
                <c:ext xmlns:c15="http://schemas.microsoft.com/office/drawing/2012/chart" uri="{CE6537A1-D6FC-4f65-9D91-7224C49458BB}"/>
                <c:ext xmlns:c16="http://schemas.microsoft.com/office/drawing/2014/chart" uri="{C3380CC4-5D6E-409C-BE32-E72D297353CC}">
                  <c16:uniqueId val="{0000005D-1D1F-4B39-A3E2-50A26CBDD0D2}"/>
                </c:ext>
              </c:extLst>
            </c:dLbl>
            <c:dLbl>
              <c:idx val="7"/>
              <c:layout>
                <c:manualLayout>
                  <c:x val="-2.0456496449309951E-2"/>
                  <c:y val="1.8336713146695053E-2"/>
                </c:manualLayout>
              </c:layout>
              <c:tx>
                <c:rich>
                  <a:bodyPr rot="3600000"/>
                  <a:lstStyle/>
                  <a:p>
                    <a:pPr>
                      <a:defRPr/>
                    </a:pPr>
                    <a:r>
                      <a:rPr lang="en-US"/>
                      <a:t>10</a:t>
                    </a:r>
                  </a:p>
                </c:rich>
              </c:tx>
              <c:spPr>
                <a:noFill/>
                <a:ln>
                  <a:noFill/>
                </a:ln>
                <a:effectLst/>
              </c:spPr>
              <c:txPr>
                <a:bodyPr rot="3600000"/>
                <a:lstStyle/>
                <a:p>
                  <a:pPr>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{3124CDD3-D635-442F-96CA-208662C44AE4}</c15:txfldGUID>
                      <c15:f>"10"</c15:f>
                      <c15:dlblFieldTableCache>
                        <c:ptCount val="1"/>
                        <c:pt idx="0">
                          <c:v>10</c:v>
                        </c:pt>
                      </c15:dlblFieldTableCache>
                    </c15:dlblFTEntry>
                  </c15:dlblFieldTable>
                  <c15:showDataLabelsRange val="0"/>
                </c:ext>
                <c:ext xmlns:c16="http://schemas.microsoft.com/office/drawing/2014/chart" uri="{C3380CC4-5D6E-409C-BE32-E72D297353CC}">
                  <c16:uniqueId val="{0000005E-1D1F-4B39-A3E2-50A26CBDD0D2}"/>
                </c:ext>
              </c:extLst>
            </c:dLbl>
            <c:dLbl>
              <c:idx val="9"/>
              <c:delete val="1"/>
              <c:extLst>
                <c:ext xmlns:c15="http://schemas.microsoft.com/office/drawing/2012/chart" uri="{CE6537A1-D6FC-4f65-9D91-7224C49458BB}"/>
                <c:ext xmlns:c16="http://schemas.microsoft.com/office/drawing/2014/chart" uri="{C3380CC4-5D6E-409C-BE32-E72D297353CC}">
                  <c16:uniqueId val="{0000005F-1D1F-4B39-A3E2-50A26CBDD0D2}"/>
                </c:ext>
              </c:extLst>
            </c:dLbl>
            <c:dLbl>
              <c:idx val="10"/>
              <c:delete val="1"/>
              <c:extLst>
                <c:ext xmlns:c15="http://schemas.microsoft.com/office/drawing/2012/chart" uri="{CE6537A1-D6FC-4f65-9D91-7224C49458BB}"/>
                <c:ext xmlns:c16="http://schemas.microsoft.com/office/drawing/2014/chart" uri="{C3380CC4-5D6E-409C-BE32-E72D297353CC}">
                  <c16:uniqueId val="{00000060-1D1F-4B39-A3E2-50A26CBDD0D2}"/>
                </c:ext>
              </c:extLst>
            </c:dLbl>
            <c:dLbl>
              <c:idx val="12"/>
              <c:delete val="1"/>
              <c:extLst>
                <c:ext xmlns:c15="http://schemas.microsoft.com/office/drawing/2012/chart" uri="{CE6537A1-D6FC-4f65-9D91-7224C49458BB}"/>
                <c:ext xmlns:c16="http://schemas.microsoft.com/office/drawing/2014/chart" uri="{C3380CC4-5D6E-409C-BE32-E72D297353CC}">
                  <c16:uniqueId val="{00000061-1D1F-4B39-A3E2-50A26CBDD0D2}"/>
                </c:ext>
              </c:extLst>
            </c:dLbl>
            <c:dLbl>
              <c:idx val="13"/>
              <c:layout>
                <c:manualLayout>
                  <c:x val="-2.0456496449310042E-2"/>
                  <c:y val="1.8336713146695053E-2"/>
                </c:manualLayout>
              </c:layout>
              <c:tx>
                <c:rich>
                  <a:bodyPr rot="3600000"/>
                  <a:lstStyle/>
                  <a:p>
                    <a:pPr>
                      <a:defRPr/>
                    </a:pPr>
                    <a:r>
                      <a:rPr lang="en-US"/>
                      <a:t>20</a:t>
                    </a:r>
                  </a:p>
                </c:rich>
              </c:tx>
              <c:spPr>
                <a:noFill/>
                <a:ln>
                  <a:noFill/>
                </a:ln>
                <a:effectLst/>
              </c:spPr>
              <c:txPr>
                <a:bodyPr rot="3600000"/>
                <a:lstStyle/>
                <a:p>
                  <a:pPr>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{991B1B11-C419-4793-BC5E-6D0CF9E4959A}</c15:txfldGUID>
                      <c15:f>"20"</c15:f>
                      <c15:dlblFieldTableCache>
                        <c:ptCount val="1"/>
                        <c:pt idx="0">
                          <c:v>20</c:v>
                        </c:pt>
                      </c15:dlblFieldTableCache>
                    </c15:dlblFTEntry>
                  </c15:dlblFieldTable>
                  <c15:showDataLabelsRange val="0"/>
                </c:ext>
                <c:ext xmlns:c16="http://schemas.microsoft.com/office/drawing/2014/chart" uri="{C3380CC4-5D6E-409C-BE32-E72D297353CC}">
                  <c16:uniqueId val="{00000062-1D1F-4B39-A3E2-50A26CBDD0D2}"/>
                </c:ext>
              </c:extLst>
            </c:dLbl>
            <c:dLbl>
              <c:idx val="15"/>
              <c:delete val="1"/>
              <c:extLst>
                <c:ext xmlns:c15="http://schemas.microsoft.com/office/drawing/2012/chart" uri="{CE6537A1-D6FC-4f65-9D91-7224C49458BB}"/>
                <c:ext xmlns:c16="http://schemas.microsoft.com/office/drawing/2014/chart" uri="{C3380CC4-5D6E-409C-BE32-E72D297353CC}">
                  <c16:uniqueId val="{00000063-1D1F-4B39-A3E2-50A26CBDD0D2}"/>
                </c:ext>
              </c:extLst>
            </c:dLbl>
            <c:dLbl>
              <c:idx val="16"/>
              <c:delete val="1"/>
              <c:extLst>
                <c:ext xmlns:c15="http://schemas.microsoft.com/office/drawing/2012/chart" uri="{CE6537A1-D6FC-4f65-9D91-7224C49458BB}"/>
                <c:ext xmlns:c16="http://schemas.microsoft.com/office/drawing/2014/chart" uri="{C3380CC4-5D6E-409C-BE32-E72D297353CC}">
                  <c16:uniqueId val="{00000064-1D1F-4B39-A3E2-50A26CBDD0D2}"/>
                </c:ext>
              </c:extLst>
            </c:dLbl>
            <c:dLbl>
              <c:idx val="18"/>
              <c:delete val="1"/>
              <c:extLst>
                <c:ext xmlns:c15="http://schemas.microsoft.com/office/drawing/2012/chart" uri="{CE6537A1-D6FC-4f65-9D91-7224C49458BB}"/>
                <c:ext xmlns:c16="http://schemas.microsoft.com/office/drawing/2014/chart" uri="{C3380CC4-5D6E-409C-BE32-E72D297353CC}">
                  <c16:uniqueId val="{00000065-1D1F-4B39-A3E2-50A26CBDD0D2}"/>
                </c:ext>
              </c:extLst>
            </c:dLbl>
            <c:dLbl>
              <c:idx val="19"/>
              <c:layout>
                <c:manualLayout>
                  <c:x val="-2.0456496449310042E-2"/>
                  <c:y val="1.8336713146695053E-2"/>
                </c:manualLayout>
              </c:layout>
              <c:tx>
                <c:rich>
                  <a:bodyPr rot="3600000"/>
                  <a:lstStyle/>
                  <a:p>
                    <a:pPr>
                      <a:defRPr/>
                    </a:pPr>
                    <a:r>
                      <a:rPr lang="en-US"/>
                      <a:t>30</a:t>
                    </a:r>
                  </a:p>
                </c:rich>
              </c:tx>
              <c:spPr>
                <a:noFill/>
                <a:ln>
                  <a:noFill/>
                </a:ln>
                <a:effectLst/>
              </c:spPr>
              <c:txPr>
                <a:bodyPr rot="3600000"/>
                <a:lstStyle/>
                <a:p>
                  <a:pPr>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{67ECA726-E852-46DC-8904-2ADC2982F7FD}</c15:txfldGUID>
                      <c15:f>"30"</c15:f>
                      <c15:dlblFieldTableCache>
                        <c:ptCount val="1"/>
                        <c:pt idx="0">
                          <c:v>30</c:v>
                        </c:pt>
                      </c15:dlblFieldTableCache>
                    </c15:dlblFTEntry>
                  </c15:dlblFieldTable>
                  <c15:showDataLabelsRange val="0"/>
                </c:ext>
                <c:ext xmlns:c16="http://schemas.microsoft.com/office/drawing/2014/chart" uri="{C3380CC4-5D6E-409C-BE32-E72D297353CC}">
                  <c16:uniqueId val="{00000066-1D1F-4B39-A3E2-50A26CBDD0D2}"/>
                </c:ext>
              </c:extLst>
            </c:dLbl>
            <c:dLbl>
              <c:idx val="21"/>
              <c:delete val="1"/>
              <c:extLst>
                <c:ext xmlns:c15="http://schemas.microsoft.com/office/drawing/2012/chart" uri="{CE6537A1-D6FC-4f65-9D91-7224C49458BB}"/>
                <c:ext xmlns:c16="http://schemas.microsoft.com/office/drawing/2014/chart" uri="{C3380CC4-5D6E-409C-BE32-E72D297353CC}">
                  <c16:uniqueId val="{00000067-1D1F-4B39-A3E2-50A26CBDD0D2}"/>
                </c:ext>
              </c:extLst>
            </c:dLbl>
            <c:dLbl>
              <c:idx val="22"/>
              <c:delete val="1"/>
              <c:extLst>
                <c:ext xmlns:c15="http://schemas.microsoft.com/office/drawing/2012/chart" uri="{CE6537A1-D6FC-4f65-9D91-7224C49458BB}"/>
                <c:ext xmlns:c16="http://schemas.microsoft.com/office/drawing/2014/chart" uri="{C3380CC4-5D6E-409C-BE32-E72D297353CC}">
                  <c16:uniqueId val="{00000068-1D1F-4B39-A3E2-50A26CBDD0D2}"/>
                </c:ext>
              </c:extLst>
            </c:dLbl>
            <c:dLbl>
              <c:idx val="24"/>
              <c:delete val="1"/>
              <c:extLst>
                <c:ext xmlns:c15="http://schemas.microsoft.com/office/drawing/2012/chart" uri="{CE6537A1-D6FC-4f65-9D91-7224C49458BB}"/>
                <c:ext xmlns:c16="http://schemas.microsoft.com/office/drawing/2014/chart" uri="{C3380CC4-5D6E-409C-BE32-E72D297353CC}">
                  <c16:uniqueId val="{00000069-1D1F-4B39-A3E2-50A26CBDD0D2}"/>
                </c:ext>
              </c:extLst>
            </c:dLbl>
            <c:dLbl>
              <c:idx val="25"/>
              <c:layout>
                <c:manualLayout>
                  <c:x val="-2.0456496449310042E-2"/>
                  <c:y val="1.8336713146695053E-2"/>
                </c:manualLayout>
              </c:layout>
              <c:tx>
                <c:rich>
                  <a:bodyPr rot="3600000"/>
                  <a:lstStyle/>
                  <a:p>
                    <a:pPr>
                      <a:defRPr/>
                    </a:pPr>
                    <a:r>
                      <a:rPr lang="en-US"/>
                      <a:t>40</a:t>
                    </a:r>
                  </a:p>
                </c:rich>
              </c:tx>
              <c:spPr>
                <a:noFill/>
                <a:ln>
                  <a:noFill/>
                </a:ln>
                <a:effectLst/>
              </c:spPr>
              <c:txPr>
                <a:bodyPr rot="3600000"/>
                <a:lstStyle/>
                <a:p>
                  <a:pPr>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{8DE7BABE-8A1F-4B5B-9BF8-B47B83586E27}</c15:txfldGUID>
                      <c15:f>"40"</c15:f>
                      <c15:dlblFieldTableCache>
                        <c:ptCount val="1"/>
                        <c:pt idx="0">
                          <c:v>40</c:v>
                        </c:pt>
                      </c15:dlblFieldTableCache>
                    </c15:dlblFTEntry>
                  </c15:dlblFieldTable>
                  <c15:showDataLabelsRange val="0"/>
                </c:ext>
                <c:ext xmlns:c16="http://schemas.microsoft.com/office/drawing/2014/chart" uri="{C3380CC4-5D6E-409C-BE32-E72D297353CC}">
                  <c16:uniqueId val="{0000006A-1D1F-4B39-A3E2-50A26CBDD0D2}"/>
                </c:ext>
              </c:extLst>
            </c:dLbl>
            <c:dLbl>
              <c:idx val="27"/>
              <c:delete val="1"/>
              <c:extLst>
                <c:ext xmlns:c15="http://schemas.microsoft.com/office/drawing/2012/chart" uri="{CE6537A1-D6FC-4f65-9D91-7224C49458BB}"/>
                <c:ext xmlns:c16="http://schemas.microsoft.com/office/drawing/2014/chart" uri="{C3380CC4-5D6E-409C-BE32-E72D297353CC}">
                  <c16:uniqueId val="{0000006B-1D1F-4B39-A3E2-50A26CBDD0D2}"/>
                </c:ext>
              </c:extLst>
            </c:dLbl>
            <c:dLbl>
              <c:idx val="28"/>
              <c:delete val="1"/>
              <c:extLst>
                <c:ext xmlns:c15="http://schemas.microsoft.com/office/drawing/2012/chart" uri="{CE6537A1-D6FC-4f65-9D91-7224C49458BB}"/>
                <c:ext xmlns:c16="http://schemas.microsoft.com/office/drawing/2014/chart" uri="{C3380CC4-5D6E-409C-BE32-E72D297353CC}">
                  <c16:uniqueId val="{0000006C-1D1F-4B39-A3E2-50A26CBDD0D2}"/>
                </c:ext>
              </c:extLst>
            </c:dLbl>
            <c:dLbl>
              <c:idx val="30"/>
              <c:delete val="1"/>
              <c:extLst>
                <c:ext xmlns:c15="http://schemas.microsoft.com/office/drawing/2012/chart" uri="{CE6537A1-D6FC-4f65-9D91-7224C49458BB}"/>
                <c:ext xmlns:c16="http://schemas.microsoft.com/office/drawing/2014/chart" uri="{C3380CC4-5D6E-409C-BE32-E72D297353CC}">
                  <c16:uniqueId val="{0000006D-1D1F-4B39-A3E2-50A26CBDD0D2}"/>
                </c:ext>
              </c:extLst>
            </c:dLbl>
            <c:dLbl>
              <c:idx val="31"/>
              <c:layout>
                <c:manualLayout>
                  <c:x val="-2.0456496449310042E-2"/>
                  <c:y val="1.8336713146695053E-2"/>
                </c:manualLayout>
              </c:layout>
              <c:tx>
                <c:rich>
                  <a:bodyPr rot="3600000"/>
                  <a:lstStyle/>
                  <a:p>
                    <a:pPr>
                      <a:defRPr/>
                    </a:pPr>
                    <a:r>
                      <a:rPr lang="en-US"/>
                      <a:t>50</a:t>
                    </a:r>
                  </a:p>
                </c:rich>
              </c:tx>
              <c:spPr>
                <a:noFill/>
                <a:ln>
                  <a:noFill/>
                </a:ln>
                <a:effectLst/>
              </c:spPr>
              <c:txPr>
                <a:bodyPr rot="3600000"/>
                <a:lstStyle/>
                <a:p>
                  <a:pPr>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{6D77CDD5-1143-4095-8459-846C6AE25B17}</c15:txfldGUID>
                      <c15:f>"50"</c15:f>
                      <c15:dlblFieldTableCache>
                        <c:ptCount val="1"/>
                        <c:pt idx="0">
                          <c:v>50</c:v>
                        </c:pt>
                      </c15:dlblFieldTableCache>
                    </c15:dlblFTEntry>
                  </c15:dlblFieldTable>
                  <c15:showDataLabelsRange val="0"/>
                </c:ext>
                <c:ext xmlns:c16="http://schemas.microsoft.com/office/drawing/2014/chart" uri="{C3380CC4-5D6E-409C-BE32-E72D297353CC}">
                  <c16:uniqueId val="{0000006E-1D1F-4B39-A3E2-50A26CBDD0D2}"/>
                </c:ext>
              </c:extLst>
            </c:dLbl>
            <c:dLbl>
              <c:idx val="33"/>
              <c:delete val="1"/>
              <c:extLst>
                <c:ext xmlns:c15="http://schemas.microsoft.com/office/drawing/2012/chart" uri="{CE6537A1-D6FC-4f65-9D91-7224C49458BB}"/>
                <c:ext xmlns:c16="http://schemas.microsoft.com/office/drawing/2014/chart" uri="{C3380CC4-5D6E-409C-BE32-E72D297353CC}">
                  <c16:uniqueId val="{0000006F-1D1F-4B39-A3E2-50A26CBDD0D2}"/>
                </c:ext>
              </c:extLst>
            </c:dLbl>
            <c:dLbl>
              <c:idx val="34"/>
              <c:delete val="1"/>
              <c:extLst>
                <c:ext xmlns:c15="http://schemas.microsoft.com/office/drawing/2012/chart" uri="{CE6537A1-D6FC-4f65-9D91-7224C49458BB}"/>
                <c:ext xmlns:c16="http://schemas.microsoft.com/office/drawing/2014/chart" uri="{C3380CC4-5D6E-409C-BE32-E72D297353CC}">
                  <c16:uniqueId val="{00000070-1D1F-4B39-A3E2-50A26CBDD0D2}"/>
                </c:ext>
              </c:extLst>
            </c:dLbl>
            <c:dLbl>
              <c:idx val="36"/>
              <c:delete val="1"/>
              <c:extLst>
                <c:ext xmlns:c15="http://schemas.microsoft.com/office/drawing/2012/chart" uri="{CE6537A1-D6FC-4f65-9D91-7224C49458BB}"/>
                <c:ext xmlns:c16="http://schemas.microsoft.com/office/drawing/2014/chart" uri="{C3380CC4-5D6E-409C-BE32-E72D297353CC}">
                  <c16:uniqueId val="{00000071-1D1F-4B39-A3E2-50A26CBDD0D2}"/>
                </c:ext>
              </c:extLst>
            </c:dLbl>
            <c:dLbl>
              <c:idx val="37"/>
              <c:layout>
                <c:manualLayout>
                  <c:x val="-2.0456496449310083E-2"/>
                  <c:y val="2.0628621824781597E-2"/>
                </c:manualLayout>
              </c:layout>
              <c:tx>
                <c:rich>
                  <a:bodyPr rot="3600000"/>
                  <a:lstStyle/>
                  <a:p>
                    <a:pPr>
                      <a:defRPr/>
                    </a:pPr>
                    <a:r>
                      <a:rPr lang="en-US"/>
                      <a:t>60</a:t>
                    </a:r>
                  </a:p>
                </c:rich>
              </c:tx>
              <c:spPr>
                <a:noFill/>
                <a:ln>
                  <a:noFill/>
                </a:ln>
                <a:effectLst/>
              </c:spPr>
              <c:txPr>
                <a:bodyPr rot="3600000"/>
                <a:lstStyle/>
                <a:p>
                  <a:pPr>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{B1DD20CB-45C2-457E-B3B0-57E004CB0749}</c15:txfldGUID>
                      <c15:f>"60"</c15:f>
                      <c15:dlblFieldTableCache>
                        <c:ptCount val="1"/>
                        <c:pt idx="0">
                          <c:v>60</c:v>
                        </c:pt>
                      </c15:dlblFieldTableCache>
                    </c15:dlblFTEntry>
                  </c15:dlblFieldTable>
                  <c15:showDataLabelsRange val="0"/>
                </c:ext>
                <c:ext xmlns:c16="http://schemas.microsoft.com/office/drawing/2014/chart" uri="{C3380CC4-5D6E-409C-BE32-E72D297353CC}">
                  <c16:uniqueId val="{00000072-1D1F-4B39-A3E2-50A26CBDD0D2}"/>
                </c:ext>
              </c:extLst>
            </c:dLbl>
            <c:dLbl>
              <c:idx val="39"/>
              <c:delete val="1"/>
              <c:extLst>
                <c:ext xmlns:c15="http://schemas.microsoft.com/office/drawing/2012/chart" uri="{CE6537A1-D6FC-4f65-9D91-7224C49458BB}"/>
                <c:ext xmlns:c16="http://schemas.microsoft.com/office/drawing/2014/chart" uri="{C3380CC4-5D6E-409C-BE32-E72D297353CC}">
                  <c16:uniqueId val="{00000073-1D1F-4B39-A3E2-50A26CBDD0D2}"/>
                </c:ext>
              </c:extLst>
            </c:dLbl>
            <c:dLbl>
              <c:idx val="40"/>
              <c:delete val="1"/>
              <c:extLst>
                <c:ext xmlns:c15="http://schemas.microsoft.com/office/drawing/2012/chart" uri="{CE6537A1-D6FC-4f65-9D91-7224C49458BB}"/>
                <c:ext xmlns:c16="http://schemas.microsoft.com/office/drawing/2014/chart" uri="{C3380CC4-5D6E-409C-BE32-E72D297353CC}">
                  <c16:uniqueId val="{00000074-1D1F-4B39-A3E2-50A26CBDD0D2}"/>
                </c:ext>
              </c:extLst>
            </c:dLbl>
            <c:dLbl>
              <c:idx val="42"/>
              <c:delete val="1"/>
              <c:extLst>
                <c:ext xmlns:c15="http://schemas.microsoft.com/office/drawing/2012/chart" uri="{CE6537A1-D6FC-4f65-9D91-7224C49458BB}"/>
                <c:ext xmlns:c16="http://schemas.microsoft.com/office/drawing/2014/chart" uri="{C3380CC4-5D6E-409C-BE32-E72D297353CC}">
                  <c16:uniqueId val="{00000075-1D1F-4B39-A3E2-50A26CBDD0D2}"/>
                </c:ext>
              </c:extLst>
            </c:dLbl>
            <c:dLbl>
              <c:idx val="43"/>
              <c:layout>
                <c:manualLayout>
                  <c:x val="-2.0456496449310042E-2"/>
                  <c:y val="1.8336713146695053E-2"/>
                </c:manualLayout>
              </c:layout>
              <c:tx>
                <c:rich>
                  <a:bodyPr rot="3600000"/>
                  <a:lstStyle/>
                  <a:p>
                    <a:pPr>
                      <a:defRPr/>
                    </a:pPr>
                    <a:r>
                      <a:rPr lang="en-US"/>
                      <a:t>70</a:t>
                    </a:r>
                  </a:p>
                </c:rich>
              </c:tx>
              <c:spPr>
                <a:noFill/>
                <a:ln>
                  <a:noFill/>
                </a:ln>
                <a:effectLst/>
              </c:spPr>
              <c:txPr>
                <a:bodyPr rot="3600000"/>
                <a:lstStyle/>
                <a:p>
                  <a:pPr>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{7195855D-0C0F-4E43-82B6-6415AB4EDA8F}</c15:txfldGUID>
                      <c15:f>"70"</c15:f>
                      <c15:dlblFieldTableCache>
                        <c:ptCount val="1"/>
                        <c:pt idx="0">
                          <c:v>70</c:v>
                        </c:pt>
                      </c15:dlblFieldTableCache>
                    </c15:dlblFTEntry>
                  </c15:dlblFieldTable>
                  <c15:showDataLabelsRange val="0"/>
                </c:ext>
                <c:ext xmlns:c16="http://schemas.microsoft.com/office/drawing/2014/chart" uri="{C3380CC4-5D6E-409C-BE32-E72D297353CC}">
                  <c16:uniqueId val="{00000076-1D1F-4B39-A3E2-50A26CBDD0D2}"/>
                </c:ext>
              </c:extLst>
            </c:dLbl>
            <c:dLbl>
              <c:idx val="45"/>
              <c:delete val="1"/>
              <c:extLst>
                <c:ext xmlns:c15="http://schemas.microsoft.com/office/drawing/2012/chart" uri="{CE6537A1-D6FC-4f65-9D91-7224C49458BB}"/>
                <c:ext xmlns:c16="http://schemas.microsoft.com/office/drawing/2014/chart" uri="{C3380CC4-5D6E-409C-BE32-E72D297353CC}">
                  <c16:uniqueId val="{00000077-1D1F-4B39-A3E2-50A26CBDD0D2}"/>
                </c:ext>
              </c:extLst>
            </c:dLbl>
            <c:dLbl>
              <c:idx val="46"/>
              <c:delete val="1"/>
              <c:extLst>
                <c:ext xmlns:c15="http://schemas.microsoft.com/office/drawing/2012/chart" uri="{CE6537A1-D6FC-4f65-9D91-7224C49458BB}"/>
                <c:ext xmlns:c16="http://schemas.microsoft.com/office/drawing/2014/chart" uri="{C3380CC4-5D6E-409C-BE32-E72D297353CC}">
                  <c16:uniqueId val="{00000078-1D1F-4B39-A3E2-50A26CBDD0D2}"/>
                </c:ext>
              </c:extLst>
            </c:dLbl>
            <c:dLbl>
              <c:idx val="48"/>
              <c:delete val="1"/>
              <c:extLst>
                <c:ext xmlns:c15="http://schemas.microsoft.com/office/drawing/2012/chart" uri="{CE6537A1-D6FC-4f65-9D91-7224C49458BB}"/>
                <c:ext xmlns:c16="http://schemas.microsoft.com/office/drawing/2014/chart" uri="{C3380CC4-5D6E-409C-BE32-E72D297353CC}">
                  <c16:uniqueId val="{00000079-1D1F-4B39-A3E2-50A26CBDD0D2}"/>
                </c:ext>
              </c:extLst>
            </c:dLbl>
            <c:dLbl>
              <c:idx val="49"/>
              <c:layout>
                <c:manualLayout>
                  <c:x val="-2.2861561250656422E-2"/>
                  <c:y val="1.8336713146695053E-2"/>
                </c:manualLayout>
              </c:layout>
              <c:tx>
                <c:rich>
                  <a:bodyPr rot="3600000"/>
                  <a:lstStyle/>
                  <a:p>
                    <a:pPr>
                      <a:defRPr/>
                    </a:pPr>
                    <a:r>
                      <a:rPr lang="en-US"/>
                      <a:t>80</a:t>
                    </a:r>
                  </a:p>
                </c:rich>
              </c:tx>
              <c:spPr>
                <a:noFill/>
                <a:ln>
                  <a:noFill/>
                </a:ln>
                <a:effectLst/>
              </c:spPr>
              <c:txPr>
                <a:bodyPr rot="3600000"/>
                <a:lstStyle/>
                <a:p>
                  <a:pPr>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{0BF7F90F-8EA1-4967-B20C-9739ECD999CB}</c15:txfldGUID>
                      <c15:f>"80"</c15:f>
                      <c15:dlblFieldTableCache>
                        <c:ptCount val="1"/>
                        <c:pt idx="0">
                          <c:v>80</c:v>
                        </c:pt>
                      </c15:dlblFieldTableCache>
                    </c15:dlblFTEntry>
                  </c15:dlblFieldTable>
                  <c15:showDataLabelsRange val="0"/>
                </c:ext>
                <c:ext xmlns:c16="http://schemas.microsoft.com/office/drawing/2014/chart" uri="{C3380CC4-5D6E-409C-BE32-E72D297353CC}">
                  <c16:uniqueId val="{0000007A-1D1F-4B39-A3E2-50A26CBDD0D2}"/>
                </c:ext>
              </c:extLst>
            </c:dLbl>
            <c:dLbl>
              <c:idx val="51"/>
              <c:delete val="1"/>
              <c:extLst>
                <c:ext xmlns:c15="http://schemas.microsoft.com/office/drawing/2012/chart" uri="{CE6537A1-D6FC-4f65-9D91-7224C49458BB}"/>
                <c:ext xmlns:c16="http://schemas.microsoft.com/office/drawing/2014/chart" uri="{C3380CC4-5D6E-409C-BE32-E72D297353CC}">
                  <c16:uniqueId val="{0000007B-1D1F-4B39-A3E2-50A26CBDD0D2}"/>
                </c:ext>
              </c:extLst>
            </c:dLbl>
            <c:dLbl>
              <c:idx val="52"/>
              <c:delete val="1"/>
              <c:extLst>
                <c:ext xmlns:c15="http://schemas.microsoft.com/office/drawing/2012/chart" uri="{CE6537A1-D6FC-4f65-9D91-7224C49458BB}"/>
                <c:ext xmlns:c16="http://schemas.microsoft.com/office/drawing/2014/chart" uri="{C3380CC4-5D6E-409C-BE32-E72D297353CC}">
                  <c16:uniqueId val="{0000007C-1D1F-4B39-A3E2-50A26CBDD0D2}"/>
                </c:ext>
              </c:extLst>
            </c:dLbl>
            <c:dLbl>
              <c:idx val="54"/>
              <c:delete val="1"/>
              <c:extLst>
                <c:ext xmlns:c15="http://schemas.microsoft.com/office/drawing/2012/chart" uri="{CE6537A1-D6FC-4f65-9D91-7224C49458BB}"/>
                <c:ext xmlns:c16="http://schemas.microsoft.com/office/drawing/2014/chart" uri="{C3380CC4-5D6E-409C-BE32-E72D297353CC}">
                  <c16:uniqueId val="{0000007D-1D1F-4B39-A3E2-50A26CBDD0D2}"/>
                </c:ext>
              </c:extLst>
            </c:dLbl>
            <c:dLbl>
              <c:idx val="55"/>
              <c:layout>
                <c:manualLayout>
                  <c:x val="-2.0456496449310042E-2"/>
                  <c:y val="1.8336713146695053E-2"/>
                </c:manualLayout>
              </c:layout>
              <c:tx>
                <c:rich>
                  <a:bodyPr rot="3600000"/>
                  <a:lstStyle/>
                  <a:p>
                    <a:pPr>
                      <a:defRPr/>
                    </a:pPr>
                    <a:r>
                      <a:rPr lang="en-US"/>
                      <a:t>90</a:t>
                    </a:r>
                  </a:p>
                </c:rich>
              </c:tx>
              <c:spPr>
                <a:noFill/>
                <a:ln>
                  <a:noFill/>
                </a:ln>
                <a:effectLst/>
              </c:spPr>
              <c:txPr>
                <a:bodyPr rot="3600000"/>
                <a:lstStyle/>
                <a:p>
                  <a:pPr>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{462C2E1B-1D14-4005-BB2A-D0242BD959B9}</c15:txfldGUID>
                      <c15:f>"90"</c15:f>
                      <c15:dlblFieldTableCache>
                        <c:ptCount val="1"/>
                        <c:pt idx="0">
                          <c:v>90</c:v>
                        </c:pt>
                      </c15:dlblFieldTableCache>
                    </c15:dlblFTEntry>
                  </c15:dlblFieldTable>
                  <c15:showDataLabelsRange val="0"/>
                </c:ext>
                <c:ext xmlns:c16="http://schemas.microsoft.com/office/drawing/2014/chart" uri="{C3380CC4-5D6E-409C-BE32-E72D297353CC}">
                  <c16:uniqueId val="{0000007E-1D1F-4B39-A3E2-50A26CBDD0D2}"/>
                </c:ext>
              </c:extLst>
            </c:dLbl>
            <c:dLbl>
              <c:idx val="57"/>
              <c:delete val="1"/>
              <c:extLst>
                <c:ext xmlns:c15="http://schemas.microsoft.com/office/drawing/2012/chart" uri="{CE6537A1-D6FC-4f65-9D91-7224C49458BB}"/>
                <c:ext xmlns:c16="http://schemas.microsoft.com/office/drawing/2014/chart" uri="{C3380CC4-5D6E-409C-BE32-E72D297353CC}">
                  <c16:uniqueId val="{0000007F-1D1F-4B39-A3E2-50A26CBDD0D2}"/>
                </c:ext>
              </c:extLst>
            </c:dLbl>
            <c:dLbl>
              <c:idx val="58"/>
              <c:delete val="1"/>
              <c:extLst>
                <c:ext xmlns:c15="http://schemas.microsoft.com/office/drawing/2012/chart" uri="{CE6537A1-D6FC-4f65-9D91-7224C49458BB}"/>
                <c:ext xmlns:c16="http://schemas.microsoft.com/office/drawing/2014/chart" uri="{C3380CC4-5D6E-409C-BE32-E72D297353CC}">
                  <c16:uniqueId val="{00000080-1D1F-4B39-A3E2-50A26CBDD0D2}"/>
                </c:ext>
              </c:extLst>
            </c:dLbl>
            <c:dLbl>
              <c:idx val="60"/>
              <c:delete val="1"/>
              <c:extLst>
                <c:ext xmlns:c15="http://schemas.microsoft.com/office/drawing/2012/chart" uri="{CE6537A1-D6FC-4f65-9D91-7224C49458BB}"/>
                <c:ext xmlns:c16="http://schemas.microsoft.com/office/drawing/2014/chart" uri="{C3380CC4-5D6E-409C-BE32-E72D297353CC}">
                  <c16:uniqueId val="{00000081-1D1F-4B39-A3E2-50A26CBDD0D2}"/>
                </c:ext>
              </c:extLst>
            </c:dLbl>
            <c:dLbl>
              <c:idx val="61"/>
              <c:layout>
                <c:manualLayout>
                  <c:x val="-2.3132178384603193E-2"/>
                  <c:y val="2.2753058750642766E-2"/>
                </c:manualLayout>
              </c:layout>
              <c:tx>
                <c:rich>
                  <a:bodyPr rot="3600000"/>
                  <a:lstStyle/>
                  <a:p>
                    <a:pPr>
                      <a:defRPr/>
                    </a:pPr>
                    <a:r>
                      <a:rPr lang="en-US"/>
                      <a:t>100</a:t>
                    </a:r>
                  </a:p>
                </c:rich>
              </c:tx>
              <c:spPr>
                <a:noFill/>
                <a:ln>
                  <a:noFill/>
                </a:ln>
                <a:effectLst/>
              </c:spPr>
              <c:txPr>
                <a:bodyPr rot="3600000"/>
                <a:lstStyle/>
                <a:p>
                  <a:pPr>
                    <a:defRPr/>
                  </a:pPr>
                  <a:endParaRPr lang="en-US"/>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{0D4B67B6-9D5C-470B-B719-F0C1B15332D8}</c15:txfldGUID>
                      <c15:f>"100"</c15:f>
                      <c15:dlblFieldTableCache>
                        <c:ptCount val="1"/>
                        <c:pt idx="0">
                          <c:v>100</c:v>
                        </c:pt>
                      </c15:dlblFieldTableCache>
                    </c15:dlblFTEntry>
                  </c15:dlblFieldTable>
                  <c15:showDataLabelsRange val="0"/>
                </c:ext>
                <c:ext xmlns:c16="http://schemas.microsoft.com/office/drawing/2014/chart" uri="{C3380CC4-5D6E-409C-BE32-E72D297353CC}">
                  <c16:uniqueId val="{00000082-1D1F-4B39-A3E2-50A26CBDD0D2}"/>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Lit>
              <c:formatCode>General</c:formatCode>
              <c:ptCount val="62"/>
              <c:pt idx="0">
                <c:v>1</c:v>
              </c:pt>
              <c:pt idx="1">
                <c:v>1.0149999999999999</c:v>
              </c:pt>
              <c:pt idx="3">
                <c:v>0.95</c:v>
              </c:pt>
              <c:pt idx="4">
                <c:v>0.96499999999999997</c:v>
              </c:pt>
              <c:pt idx="6">
                <c:v>0.89999999999999991</c:v>
              </c:pt>
              <c:pt idx="7">
                <c:v>0.91499999999999992</c:v>
              </c:pt>
              <c:pt idx="9">
                <c:v>0.85</c:v>
              </c:pt>
              <c:pt idx="10">
                <c:v>0.86499999999999999</c:v>
              </c:pt>
              <c:pt idx="12">
                <c:v>0.8</c:v>
              </c:pt>
              <c:pt idx="13">
                <c:v>0.81500000000000006</c:v>
              </c:pt>
              <c:pt idx="15">
                <c:v>0.75</c:v>
              </c:pt>
              <c:pt idx="16">
                <c:v>0.76500000000000001</c:v>
              </c:pt>
              <c:pt idx="18">
                <c:v>0.7</c:v>
              </c:pt>
              <c:pt idx="19">
                <c:v>0.71499999999999997</c:v>
              </c:pt>
              <c:pt idx="21">
                <c:v>0.65</c:v>
              </c:pt>
              <c:pt idx="22">
                <c:v>0.66500000000000004</c:v>
              </c:pt>
              <c:pt idx="24">
                <c:v>0.6</c:v>
              </c:pt>
              <c:pt idx="25">
                <c:v>0.61499999999999999</c:v>
              </c:pt>
              <c:pt idx="27">
                <c:v>0.55000000000000004</c:v>
              </c:pt>
              <c:pt idx="28">
                <c:v>0.56500000000000006</c:v>
              </c:pt>
              <c:pt idx="30">
                <c:v>0.5</c:v>
              </c:pt>
              <c:pt idx="31">
                <c:v>0.51500000000000001</c:v>
              </c:pt>
              <c:pt idx="33">
                <c:v>0.45</c:v>
              </c:pt>
              <c:pt idx="34">
                <c:v>0.46500000000000002</c:v>
              </c:pt>
              <c:pt idx="36">
                <c:v>0.4</c:v>
              </c:pt>
              <c:pt idx="37">
                <c:v>0.41500000000000004</c:v>
              </c:pt>
              <c:pt idx="39">
                <c:v>0.35</c:v>
              </c:pt>
              <c:pt idx="40">
                <c:v>0.36499999999999999</c:v>
              </c:pt>
              <c:pt idx="42">
                <c:v>0.3</c:v>
              </c:pt>
              <c:pt idx="43">
                <c:v>0.315</c:v>
              </c:pt>
              <c:pt idx="45">
                <c:v>0.25</c:v>
              </c:pt>
              <c:pt idx="46">
                <c:v>0.26500000000000001</c:v>
              </c:pt>
              <c:pt idx="48">
                <c:v>0.2</c:v>
              </c:pt>
              <c:pt idx="49">
                <c:v>0.21500000000000002</c:v>
              </c:pt>
              <c:pt idx="51">
                <c:v>0.15</c:v>
              </c:pt>
              <c:pt idx="52">
                <c:v>0.16499999999999998</c:v>
              </c:pt>
              <c:pt idx="54">
                <c:v>0.1</c:v>
              </c:pt>
              <c:pt idx="55">
                <c:v>0.115</c:v>
              </c:pt>
              <c:pt idx="57">
                <c:v>0.05</c:v>
              </c:pt>
              <c:pt idx="58">
                <c:v>6.5000000000000002E-2</c:v>
              </c:pt>
              <c:pt idx="60">
                <c:v>0</c:v>
              </c:pt>
              <c:pt idx="61">
                <c:v>1.4999999999999999E-2</c:v>
              </c:pt>
            </c:numLit>
          </c:xVal>
          <c:yVal>
            <c:numLit>
              <c:formatCode>General</c:formatCode>
              <c:ptCount val="62"/>
              <c:pt idx="0">
                <c:v>0</c:v>
              </c:pt>
              <c:pt idx="1">
                <c:v>-2.598E-2</c:v>
              </c:pt>
              <c:pt idx="3">
                <c:v>0</c:v>
              </c:pt>
              <c:pt idx="4">
                <c:v>-2.598E-2</c:v>
              </c:pt>
              <c:pt idx="6">
                <c:v>0</c:v>
              </c:pt>
              <c:pt idx="7">
                <c:v>-2.598E-2</c:v>
              </c:pt>
              <c:pt idx="9">
                <c:v>0</c:v>
              </c:pt>
              <c:pt idx="10">
                <c:v>-2.598E-2</c:v>
              </c:pt>
              <c:pt idx="12">
                <c:v>0</c:v>
              </c:pt>
              <c:pt idx="13">
                <c:v>-2.598E-2</c:v>
              </c:pt>
              <c:pt idx="15">
                <c:v>0</c:v>
              </c:pt>
              <c:pt idx="16">
                <c:v>-2.598E-2</c:v>
              </c:pt>
              <c:pt idx="18">
                <c:v>0</c:v>
              </c:pt>
              <c:pt idx="19">
                <c:v>-2.598E-2</c:v>
              </c:pt>
              <c:pt idx="21">
                <c:v>0</c:v>
              </c:pt>
              <c:pt idx="22">
                <c:v>-2.598E-2</c:v>
              </c:pt>
              <c:pt idx="24">
                <c:v>0</c:v>
              </c:pt>
              <c:pt idx="25">
                <c:v>-2.598E-2</c:v>
              </c:pt>
              <c:pt idx="27">
                <c:v>0</c:v>
              </c:pt>
              <c:pt idx="28">
                <c:v>-2.598E-2</c:v>
              </c:pt>
              <c:pt idx="30">
                <c:v>0</c:v>
              </c:pt>
              <c:pt idx="31">
                <c:v>-2.598E-2</c:v>
              </c:pt>
              <c:pt idx="33">
                <c:v>0</c:v>
              </c:pt>
              <c:pt idx="34">
                <c:v>-2.598E-2</c:v>
              </c:pt>
              <c:pt idx="36">
                <c:v>0</c:v>
              </c:pt>
              <c:pt idx="37">
                <c:v>-2.598E-2</c:v>
              </c:pt>
              <c:pt idx="39">
                <c:v>0</c:v>
              </c:pt>
              <c:pt idx="40">
                <c:v>-2.598E-2</c:v>
              </c:pt>
              <c:pt idx="42">
                <c:v>0</c:v>
              </c:pt>
              <c:pt idx="43">
                <c:v>-2.598E-2</c:v>
              </c:pt>
              <c:pt idx="45">
                <c:v>0</c:v>
              </c:pt>
              <c:pt idx="46">
                <c:v>-2.598E-2</c:v>
              </c:pt>
              <c:pt idx="48">
                <c:v>0</c:v>
              </c:pt>
              <c:pt idx="49">
                <c:v>-2.598E-2</c:v>
              </c:pt>
              <c:pt idx="51">
                <c:v>0</c:v>
              </c:pt>
              <c:pt idx="52">
                <c:v>-2.598E-2</c:v>
              </c:pt>
              <c:pt idx="54">
                <c:v>0</c:v>
              </c:pt>
              <c:pt idx="55">
                <c:v>-2.598E-2</c:v>
              </c:pt>
              <c:pt idx="57">
                <c:v>0</c:v>
              </c:pt>
              <c:pt idx="58">
                <c:v>-2.598E-2</c:v>
              </c:pt>
              <c:pt idx="60">
                <c:v>0</c:v>
              </c:pt>
              <c:pt idx="61">
                <c:v>-2.598E-2</c:v>
              </c:pt>
            </c:numLit>
          </c:yVal>
          <c:smooth val="0"/>
          <c:extLst>
            <c:ext xmlns:c16="http://schemas.microsoft.com/office/drawing/2014/chart" uri="{C3380CC4-5D6E-409C-BE32-E72D297353CC}">
              <c16:uniqueId val="{00000083-1D1F-4B39-A3E2-50A26CBDD0D2}"/>
            </c:ext>
          </c:extLst>
        </c:ser>
        <c:ser>
          <c:idx val="15"/>
          <c:order val="15"/>
          <c:tx>
            <c:v>Sand</c:v>
          </c:tx>
          <c:spPr>
            <a:ln w="12700">
              <a:solidFill>
                <a:schemeClr val="tx1"/>
              </a:solidFill>
            </a:ln>
          </c:spPr>
          <c:marker>
            <c:spPr>
              <a:noFill/>
              <a:ln>
                <a:noFill/>
              </a:ln>
            </c:spPr>
          </c:marker>
          <c:xVal>
            <c:numLit>
              <c:formatCode>General</c:formatCode>
              <c:ptCount val="4"/>
              <c:pt idx="0">
                <c:v>0.05</c:v>
              </c:pt>
              <c:pt idx="1">
                <c:v>0.15</c:v>
              </c:pt>
              <c:pt idx="2">
                <c:v>0</c:v>
              </c:pt>
              <c:pt idx="3">
                <c:v>0.05</c:v>
              </c:pt>
            </c:numLit>
          </c:xVal>
          <c:yVal>
            <c:numLit>
              <c:formatCode>General</c:formatCode>
              <c:ptCount val="4"/>
              <c:pt idx="0">
                <c:v>8.6602540378443879E-2</c:v>
              </c:pt>
              <c:pt idx="1">
                <c:v>0</c:v>
              </c:pt>
              <c:pt idx="2">
                <c:v>0</c:v>
              </c:pt>
              <c:pt idx="3">
                <c:v>8.6602540378443879E-2</c:v>
              </c:pt>
            </c:numLit>
          </c:yVal>
          <c:smooth val="0"/>
          <c:extLst>
            <c:ext xmlns:c16="http://schemas.microsoft.com/office/drawing/2014/chart" uri="{C3380CC4-5D6E-409C-BE32-E72D297353CC}">
              <c16:uniqueId val="{00000084-1D1F-4B39-A3E2-50A26CBDD0D2}"/>
            </c:ext>
          </c:extLst>
        </c:ser>
        <c:ser>
          <c:idx val="16"/>
          <c:order val="16"/>
          <c:tx>
            <c:v>Loamy Sand</c:v>
          </c:tx>
          <c:spPr>
            <a:ln w="12700">
              <a:solidFill>
                <a:schemeClr val="tx1"/>
              </a:solidFill>
            </a:ln>
          </c:spPr>
          <c:marker>
            <c:spPr>
              <a:noFill/>
              <a:ln>
                <a:noFill/>
              </a:ln>
            </c:spPr>
          </c:marker>
          <c:xVal>
            <c:numLit>
              <c:formatCode>General</c:formatCode>
              <c:ptCount val="5"/>
              <c:pt idx="0">
                <c:v>7.4999999999999997E-2</c:v>
              </c:pt>
              <c:pt idx="1">
                <c:v>0.3</c:v>
              </c:pt>
              <c:pt idx="2">
                <c:v>0.15</c:v>
              </c:pt>
              <c:pt idx="3">
                <c:v>0.05</c:v>
              </c:pt>
              <c:pt idx="4">
                <c:v>7.4999999999999997E-2</c:v>
              </c:pt>
            </c:numLit>
          </c:xVal>
          <c:yVal>
            <c:numLit>
              <c:formatCode>General</c:formatCode>
              <c:ptCount val="5"/>
              <c:pt idx="0">
                <c:v>0.12990381056766581</c:v>
              </c:pt>
              <c:pt idx="1">
                <c:v>0</c:v>
              </c:pt>
              <c:pt idx="2">
                <c:v>0</c:v>
              </c:pt>
              <c:pt idx="3">
                <c:v>8.6602540378443879E-2</c:v>
              </c:pt>
              <c:pt idx="4">
                <c:v>0.12990381056766581</c:v>
              </c:pt>
            </c:numLit>
          </c:yVal>
          <c:smooth val="0"/>
          <c:extLst>
            <c:ext xmlns:c16="http://schemas.microsoft.com/office/drawing/2014/chart" uri="{C3380CC4-5D6E-409C-BE32-E72D297353CC}">
              <c16:uniqueId val="{00000085-1D1F-4B39-A3E2-50A26CBDD0D2}"/>
            </c:ext>
          </c:extLst>
        </c:ser>
        <c:ser>
          <c:idx val="17"/>
          <c:order val="17"/>
          <c:tx>
            <c:v>Sandy Loam</c:v>
          </c:tx>
          <c:spPr>
            <a:ln w="12700">
              <a:solidFill>
                <a:schemeClr val="tx1"/>
              </a:solidFill>
            </a:ln>
          </c:spPr>
          <c:marker>
            <c:spPr>
              <a:noFill/>
              <a:ln>
                <a:noFill/>
              </a:ln>
            </c:spPr>
          </c:marker>
          <c:xVal>
            <c:numLit>
              <c:formatCode>General</c:formatCode>
              <c:ptCount val="8"/>
              <c:pt idx="0">
                <c:v>9.9999999999999992E-2</c:v>
              </c:pt>
              <c:pt idx="1">
                <c:v>0.38000000000000017</c:v>
              </c:pt>
              <c:pt idx="2">
                <c:v>0.44500000000000023</c:v>
              </c:pt>
              <c:pt idx="3">
                <c:v>0.53500000000000025</c:v>
              </c:pt>
              <c:pt idx="4">
                <c:v>0.5</c:v>
              </c:pt>
              <c:pt idx="5">
                <c:v>0.3</c:v>
              </c:pt>
              <c:pt idx="6">
                <c:v>7.4999999999999997E-2</c:v>
              </c:pt>
              <c:pt idx="7">
                <c:v>9.9999999999999992E-2</c:v>
              </c:pt>
            </c:numLit>
          </c:xVal>
          <c:yVal>
            <c:numLit>
              <c:formatCode>General</c:formatCode>
              <c:ptCount val="8"/>
              <c:pt idx="0">
                <c:v>0.17320508075688776</c:v>
              </c:pt>
              <c:pt idx="1">
                <c:v>0.17320508075688776</c:v>
              </c:pt>
              <c:pt idx="2">
                <c:v>6.0621778264910706E-2</c:v>
              </c:pt>
              <c:pt idx="3">
                <c:v>6.0621778264910706E-2</c:v>
              </c:pt>
              <c:pt idx="4">
                <c:v>0</c:v>
              </c:pt>
              <c:pt idx="5">
                <c:v>0</c:v>
              </c:pt>
              <c:pt idx="6">
                <c:v>0.12990381056766581</c:v>
              </c:pt>
              <c:pt idx="7">
                <c:v>0.17320508075688776</c:v>
              </c:pt>
            </c:numLit>
          </c:yVal>
          <c:smooth val="0"/>
          <c:extLst>
            <c:ext xmlns:c16="http://schemas.microsoft.com/office/drawing/2014/chart" uri="{C3380CC4-5D6E-409C-BE32-E72D297353CC}">
              <c16:uniqueId val="{00000086-1D1F-4B39-A3E2-50A26CBDD0D2}"/>
            </c:ext>
          </c:extLst>
        </c:ser>
        <c:ser>
          <c:idx val="18"/>
          <c:order val="18"/>
          <c:tx>
            <c:v>Sandy Clay Loam</c:v>
          </c:tx>
          <c:spPr>
            <a:ln w="12700">
              <a:solidFill>
                <a:schemeClr val="tx1"/>
              </a:solidFill>
            </a:ln>
          </c:spPr>
          <c:marker>
            <c:spPr>
              <a:noFill/>
              <a:ln>
                <a:noFill/>
              </a:ln>
            </c:spPr>
          </c:marker>
          <c:xVal>
            <c:numLit>
              <c:formatCode>General</c:formatCode>
              <c:ptCount val="6"/>
              <c:pt idx="0">
                <c:v>0.17500000000000002</c:v>
              </c:pt>
              <c:pt idx="1">
                <c:v>0.37500000000000017</c:v>
              </c:pt>
              <c:pt idx="2">
                <c:v>0.4150000000000002</c:v>
              </c:pt>
              <c:pt idx="3">
                <c:v>0.38000000000000017</c:v>
              </c:pt>
              <c:pt idx="4">
                <c:v>9.9999999999999992E-2</c:v>
              </c:pt>
              <c:pt idx="5">
                <c:v>0.17500000000000002</c:v>
              </c:pt>
            </c:numLit>
          </c:xVal>
          <c:yVal>
            <c:numLit>
              <c:formatCode>General</c:formatCode>
              <c:ptCount val="6"/>
              <c:pt idx="0">
                <c:v>0.30310889132455349</c:v>
              </c:pt>
              <c:pt idx="1">
                <c:v>0.30310889132455349</c:v>
              </c:pt>
              <c:pt idx="2">
                <c:v>0.23382685902179845</c:v>
              </c:pt>
              <c:pt idx="3">
                <c:v>0.17320508075688776</c:v>
              </c:pt>
              <c:pt idx="4">
                <c:v>0.17320508075688776</c:v>
              </c:pt>
              <c:pt idx="5">
                <c:v>0.30310889132455349</c:v>
              </c:pt>
            </c:numLit>
          </c:yVal>
          <c:smooth val="0"/>
          <c:extLst>
            <c:ext xmlns:c16="http://schemas.microsoft.com/office/drawing/2014/chart" uri="{C3380CC4-5D6E-409C-BE32-E72D297353CC}">
              <c16:uniqueId val="{00000087-1D1F-4B39-A3E2-50A26CBDD0D2}"/>
            </c:ext>
          </c:extLst>
        </c:ser>
        <c:ser>
          <c:idx val="19"/>
          <c:order val="19"/>
          <c:tx>
            <c:v>Loam</c:v>
          </c:tx>
          <c:spPr>
            <a:ln w="12700">
              <a:solidFill>
                <a:schemeClr val="tx1"/>
              </a:solidFill>
            </a:ln>
          </c:spPr>
          <c:marker>
            <c:spPr>
              <a:noFill/>
              <a:ln>
                <a:noFill/>
              </a:ln>
            </c:spPr>
          </c:marker>
          <c:xVal>
            <c:numLit>
              <c:formatCode>General</c:formatCode>
              <c:ptCount val="6"/>
              <c:pt idx="0">
                <c:v>0.4150000000000002</c:v>
              </c:pt>
              <c:pt idx="1">
                <c:v>0.63500000000000034</c:v>
              </c:pt>
              <c:pt idx="2">
                <c:v>0.53500000000000025</c:v>
              </c:pt>
              <c:pt idx="3">
                <c:v>0.44500000000000023</c:v>
              </c:pt>
              <c:pt idx="4">
                <c:v>0.38000000000000017</c:v>
              </c:pt>
              <c:pt idx="5">
                <c:v>0.4150000000000002</c:v>
              </c:pt>
            </c:numLit>
          </c:xVal>
          <c:yVal>
            <c:numLit>
              <c:formatCode>General</c:formatCode>
              <c:ptCount val="6"/>
              <c:pt idx="0">
                <c:v>0.23382685902179845</c:v>
              </c:pt>
              <c:pt idx="1">
                <c:v>0.23382685902179845</c:v>
              </c:pt>
              <c:pt idx="2">
                <c:v>6.0621778264910706E-2</c:v>
              </c:pt>
              <c:pt idx="3">
                <c:v>6.0621778264910706E-2</c:v>
              </c:pt>
              <c:pt idx="4">
                <c:v>0.17320508075688776</c:v>
              </c:pt>
              <c:pt idx="5">
                <c:v>0.23382685902179845</c:v>
              </c:pt>
            </c:numLit>
          </c:yVal>
          <c:smooth val="0"/>
          <c:extLst>
            <c:ext xmlns:c16="http://schemas.microsoft.com/office/drawing/2014/chart" uri="{C3380CC4-5D6E-409C-BE32-E72D297353CC}">
              <c16:uniqueId val="{00000088-1D1F-4B39-A3E2-50A26CBDD0D2}"/>
            </c:ext>
          </c:extLst>
        </c:ser>
        <c:ser>
          <c:idx val="20"/>
          <c:order val="20"/>
          <c:tx>
            <c:v>Sandy Clay</c:v>
          </c:tx>
          <c:spPr>
            <a:ln w="12700">
              <a:solidFill>
                <a:schemeClr val="tx1"/>
              </a:solidFill>
            </a:ln>
          </c:spPr>
          <c:marker>
            <c:spPr>
              <a:noFill/>
              <a:ln>
                <a:noFill/>
              </a:ln>
            </c:spPr>
          </c:marker>
          <c:xVal>
            <c:numLit>
              <c:formatCode>General</c:formatCode>
              <c:ptCount val="4"/>
              <c:pt idx="0">
                <c:v>0.27500000000000008</c:v>
              </c:pt>
              <c:pt idx="1">
                <c:v>0.37500000000000017</c:v>
              </c:pt>
              <c:pt idx="2">
                <c:v>0.17500000000000002</c:v>
              </c:pt>
              <c:pt idx="3">
                <c:v>0.27500000000000008</c:v>
              </c:pt>
            </c:numLit>
          </c:xVal>
          <c:yVal>
            <c:numLit>
              <c:formatCode>General</c:formatCode>
              <c:ptCount val="4"/>
              <c:pt idx="0">
                <c:v>0.47631397208144133</c:v>
              </c:pt>
              <c:pt idx="1">
                <c:v>0.30310889132455349</c:v>
              </c:pt>
              <c:pt idx="2">
                <c:v>0.30310889132455349</c:v>
              </c:pt>
              <c:pt idx="3">
                <c:v>0.47631397208144133</c:v>
              </c:pt>
            </c:numLit>
          </c:yVal>
          <c:smooth val="0"/>
          <c:extLst>
            <c:ext xmlns:c16="http://schemas.microsoft.com/office/drawing/2014/chart" uri="{C3380CC4-5D6E-409C-BE32-E72D297353CC}">
              <c16:uniqueId val="{00000089-1D1F-4B39-A3E2-50A26CBDD0D2}"/>
            </c:ext>
          </c:extLst>
        </c:ser>
        <c:ser>
          <c:idx val="21"/>
          <c:order val="21"/>
          <c:tx>
            <c:v>Clay Loam</c:v>
          </c:tx>
          <c:spPr>
            <a:ln w="12700">
              <a:solidFill>
                <a:schemeClr val="tx1"/>
              </a:solidFill>
            </a:ln>
          </c:spPr>
          <c:marker>
            <c:spPr>
              <a:noFill/>
              <a:ln>
                <a:noFill/>
              </a:ln>
            </c:spPr>
          </c:marker>
          <c:xVal>
            <c:numLit>
              <c:formatCode>General</c:formatCode>
              <c:ptCount val="5"/>
              <c:pt idx="0">
                <c:v>0.35000000000000014</c:v>
              </c:pt>
              <c:pt idx="1">
                <c:v>0.60000000000000031</c:v>
              </c:pt>
              <c:pt idx="2">
                <c:v>0.66500000000000037</c:v>
              </c:pt>
              <c:pt idx="3">
                <c:v>0.4150000000000002</c:v>
              </c:pt>
              <c:pt idx="4">
                <c:v>0.35000000000000014</c:v>
              </c:pt>
            </c:numLit>
          </c:xVal>
          <c:yVal>
            <c:numLit>
              <c:formatCode>General</c:formatCode>
              <c:ptCount val="5"/>
              <c:pt idx="0">
                <c:v>0.34641016151377552</c:v>
              </c:pt>
              <c:pt idx="1">
                <c:v>0.34641016151377552</c:v>
              </c:pt>
              <c:pt idx="2">
                <c:v>0.23382685902179845</c:v>
              </c:pt>
              <c:pt idx="3">
                <c:v>0.23382685902179845</c:v>
              </c:pt>
              <c:pt idx="4">
                <c:v>0.34641016151377552</c:v>
              </c:pt>
            </c:numLit>
          </c:yVal>
          <c:smooth val="0"/>
          <c:extLst>
            <c:ext xmlns:c16="http://schemas.microsoft.com/office/drawing/2014/chart" uri="{C3380CC4-5D6E-409C-BE32-E72D297353CC}">
              <c16:uniqueId val="{0000008A-1D1F-4B39-A3E2-50A26CBDD0D2}"/>
            </c:ext>
          </c:extLst>
        </c:ser>
        <c:ser>
          <c:idx val="22"/>
          <c:order val="22"/>
          <c:tx>
            <c:v>Silty Clay</c:v>
          </c:tx>
          <c:spPr>
            <a:ln w="12700">
              <a:solidFill>
                <a:schemeClr val="tx1"/>
              </a:solidFill>
            </a:ln>
          </c:spPr>
          <c:marker>
            <c:spPr>
              <a:noFill/>
              <a:ln>
                <a:noFill/>
              </a:ln>
            </c:spPr>
          </c:marker>
          <c:xVal>
            <c:numLit>
              <c:formatCode>General</c:formatCode>
              <c:ptCount val="4"/>
              <c:pt idx="0">
                <c:v>0.7</c:v>
              </c:pt>
              <c:pt idx="1">
                <c:v>0.8</c:v>
              </c:pt>
              <c:pt idx="2">
                <c:v>0.60000000000000031</c:v>
              </c:pt>
              <c:pt idx="3">
                <c:v>0.7</c:v>
              </c:pt>
            </c:numLit>
          </c:xVal>
          <c:yVal>
            <c:numLit>
              <c:formatCode>General</c:formatCode>
              <c:ptCount val="4"/>
              <c:pt idx="0">
                <c:v>0.51961524227066325</c:v>
              </c:pt>
              <c:pt idx="1">
                <c:v>0.34641016151377552</c:v>
              </c:pt>
              <c:pt idx="2">
                <c:v>0.34641016151377552</c:v>
              </c:pt>
              <c:pt idx="3">
                <c:v>0.51961524227066325</c:v>
              </c:pt>
            </c:numLit>
          </c:yVal>
          <c:smooth val="0"/>
          <c:extLst>
            <c:ext xmlns:c16="http://schemas.microsoft.com/office/drawing/2014/chart" uri="{C3380CC4-5D6E-409C-BE32-E72D297353CC}">
              <c16:uniqueId val="{0000008B-1D1F-4B39-A3E2-50A26CBDD0D2}"/>
            </c:ext>
          </c:extLst>
        </c:ser>
        <c:ser>
          <c:idx val="23"/>
          <c:order val="23"/>
          <c:tx>
            <c:v>Silty Clay Loam</c:v>
          </c:tx>
          <c:spPr>
            <a:ln w="12700">
              <a:solidFill>
                <a:schemeClr val="tx1"/>
              </a:solidFill>
            </a:ln>
          </c:spPr>
          <c:marker>
            <c:spPr>
              <a:noFill/>
              <a:ln>
                <a:noFill/>
              </a:ln>
            </c:spPr>
          </c:marker>
          <c:xVal>
            <c:numLit>
              <c:formatCode>General</c:formatCode>
              <c:ptCount val="5"/>
              <c:pt idx="0">
                <c:v>0.60000000000000031</c:v>
              </c:pt>
              <c:pt idx="1">
                <c:v>0.8</c:v>
              </c:pt>
              <c:pt idx="2">
                <c:v>0.86500000000000055</c:v>
              </c:pt>
              <c:pt idx="3">
                <c:v>0.66500000000000037</c:v>
              </c:pt>
              <c:pt idx="4">
                <c:v>0.60000000000000031</c:v>
              </c:pt>
            </c:numLit>
          </c:xVal>
          <c:yVal>
            <c:numLit>
              <c:formatCode>General</c:formatCode>
              <c:ptCount val="5"/>
              <c:pt idx="0">
                <c:v>0.34641016151377552</c:v>
              </c:pt>
              <c:pt idx="1">
                <c:v>0.34641016151377552</c:v>
              </c:pt>
              <c:pt idx="2">
                <c:v>0.23382685902179845</c:v>
              </c:pt>
              <c:pt idx="3">
                <c:v>0.23382685902179845</c:v>
              </c:pt>
              <c:pt idx="4">
                <c:v>0.34641016151377552</c:v>
              </c:pt>
            </c:numLit>
          </c:yVal>
          <c:smooth val="0"/>
          <c:extLst>
            <c:ext xmlns:c16="http://schemas.microsoft.com/office/drawing/2014/chart" uri="{C3380CC4-5D6E-409C-BE32-E72D297353CC}">
              <c16:uniqueId val="{0000008C-1D1F-4B39-A3E2-50A26CBDD0D2}"/>
            </c:ext>
          </c:extLst>
        </c:ser>
        <c:ser>
          <c:idx val="24"/>
          <c:order val="24"/>
          <c:tx>
            <c:v>Silt Loam</c:v>
          </c:tx>
          <c:spPr>
            <a:ln w="12700">
              <a:solidFill>
                <a:schemeClr val="tx1"/>
              </a:solidFill>
            </a:ln>
          </c:spPr>
          <c:marker>
            <c:spPr>
              <a:noFill/>
              <a:ln>
                <a:noFill/>
              </a:ln>
            </c:spPr>
          </c:marker>
          <c:xVal>
            <c:numLit>
              <c:formatCode>General</c:formatCode>
              <c:ptCount val="7"/>
              <c:pt idx="0">
                <c:v>0.63500000000000034</c:v>
              </c:pt>
              <c:pt idx="1">
                <c:v>0.86500000000000055</c:v>
              </c:pt>
              <c:pt idx="2">
                <c:v>0.94000000000000061</c:v>
              </c:pt>
              <c:pt idx="3">
                <c:v>0.86000000000000054</c:v>
              </c:pt>
              <c:pt idx="4">
                <c:v>0.80000000000000049</c:v>
              </c:pt>
              <c:pt idx="5">
                <c:v>0.5</c:v>
              </c:pt>
              <c:pt idx="6">
                <c:v>0.63500000000000034</c:v>
              </c:pt>
            </c:numLit>
          </c:xVal>
          <c:yVal>
            <c:numLit>
              <c:formatCode>General</c:formatCode>
              <c:ptCount val="7"/>
              <c:pt idx="0">
                <c:v>0.23382685902179845</c:v>
              </c:pt>
              <c:pt idx="1">
                <c:v>0.23382685902179845</c:v>
              </c:pt>
              <c:pt idx="2">
                <c:v>0.10392304845413264</c:v>
              </c:pt>
              <c:pt idx="3">
                <c:v>0.10392304845413264</c:v>
              </c:pt>
              <c:pt idx="4">
                <c:v>0</c:v>
              </c:pt>
              <c:pt idx="5">
                <c:v>0</c:v>
              </c:pt>
              <c:pt idx="6">
                <c:v>0.23382685902179845</c:v>
              </c:pt>
            </c:numLit>
          </c:yVal>
          <c:smooth val="0"/>
          <c:extLst>
            <c:ext xmlns:c16="http://schemas.microsoft.com/office/drawing/2014/chart" uri="{C3380CC4-5D6E-409C-BE32-E72D297353CC}">
              <c16:uniqueId val="{0000008D-1D1F-4B39-A3E2-50A26CBDD0D2}"/>
            </c:ext>
          </c:extLst>
        </c:ser>
        <c:ser>
          <c:idx val="25"/>
          <c:order val="25"/>
          <c:tx>
            <c:v>Silt</c:v>
          </c:tx>
          <c:spPr>
            <a:ln w="12700">
              <a:solidFill>
                <a:schemeClr val="tx1"/>
              </a:solidFill>
            </a:ln>
          </c:spPr>
          <c:marker>
            <c:spPr>
              <a:noFill/>
              <a:ln>
                <a:noFill/>
              </a:ln>
            </c:spPr>
          </c:marker>
          <c:xVal>
            <c:numLit>
              <c:formatCode>General</c:formatCode>
              <c:ptCount val="5"/>
              <c:pt idx="0">
                <c:v>0.86000000000000054</c:v>
              </c:pt>
              <c:pt idx="1">
                <c:v>0.94000000000000061</c:v>
              </c:pt>
              <c:pt idx="2">
                <c:v>1</c:v>
              </c:pt>
              <c:pt idx="3">
                <c:v>0.80000000000000049</c:v>
              </c:pt>
              <c:pt idx="4">
                <c:v>0.86000000000000054</c:v>
              </c:pt>
            </c:numLit>
          </c:xVal>
          <c:yVal>
            <c:numLit>
              <c:formatCode>General</c:formatCode>
              <c:ptCount val="5"/>
              <c:pt idx="0">
                <c:v>0.10392304845413264</c:v>
              </c:pt>
              <c:pt idx="1">
                <c:v>0.10392304845413264</c:v>
              </c:pt>
              <c:pt idx="2">
                <c:v>0</c:v>
              </c:pt>
              <c:pt idx="3">
                <c:v>0</c:v>
              </c:pt>
              <c:pt idx="4">
                <c:v>0.10392304845413264</c:v>
              </c:pt>
            </c:numLit>
          </c:yVal>
          <c:smooth val="0"/>
          <c:extLst>
            <c:ext xmlns:c16="http://schemas.microsoft.com/office/drawing/2014/chart" uri="{C3380CC4-5D6E-409C-BE32-E72D297353CC}">
              <c16:uniqueId val="{0000008E-1D1F-4B39-A3E2-50A26CBDD0D2}"/>
            </c:ext>
          </c:extLst>
        </c:ser>
        <c:ser>
          <c:idx val="26"/>
          <c:order val="26"/>
          <c:tx>
            <c:v>Clay</c:v>
          </c:tx>
          <c:spPr>
            <a:ln w="12700">
              <a:solidFill>
                <a:schemeClr val="tx1"/>
              </a:solidFill>
            </a:ln>
          </c:spPr>
          <c:marker>
            <c:spPr>
              <a:noFill/>
              <a:ln>
                <a:noFill/>
              </a:ln>
            </c:spPr>
          </c:marker>
          <c:xVal>
            <c:numLit>
              <c:formatCode>General</c:formatCode>
              <c:ptCount val="6"/>
              <c:pt idx="0">
                <c:v>0.5</c:v>
              </c:pt>
              <c:pt idx="1">
                <c:v>0.7</c:v>
              </c:pt>
              <c:pt idx="2">
                <c:v>0.60000000000000031</c:v>
              </c:pt>
              <c:pt idx="3">
                <c:v>0.35000000000000014</c:v>
              </c:pt>
              <c:pt idx="4">
                <c:v>0.27500000000000008</c:v>
              </c:pt>
              <c:pt idx="5">
                <c:v>0.5</c:v>
              </c:pt>
            </c:numLit>
          </c:xVal>
          <c:yVal>
            <c:numLit>
              <c:formatCode>General</c:formatCode>
              <c:ptCount val="6"/>
              <c:pt idx="0">
                <c:v>0.8660254037844386</c:v>
              </c:pt>
              <c:pt idx="1">
                <c:v>0.51961524227066325</c:v>
              </c:pt>
              <c:pt idx="2">
                <c:v>0.34641016151377552</c:v>
              </c:pt>
              <c:pt idx="3">
                <c:v>0.34641016151377552</c:v>
              </c:pt>
              <c:pt idx="4">
                <c:v>0.47631397208144133</c:v>
              </c:pt>
              <c:pt idx="5">
                <c:v>0.8660254037844386</c:v>
              </c:pt>
            </c:numLit>
          </c:yVal>
          <c:smooth val="0"/>
          <c:extLst>
            <c:ext xmlns:c16="http://schemas.microsoft.com/office/drawing/2014/chart" uri="{C3380CC4-5D6E-409C-BE32-E72D297353CC}">
              <c16:uniqueId val="{0000008F-1D1F-4B39-A3E2-50A26CBDD0D2}"/>
            </c:ext>
          </c:extLst>
        </c:ser>
        <c:ser>
          <c:idx val="34"/>
          <c:order val="34"/>
          <c:tx>
            <c:v>Texture Labels</c:v>
          </c:tx>
          <c:spPr>
            <a:ln>
              <a:noFill/>
            </a:ln>
          </c:spPr>
          <c:marker>
            <c:symbol val="circle"/>
            <c:size val="3"/>
            <c:spPr>
              <a:noFill/>
              <a:ln>
                <a:noFill/>
              </a:ln>
            </c:spPr>
          </c:marker>
          <c:dLbls>
            <c:dLbl>
              <c:idx val="0"/>
              <c:layout>
                <c:manualLayout>
                  <c:x val="-1.9532297531920005E-2"/>
                  <c:y val="4.3337220365084833E-2"/>
                </c:manualLayout>
              </c:layout>
              <c:tx>
                <c:rich>
                  <a:bodyPr/>
                  <a:lstStyle/>
                  <a:p>
                    <a:r>
                      <a:rPr lang="en-US"/>
                      <a:t>Clay</a:t>
                    </a:r>
                  </a:p>
                </c:rich>
              </c:tx>
              <c:dLblPos val="r"/>
              <c:showLegendKey val="0"/>
              <c:showVal val="0"/>
              <c:showCatName val="0"/>
              <c:showSerName val="0"/>
              <c:showPercent val="0"/>
              <c:showBubbleSize val="0"/>
              <c:extLst>
                <c:ext xmlns:c15="http://schemas.microsoft.com/office/drawing/2012/chart" uri="{CE6537A1-D6FC-4f65-9D91-7224C49458BB}">
                  <c15:dlblFieldTable>
                    <c15:dlblFTEntry>
                      <c15:txfldGUID>{C16464CD-D4B7-4530-B30C-A04AAD6B70EB}</c15:txfldGUID>
                      <c15:f>"Clay"</c15:f>
                      <c15:dlblFieldTableCache>
                        <c:ptCount val="1"/>
                        <c:pt idx="0">
                          <c:v>Clay</c:v>
                        </c:pt>
                      </c15:dlblFieldTableCache>
                    </c15:dlblFTEntry>
                  </c15:dlblFieldTable>
                  <c15:showDataLabelsRange val="0"/>
                </c:ext>
                <c:ext xmlns:c16="http://schemas.microsoft.com/office/drawing/2014/chart" uri="{C3380CC4-5D6E-409C-BE32-E72D297353CC}">
                  <c16:uniqueId val="{00000090-1D1F-4B39-A3E2-50A26CBDD0D2}"/>
                </c:ext>
              </c:extLst>
            </c:dLbl>
            <c:dLbl>
              <c:idx val="1"/>
              <c:layout>
                <c:manualLayout>
                  <c:x val="-5.9068963347141554E-2"/>
                  <c:y val="2.5109336650267093E-2"/>
                </c:manualLayout>
              </c:layout>
              <c:tx>
                <c:rich>
                  <a:bodyPr/>
                  <a:lstStyle/>
                  <a:p>
                    <a:r>
                      <a:rPr lang="en-US"/>
                      <a:t>Sandy Clay</a:t>
                    </a:r>
                  </a:p>
                </c:rich>
              </c:tx>
              <c:dLblPos val="r"/>
              <c:showLegendKey val="0"/>
              <c:showVal val="0"/>
              <c:showCatName val="0"/>
              <c:showSerName val="0"/>
              <c:showPercent val="0"/>
              <c:showBubbleSize val="0"/>
              <c:extLst>
                <c:ext xmlns:c15="http://schemas.microsoft.com/office/drawing/2012/chart" uri="{CE6537A1-D6FC-4f65-9D91-7224C49458BB}">
                  <c15:dlblFieldTable>
                    <c15:dlblFTEntry>
                      <c15:txfldGUID>{069389DF-EE7A-43D6-8E9F-201BBB226BC6}</c15:txfldGUID>
                      <c15:f>"Sandy Clay"</c15:f>
                      <c15:dlblFieldTableCache>
                        <c:ptCount val="1"/>
                        <c:pt idx="0">
                          <c:v>Sandy Clay</c:v>
                        </c:pt>
                      </c15:dlblFieldTableCache>
                    </c15:dlblFTEntry>
                  </c15:dlblFieldTable>
                  <c15:showDataLabelsRange val="0"/>
                </c:ext>
                <c:ext xmlns:c16="http://schemas.microsoft.com/office/drawing/2014/chart" uri="{C3380CC4-5D6E-409C-BE32-E72D297353CC}">
                  <c16:uniqueId val="{00000091-1D1F-4B39-A3E2-50A26CBDD0D2}"/>
                </c:ext>
              </c:extLst>
            </c:dLbl>
            <c:dLbl>
              <c:idx val="2"/>
              <c:layout>
                <c:manualLayout>
                  <c:x val="-4.798685072687494E-2"/>
                  <c:y val="2.3228753669543002E-2"/>
                </c:manualLayout>
              </c:layout>
              <c:tx>
                <c:rich>
                  <a:bodyPr/>
                  <a:lstStyle/>
                  <a:p>
                    <a:r>
                      <a:rPr lang="en-US"/>
                      <a:t>Silty Clay</a:t>
                    </a:r>
                  </a:p>
                </c:rich>
              </c:tx>
              <c:dLblPos val="r"/>
              <c:showLegendKey val="0"/>
              <c:showVal val="0"/>
              <c:showCatName val="0"/>
              <c:showSerName val="0"/>
              <c:showPercent val="0"/>
              <c:showBubbleSize val="0"/>
              <c:extLst>
                <c:ext xmlns:c15="http://schemas.microsoft.com/office/drawing/2012/chart" uri="{CE6537A1-D6FC-4f65-9D91-7224C49458BB}">
                  <c15:dlblFieldTable>
                    <c15:dlblFTEntry>
                      <c15:txfldGUID>{5A634277-8A93-4435-9A90-3ADAFD918804}</c15:txfldGUID>
                      <c15:f>"Silty Clay"</c15:f>
                      <c15:dlblFieldTableCache>
                        <c:ptCount val="1"/>
                        <c:pt idx="0">
                          <c:v>Silty Clay</c:v>
                        </c:pt>
                      </c15:dlblFieldTableCache>
                    </c15:dlblFTEntry>
                  </c15:dlblFieldTable>
                  <c15:showDataLabelsRange val="0"/>
                </c:ext>
                <c:ext xmlns:c16="http://schemas.microsoft.com/office/drawing/2014/chart" uri="{C3380CC4-5D6E-409C-BE32-E72D297353CC}">
                  <c16:uniqueId val="{00000092-1D1F-4B39-A3E2-50A26CBDD0D2}"/>
                </c:ext>
              </c:extLst>
            </c:dLbl>
            <c:dLbl>
              <c:idx val="3"/>
              <c:layout>
                <c:manualLayout>
                  <c:x val="-6.1620370370370457E-2"/>
                  <c:y val="6.9444444444443599E-3"/>
                </c:manualLayout>
              </c:layout>
              <c:tx>
                <c:rich>
                  <a:bodyPr/>
                  <a:lstStyle/>
                  <a:p>
                    <a:r>
                      <a:rPr lang="en-US"/>
                      <a:t>Clay Loam</a:t>
                    </a:r>
                  </a:p>
                </c:rich>
              </c:tx>
              <c:dLblPos val="r"/>
              <c:showLegendKey val="0"/>
              <c:showVal val="0"/>
              <c:showCatName val="0"/>
              <c:showSerName val="0"/>
              <c:showPercent val="0"/>
              <c:showBubbleSize val="0"/>
              <c:extLst>
                <c:ext xmlns:c15="http://schemas.microsoft.com/office/drawing/2012/chart" uri="{CE6537A1-D6FC-4f65-9D91-7224C49458BB}">
                  <c15:dlblFieldTable>
                    <c15:dlblFTEntry>
                      <c15:txfldGUID>{4095CD4C-BE32-443B-94B6-00CAD7F32816}</c15:txfldGUID>
                      <c15:f>"Clay Loam"</c15:f>
                      <c15:dlblFieldTableCache>
                        <c:ptCount val="1"/>
                        <c:pt idx="0">
                          <c:v>Clay Loam</c:v>
                        </c:pt>
                      </c15:dlblFieldTableCache>
                    </c15:dlblFTEntry>
                  </c15:dlblFieldTable>
                  <c15:showDataLabelsRange val="0"/>
                </c:ext>
                <c:ext xmlns:c16="http://schemas.microsoft.com/office/drawing/2014/chart" uri="{C3380CC4-5D6E-409C-BE32-E72D297353CC}">
                  <c16:uniqueId val="{00000093-1D1F-4B39-A3E2-50A26CBDD0D2}"/>
                </c:ext>
              </c:extLst>
            </c:dLbl>
            <c:dLbl>
              <c:idx val="4"/>
              <c:tx>
                <c:rich>
                  <a:bodyPr/>
                  <a:lstStyle/>
                  <a:p>
                    <a:r>
                      <a:rPr lang="en-US"/>
                      <a:t>Sandy Clay Loam</a:t>
                    </a:r>
                  </a:p>
                </c:rich>
              </c:tx>
              <c:dLblPos val="ctr"/>
              <c:showLegendKey val="0"/>
              <c:showVal val="0"/>
              <c:showCatName val="0"/>
              <c:showSerName val="0"/>
              <c:showPercent val="0"/>
              <c:showBubbleSize val="0"/>
              <c:extLst>
                <c:ext xmlns:c15="http://schemas.microsoft.com/office/drawing/2012/chart" uri="{CE6537A1-D6FC-4f65-9D91-7224C49458BB}">
                  <c15:dlblFieldTable>
                    <c15:dlblFTEntry>
                      <c15:txfldGUID>{DD318710-9434-4CD1-B3C2-EFAE0086ABC8}</c15:txfldGUID>
                      <c15:f>"Sandy Clay Loam"</c15:f>
                      <c15:dlblFieldTableCache>
                        <c:ptCount val="1"/>
                        <c:pt idx="0">
                          <c:v>Sandy Clay Loam</c:v>
                        </c:pt>
                      </c15:dlblFieldTableCache>
                    </c15:dlblFTEntry>
                  </c15:dlblFieldTable>
                  <c15:showDataLabelsRange val="0"/>
                </c:ext>
                <c:ext xmlns:c16="http://schemas.microsoft.com/office/drawing/2014/chart" uri="{C3380CC4-5D6E-409C-BE32-E72D297353CC}">
                  <c16:uniqueId val="{00000094-1D1F-4B39-A3E2-50A26CBDD0D2}"/>
                </c:ext>
              </c:extLst>
            </c:dLbl>
            <c:dLbl>
              <c:idx val="5"/>
              <c:layout>
                <c:manualLayout>
                  <c:x val="-7.8357229323767527E-2"/>
                  <c:y val="6.9443858304735883E-3"/>
                </c:manualLayout>
              </c:layout>
              <c:tx>
                <c:rich>
                  <a:bodyPr/>
                  <a:lstStyle/>
                  <a:p>
                    <a:r>
                      <a:rPr lang="en-US"/>
                      <a:t>Silty Clay Loam</a:t>
                    </a:r>
                  </a:p>
                </c:rich>
              </c:tx>
              <c:dLblPos val="r"/>
              <c:showLegendKey val="0"/>
              <c:showVal val="0"/>
              <c:showCatName val="0"/>
              <c:showSerName val="0"/>
              <c:showPercent val="0"/>
              <c:showBubbleSize val="0"/>
              <c:extLst>
                <c:ext xmlns:c15="http://schemas.microsoft.com/office/drawing/2012/chart" uri="{CE6537A1-D6FC-4f65-9D91-7224C49458BB}">
                  <c15:dlblFieldTable>
                    <c15:dlblFTEntry>
                      <c15:txfldGUID>{2E751EF0-62EA-4F6E-AA1E-A519CB979C74}</c15:txfldGUID>
                      <c15:f>"Silty Clay Loam"</c15:f>
                      <c15:dlblFieldTableCache>
                        <c:ptCount val="1"/>
                        <c:pt idx="0">
                          <c:v>Silty Clay Loam</c:v>
                        </c:pt>
                      </c15:dlblFieldTableCache>
                    </c15:dlblFTEntry>
                  </c15:dlblFieldTable>
                  <c15:showDataLabelsRange val="0"/>
                </c:ext>
                <c:ext xmlns:c16="http://schemas.microsoft.com/office/drawing/2014/chart" uri="{C3380CC4-5D6E-409C-BE32-E72D297353CC}">
                  <c16:uniqueId val="{00000095-1D1F-4B39-A3E2-50A26CBDD0D2}"/>
                </c:ext>
              </c:extLst>
            </c:dLbl>
            <c:dLbl>
              <c:idx val="6"/>
              <c:tx>
                <c:rich>
                  <a:bodyPr/>
                  <a:lstStyle/>
                  <a:p>
                    <a:r>
                      <a:rPr lang="en-US"/>
                      <a:t>Loam</a:t>
                    </a:r>
                  </a:p>
                </c:rich>
              </c:tx>
              <c:dLblPos val="ctr"/>
              <c:showLegendKey val="0"/>
              <c:showVal val="0"/>
              <c:showCatName val="0"/>
              <c:showSerName val="0"/>
              <c:showPercent val="0"/>
              <c:showBubbleSize val="0"/>
              <c:extLst>
                <c:ext xmlns:c15="http://schemas.microsoft.com/office/drawing/2012/chart" uri="{CE6537A1-D6FC-4f65-9D91-7224C49458BB}">
                  <c15:dlblFieldTable>
                    <c15:dlblFTEntry>
                      <c15:txfldGUID>{56F0E0DC-D32E-45DD-9B42-86FBED0C5386}</c15:txfldGUID>
                      <c15:f>"Loam"</c15:f>
                      <c15:dlblFieldTableCache>
                        <c:ptCount val="1"/>
                        <c:pt idx="0">
                          <c:v>Loam</c:v>
                        </c:pt>
                      </c15:dlblFieldTableCache>
                    </c15:dlblFTEntry>
                  </c15:dlblFieldTable>
                  <c15:showDataLabelsRange val="0"/>
                </c:ext>
                <c:ext xmlns:c16="http://schemas.microsoft.com/office/drawing/2014/chart" uri="{C3380CC4-5D6E-409C-BE32-E72D297353CC}">
                  <c16:uniqueId val="{00000096-1D1F-4B39-A3E2-50A26CBDD0D2}"/>
                </c:ext>
              </c:extLst>
            </c:dLbl>
            <c:dLbl>
              <c:idx val="7"/>
              <c:layout>
                <c:manualLayout>
                  <c:x val="-6.2413240011665205E-2"/>
                  <c:y val="1.3888888888888888E-2"/>
                </c:manualLayout>
              </c:layout>
              <c:tx>
                <c:rich>
                  <a:bodyPr/>
                  <a:lstStyle/>
                  <a:p>
                    <a:r>
                      <a:rPr lang="en-US"/>
                      <a:t>Sandy Loam</a:t>
                    </a:r>
                  </a:p>
                </c:rich>
              </c:tx>
              <c:dLblPos val="r"/>
              <c:showLegendKey val="0"/>
              <c:showVal val="0"/>
              <c:showCatName val="0"/>
              <c:showSerName val="0"/>
              <c:showPercent val="0"/>
              <c:showBubbleSize val="0"/>
              <c:extLst>
                <c:ext xmlns:c15="http://schemas.microsoft.com/office/drawing/2012/chart" uri="{CE6537A1-D6FC-4f65-9D91-7224C49458BB}">
                  <c15:dlblFieldTable>
                    <c15:dlblFTEntry>
                      <c15:txfldGUID>{38D8F1F5-2663-42D9-B91F-A8E2C68C47AE}</c15:txfldGUID>
                      <c15:f>"Sandy Loam"</c15:f>
                      <c15:dlblFieldTableCache>
                        <c:ptCount val="1"/>
                        <c:pt idx="0">
                          <c:v>Sandy Loam</c:v>
                        </c:pt>
                      </c15:dlblFieldTableCache>
                    </c15:dlblFTEntry>
                  </c15:dlblFieldTable>
                  <c15:showDataLabelsRange val="0"/>
                </c:ext>
                <c:ext xmlns:c16="http://schemas.microsoft.com/office/drawing/2014/chart" uri="{C3380CC4-5D6E-409C-BE32-E72D297353CC}">
                  <c16:uniqueId val="{00000097-1D1F-4B39-A3E2-50A26CBDD0D2}"/>
                </c:ext>
              </c:extLst>
            </c:dLbl>
            <c:dLbl>
              <c:idx val="8"/>
              <c:layout>
                <c:manualLayout>
                  <c:x val="-5.3645924467774948E-2"/>
                  <c:y val="6.9444444444444441E-3"/>
                </c:manualLayout>
              </c:layout>
              <c:tx>
                <c:rich>
                  <a:bodyPr/>
                  <a:lstStyle/>
                  <a:p>
                    <a:r>
                      <a:rPr lang="en-US"/>
                      <a:t>Silt Loam</a:t>
                    </a:r>
                  </a:p>
                </c:rich>
              </c:tx>
              <c:dLblPos val="r"/>
              <c:showLegendKey val="0"/>
              <c:showVal val="0"/>
              <c:showCatName val="0"/>
              <c:showSerName val="0"/>
              <c:showPercent val="0"/>
              <c:showBubbleSize val="0"/>
              <c:extLst>
                <c:ext xmlns:c15="http://schemas.microsoft.com/office/drawing/2012/chart" uri="{CE6537A1-D6FC-4f65-9D91-7224C49458BB}">
                  <c15:dlblFieldTable>
                    <c15:dlblFTEntry>
                      <c15:txfldGUID>{43227D9F-4BB7-4F6F-8168-73D3790D0494}</c15:txfldGUID>
                      <c15:f>"Silt Loam"</c15:f>
                      <c15:dlblFieldTableCache>
                        <c:ptCount val="1"/>
                        <c:pt idx="0">
                          <c:v>Silt Loam</c:v>
                        </c:pt>
                      </c15:dlblFieldTableCache>
                    </c15:dlblFTEntry>
                  </c15:dlblFieldTable>
                  <c15:showDataLabelsRange val="0"/>
                </c:ext>
                <c:ext xmlns:c16="http://schemas.microsoft.com/office/drawing/2014/chart" uri="{C3380CC4-5D6E-409C-BE32-E72D297353CC}">
                  <c16:uniqueId val="{00000098-1D1F-4B39-A3E2-50A26CBDD0D2}"/>
                </c:ext>
              </c:extLst>
            </c:dLbl>
            <c:dLbl>
              <c:idx val="9"/>
              <c:layout>
                <c:manualLayout>
                  <c:x val="-4.9487615176452733E-2"/>
                  <c:y val="3.0544813774159754E-2"/>
                </c:manualLayout>
              </c:layout>
              <c:tx>
                <c:rich>
                  <a:bodyPr/>
                  <a:lstStyle/>
                  <a:p>
                    <a:r>
                      <a:rPr lang="en-US"/>
                      <a:t>Loamy Sand</a:t>
                    </a:r>
                  </a:p>
                </c:rich>
              </c:tx>
              <c:dLblPos val="r"/>
              <c:showLegendKey val="0"/>
              <c:showVal val="0"/>
              <c:showCatName val="0"/>
              <c:showSerName val="0"/>
              <c:showPercent val="0"/>
              <c:showBubbleSize val="0"/>
              <c:extLst>
                <c:ext xmlns:c15="http://schemas.microsoft.com/office/drawing/2012/chart" uri="{CE6537A1-D6FC-4f65-9D91-7224C49458BB}">
                  <c15:dlblFieldTable>
                    <c15:dlblFTEntry>
                      <c15:txfldGUID>{BE4C6B4F-579B-4EA6-BA30-CDC9453117B4}</c15:txfldGUID>
                      <c15:f>"Loamy Sand"</c15:f>
                      <c15:dlblFieldTableCache>
                        <c:ptCount val="1"/>
                        <c:pt idx="0">
                          <c:v>Loamy Sand</c:v>
                        </c:pt>
                      </c15:dlblFieldTableCache>
                    </c15:dlblFTEntry>
                  </c15:dlblFieldTable>
                  <c15:showDataLabelsRange val="0"/>
                </c:ext>
                <c:ext xmlns:c16="http://schemas.microsoft.com/office/drawing/2014/chart" uri="{C3380CC4-5D6E-409C-BE32-E72D297353CC}">
                  <c16:uniqueId val="{00000099-1D1F-4B39-A3E2-50A26CBDD0D2}"/>
                </c:ext>
              </c:extLst>
            </c:dLbl>
            <c:dLbl>
              <c:idx val="10"/>
              <c:layout>
                <c:manualLayout>
                  <c:x val="-4.6513036364107516E-2"/>
                  <c:y val="1.4205509219668983E-2"/>
                </c:manualLayout>
              </c:layout>
              <c:tx>
                <c:rich>
                  <a:bodyPr/>
                  <a:lstStyle/>
                  <a:p>
                    <a:r>
                      <a:rPr lang="en-US"/>
                      <a:t>Sand</a:t>
                    </a:r>
                  </a:p>
                </c:rich>
              </c:tx>
              <c:dLblPos val="r"/>
              <c:showLegendKey val="0"/>
              <c:showVal val="0"/>
              <c:showCatName val="0"/>
              <c:showSerName val="0"/>
              <c:showPercent val="0"/>
              <c:showBubbleSize val="0"/>
              <c:extLst>
                <c:ext xmlns:c15="http://schemas.microsoft.com/office/drawing/2012/chart" uri="{CE6537A1-D6FC-4f65-9D91-7224C49458BB}">
                  <c15:dlblFieldTable>
                    <c15:dlblFTEntry>
                      <c15:txfldGUID>{6DDDA1C4-EE24-4C21-BDB5-7BF80CCF80FE}</c15:txfldGUID>
                      <c15:f>"Sand"</c15:f>
                      <c15:dlblFieldTableCache>
                        <c:ptCount val="1"/>
                        <c:pt idx="0">
                          <c:v>Sand</c:v>
                        </c:pt>
                      </c15:dlblFieldTableCache>
                    </c15:dlblFTEntry>
                  </c15:dlblFieldTable>
                  <c15:showDataLabelsRange val="0"/>
                </c:ext>
                <c:ext xmlns:c16="http://schemas.microsoft.com/office/drawing/2014/chart" uri="{C3380CC4-5D6E-409C-BE32-E72D297353CC}">
                  <c16:uniqueId val="{0000009A-1D1F-4B39-A3E2-50A26CBDD0D2}"/>
                </c:ext>
              </c:extLst>
            </c:dLbl>
            <c:dLbl>
              <c:idx val="11"/>
              <c:layout>
                <c:manualLayout>
                  <c:x val="-2.6458765996986763E-2"/>
                  <c:y val="-3.1832198690255396E-3"/>
                </c:manualLayout>
              </c:layout>
              <c:tx>
                <c:rich>
                  <a:bodyPr/>
                  <a:lstStyle/>
                  <a:p>
                    <a:r>
                      <a:rPr lang="en-US"/>
                      <a:t>Silt</a:t>
                    </a:r>
                  </a:p>
                </c:rich>
              </c:tx>
              <c:dLblPos val="r"/>
              <c:showLegendKey val="0"/>
              <c:showVal val="0"/>
              <c:showCatName val="0"/>
              <c:showSerName val="0"/>
              <c:showPercent val="0"/>
              <c:showBubbleSize val="0"/>
              <c:extLst>
                <c:ext xmlns:c15="http://schemas.microsoft.com/office/drawing/2012/chart" uri="{CE6537A1-D6FC-4f65-9D91-7224C49458BB}">
                  <c15:dlblFieldTable>
                    <c15:dlblFTEntry>
                      <c15:txfldGUID>{48B31B17-CF66-4ACF-A796-EDA12D5194D1}</c15:txfldGUID>
                      <c15:f>"Silt"</c15:f>
                      <c15:dlblFieldTableCache>
                        <c:ptCount val="1"/>
                        <c:pt idx="0">
                          <c:v>Silt</c:v>
                        </c:pt>
                      </c15:dlblFieldTableCache>
                    </c15:dlblFTEntry>
                  </c15:dlblFieldTable>
                  <c15:showDataLabelsRange val="0"/>
                </c:ext>
                <c:ext xmlns:c16="http://schemas.microsoft.com/office/drawing/2014/chart" uri="{C3380CC4-5D6E-409C-BE32-E72D297353CC}">
                  <c16:uniqueId val="{0000009B-1D1F-4B39-A3E2-50A26CBDD0D2}"/>
                </c:ext>
              </c:extLst>
            </c:dLbl>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0"/>
              </c:ext>
            </c:extLst>
          </c:dLbls>
          <c:xVal>
            <c:numLit>
              <c:formatCode>General</c:formatCode>
              <c:ptCount val="12"/>
              <c:pt idx="0">
                <c:v>0.48750000000000004</c:v>
              </c:pt>
              <c:pt idx="1">
                <c:v>0.27500000000000008</c:v>
              </c:pt>
              <c:pt idx="2">
                <c:v>0.70000000000000018</c:v>
              </c:pt>
              <c:pt idx="3">
                <c:v>0.50750000000000028</c:v>
              </c:pt>
              <c:pt idx="4">
                <c:v>0.25750000000000012</c:v>
              </c:pt>
              <c:pt idx="5">
                <c:v>0.73250000000000037</c:v>
              </c:pt>
              <c:pt idx="6">
                <c:v>0.50750000000000028</c:v>
              </c:pt>
              <c:pt idx="7">
                <c:v>0.3050000000000001</c:v>
              </c:pt>
              <c:pt idx="8">
                <c:v>0.72000000000000031</c:v>
              </c:pt>
              <c:pt idx="9">
                <c:v>0.17499999999999999</c:v>
              </c:pt>
              <c:pt idx="10">
                <c:v>7.4999999999999997E-2</c:v>
              </c:pt>
              <c:pt idx="11">
                <c:v>0.90000000000000024</c:v>
              </c:pt>
            </c:numLit>
          </c:xVal>
          <c:yVal>
            <c:numLit>
              <c:formatCode>General</c:formatCode>
              <c:ptCount val="12"/>
              <c:pt idx="0">
                <c:v>0.60621778264910708</c:v>
              </c:pt>
              <c:pt idx="1">
                <c:v>0.38971143170299738</c:v>
              </c:pt>
              <c:pt idx="2">
                <c:v>0.43301270189221941</c:v>
              </c:pt>
              <c:pt idx="3">
                <c:v>0.29011851026778701</c:v>
              </c:pt>
              <c:pt idx="4">
                <c:v>0.23815698604072061</c:v>
              </c:pt>
              <c:pt idx="5">
                <c:v>0.29011851026778701</c:v>
              </c:pt>
              <c:pt idx="6">
                <c:v>0.14722431864335458</c:v>
              </c:pt>
              <c:pt idx="7">
                <c:v>8.6602540378443879E-2</c:v>
              </c:pt>
              <c:pt idx="8">
                <c:v>0.11691342951089922</c:v>
              </c:pt>
              <c:pt idx="9">
                <c:v>6.4951905283832906E-2</c:v>
              </c:pt>
              <c:pt idx="10">
                <c:v>4.330127018922194E-2</c:v>
              </c:pt>
              <c:pt idx="11">
                <c:v>5.1961524227066319E-2</c:v>
              </c:pt>
            </c:numLit>
          </c:yVal>
          <c:smooth val="0"/>
          <c:extLst>
            <c:ext xmlns:c16="http://schemas.microsoft.com/office/drawing/2014/chart" uri="{C3380CC4-5D6E-409C-BE32-E72D297353CC}">
              <c16:uniqueId val="{0000009C-1D1F-4B39-A3E2-50A26CBDD0D2}"/>
            </c:ext>
          </c:extLst>
        </c:ser>
        <c:ser>
          <c:idx val="36"/>
          <c:order val="35"/>
          <c:tx>
            <c:v>Family</c:v>
          </c:tx>
          <c:spPr>
            <a:ln w="12700">
              <a:solidFill>
                <a:srgbClr val="FF0000"/>
              </a:solidFill>
            </a:ln>
          </c:spPr>
          <c:marker>
            <c:symbol val="diamond"/>
            <c:size val="2"/>
            <c:spPr>
              <a:solidFill>
                <a:schemeClr val="tx1"/>
              </a:solidFill>
              <a:ln w="9525">
                <a:noFill/>
              </a:ln>
            </c:spPr>
          </c:marker>
          <c:xVal>
            <c:numLit>
              <c:formatCode>General</c:formatCode>
              <c:ptCount val="14"/>
              <c:pt idx="0">
                <c:v>0.7</c:v>
              </c:pt>
              <c:pt idx="1">
                <c:v>0.3</c:v>
              </c:pt>
              <c:pt idx="3">
                <c:v>0.82500000000000051</c:v>
              </c:pt>
              <c:pt idx="4">
                <c:v>0.17500000000000002</c:v>
              </c:pt>
              <c:pt idx="6">
                <c:v>0.09</c:v>
              </c:pt>
              <c:pt idx="7">
                <c:v>0.91000000000000059</c:v>
              </c:pt>
              <c:pt idx="9">
                <c:v>0.67500000000000038</c:v>
              </c:pt>
              <c:pt idx="10">
                <c:v>0.85000000000000053</c:v>
              </c:pt>
              <c:pt idx="12">
                <c:v>7.4999999999999997E-2</c:v>
              </c:pt>
              <c:pt idx="13">
                <c:v>0.3</c:v>
              </c:pt>
            </c:numLit>
          </c:xVal>
          <c:yVal>
            <c:numLit>
              <c:formatCode>General</c:formatCode>
              <c:ptCount val="14"/>
              <c:pt idx="0">
                <c:v>0.51961524227066325</c:v>
              </c:pt>
              <c:pt idx="1">
                <c:v>0.51961524227066325</c:v>
              </c:pt>
              <c:pt idx="3">
                <c:v>0.30310889132455349</c:v>
              </c:pt>
              <c:pt idx="4">
                <c:v>0.30310889132455349</c:v>
              </c:pt>
              <c:pt idx="6">
                <c:v>0.15588457268119896</c:v>
              </c:pt>
              <c:pt idx="7">
                <c:v>0.15588457268119896</c:v>
              </c:pt>
              <c:pt idx="9">
                <c:v>0.30310889132455349</c:v>
              </c:pt>
              <c:pt idx="10">
                <c:v>0</c:v>
              </c:pt>
              <c:pt idx="12">
                <c:v>0.12990381056766581</c:v>
              </c:pt>
              <c:pt idx="13">
                <c:v>0</c:v>
              </c:pt>
            </c:numLit>
          </c:yVal>
          <c:smooth val="0"/>
          <c:extLst>
            <c:ext xmlns:c16="http://schemas.microsoft.com/office/drawing/2014/chart" uri="{C3380CC4-5D6E-409C-BE32-E72D297353CC}">
              <c16:uniqueId val="{0000009D-1D1F-4B39-A3E2-50A26CBDD0D2}"/>
            </c:ext>
          </c:extLst>
        </c:ser>
        <c:ser>
          <c:idx val="35"/>
          <c:order val="36"/>
          <c:tx>
            <c:v>XYData</c:v>
          </c:tx>
          <c:spPr>
            <a:ln>
              <a:noFill/>
            </a:ln>
          </c:spPr>
          <c:marker>
            <c:symbol val="circle"/>
            <c:size val="14"/>
            <c:spPr>
              <a:solidFill>
                <a:srgbClr val="FF0000">
                  <a:alpha val="50000"/>
                </a:srgbClr>
              </a:solidFill>
              <a:ln>
                <a:noFill/>
              </a:ln>
            </c:spPr>
          </c:marker>
          <c:dLbls>
            <c:dLbl>
              <c:idx val="0"/>
              <c:tx>
                <c:rich>
                  <a:bodyPr/>
                  <a:lstStyle/>
                  <a:p>
                    <a:fld id="{A9C4C861-2DE1-41E0-86AE-44F985411D8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9E-1D1F-4B39-A3E2-50A26CBDD0D2}"/>
                </c:ext>
              </c:extLst>
            </c:dLbl>
            <c:dLbl>
              <c:idx val="1"/>
              <c:tx>
                <c:rich>
                  <a:bodyPr/>
                  <a:lstStyle/>
                  <a:p>
                    <a:fld id="{D625E2F0-B0E1-48A1-9B5F-A22A8D697B7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9F-1D1F-4B39-A3E2-50A26CBDD0D2}"/>
                </c:ext>
              </c:extLst>
            </c:dLbl>
            <c:dLbl>
              <c:idx val="2"/>
              <c:tx>
                <c:rich>
                  <a:bodyPr/>
                  <a:lstStyle/>
                  <a:p>
                    <a:fld id="{C1CDBB24-330E-49B3-9926-9A65A24770E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A0-1D1F-4B39-A3E2-50A26CBDD0D2}"/>
                </c:ext>
              </c:extLst>
            </c:dLbl>
            <c:dLbl>
              <c:idx val="3"/>
              <c:tx>
                <c:rich>
                  <a:bodyPr/>
                  <a:lstStyle/>
                  <a:p>
                    <a:fld id="{443DF7B6-4951-4E2B-9960-4C92806AF7FD}" type="CELLRANGE">
                      <a:rPr lang="en-US"/>
                      <a:pPr/>
                      <a:t>[CELLRANGE]</a:t>
                    </a:fld>
                    <a:endParaRPr lang="en-US"/>
                  </a:p>
                </c:rich>
              </c:tx>
              <c:dLblPos val="ctr"/>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A1-1D1F-4B39-A3E2-50A26CBDD0D2}"/>
                </c:ext>
              </c:extLst>
            </c:dLbl>
            <c:dLbl>
              <c:idx val="4"/>
              <c:tx>
                <c:rich>
                  <a:bodyPr/>
                  <a:lstStyle/>
                  <a:p>
                    <a:fld id="{5CD42358-9224-4DC0-B5B2-D704B7AD3A7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A2-1D1F-4B39-A3E2-50A26CBDD0D2}"/>
                </c:ext>
              </c:extLst>
            </c:dLbl>
            <c:dLbl>
              <c:idx val="5"/>
              <c:tx>
                <c:rich>
                  <a:bodyPr/>
                  <a:lstStyle/>
                  <a:p>
                    <a:fld id="{9DF9D770-DABA-4F33-B104-10DFAED5F1D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A3-1D1F-4B39-A3E2-50A26CBDD0D2}"/>
                </c:ext>
              </c:extLst>
            </c:dLbl>
            <c:dLbl>
              <c:idx val="6"/>
              <c:tx>
                <c:rich>
                  <a:bodyPr/>
                  <a:lstStyle/>
                  <a:p>
                    <a:fld id="{C63252FC-12C5-429A-A299-AF93447A95C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A4-1D1F-4B39-A3E2-50A26CBDD0D2}"/>
                </c:ext>
              </c:extLst>
            </c:dLbl>
            <c:dLbl>
              <c:idx val="7"/>
              <c:tx>
                <c:rich>
                  <a:bodyPr/>
                  <a:lstStyle/>
                  <a:p>
                    <a:fld id="{844223AC-B416-44D6-B916-0D277444EEF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A5-1D1F-4B39-A3E2-50A26CBDD0D2}"/>
                </c:ext>
              </c:extLst>
            </c:dLbl>
            <c:dLbl>
              <c:idx val="8"/>
              <c:tx>
                <c:rich>
                  <a:bodyPr/>
                  <a:lstStyle/>
                  <a:p>
                    <a:fld id="{3A55CDD5-FBA2-4B88-A410-463BCECFE12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A6-1D1F-4B39-A3E2-50A26CBDD0D2}"/>
                </c:ext>
              </c:extLst>
            </c:dLbl>
            <c:dLbl>
              <c:idx val="9"/>
              <c:tx>
                <c:rich>
                  <a:bodyPr/>
                  <a:lstStyle/>
                  <a:p>
                    <a:fld id="{F73E2D13-5ADD-45EE-B8E1-6E556839E85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A7-1D1F-4B39-A3E2-50A26CBDD0D2}"/>
                </c:ext>
              </c:extLst>
            </c:dLbl>
            <c:dLbl>
              <c:idx val="10"/>
              <c:tx>
                <c:rich>
                  <a:bodyPr/>
                  <a:lstStyle/>
                  <a:p>
                    <a:fld id="{420C6514-7908-47B0-841D-F02DF949D8F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A8-1D1F-4B39-A3E2-50A26CBDD0D2}"/>
                </c:ext>
              </c:extLst>
            </c:dLbl>
            <c:dLbl>
              <c:idx val="11"/>
              <c:tx>
                <c:rich>
                  <a:bodyPr/>
                  <a:lstStyle/>
                  <a:p>
                    <a:fld id="{716C2E36-F045-4C9D-86BA-A80042D3348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A9-1D1F-4B39-A3E2-50A26CBDD0D2}"/>
                </c:ext>
              </c:extLst>
            </c:dLbl>
            <c:dLbl>
              <c:idx val="12"/>
              <c:tx>
                <c:rich>
                  <a:bodyPr/>
                  <a:lstStyle/>
                  <a:p>
                    <a:fld id="{3D7CE732-2D08-4E56-A646-C20796C1BCB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AA-1D1F-4B39-A3E2-50A26CBDD0D2}"/>
                </c:ext>
              </c:extLst>
            </c:dLbl>
            <c:dLbl>
              <c:idx val="13"/>
              <c:tx>
                <c:rich>
                  <a:bodyPr/>
                  <a:lstStyle/>
                  <a:p>
                    <a:fld id="{4A2CC7B3-F142-4863-B587-A7434B0716E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AB-1D1F-4B39-A3E2-50A26CBDD0D2}"/>
                </c:ext>
              </c:extLst>
            </c:dLbl>
            <c:dLbl>
              <c:idx val="14"/>
              <c:tx>
                <c:rich>
                  <a:bodyPr/>
                  <a:lstStyle/>
                  <a:p>
                    <a:fld id="{B609AA04-B712-4FCB-9891-62AF7432E79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AC-1D1F-4B39-A3E2-50A26CBDD0D2}"/>
                </c:ext>
              </c:extLst>
            </c:dLbl>
            <c:dLbl>
              <c:idx val="15"/>
              <c:tx>
                <c:rich>
                  <a:bodyPr/>
                  <a:lstStyle/>
                  <a:p>
                    <a:fld id="{A84D7CFC-8908-422A-86F2-CF1F95B4E70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AD-1D1F-4B39-A3E2-50A26CBDD0D2}"/>
                </c:ext>
              </c:extLst>
            </c:dLbl>
            <c:dLbl>
              <c:idx val="16"/>
              <c:tx>
                <c:rich>
                  <a:bodyPr/>
                  <a:lstStyle/>
                  <a:p>
                    <a:fld id="{DB9ED67A-180E-446C-A488-31F63338305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AE-1D1F-4B39-A3E2-50A26CBDD0D2}"/>
                </c:ext>
              </c:extLst>
            </c:dLbl>
            <c:dLbl>
              <c:idx val="17"/>
              <c:tx>
                <c:rich>
                  <a:bodyPr/>
                  <a:lstStyle/>
                  <a:p>
                    <a:fld id="{307B415A-D935-44C3-8A37-FD66A2E3FDA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AF-1D1F-4B39-A3E2-50A26CBDD0D2}"/>
                </c:ext>
              </c:extLst>
            </c:dLbl>
            <c:dLbl>
              <c:idx val="18"/>
              <c:tx>
                <c:rich>
                  <a:bodyPr/>
                  <a:lstStyle/>
                  <a:p>
                    <a:fld id="{99B2BC2A-7839-4FFC-9397-C07609FC3CC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B0-1D1F-4B39-A3E2-50A26CBDD0D2}"/>
                </c:ext>
              </c:extLst>
            </c:dLbl>
            <c:dLbl>
              <c:idx val="19"/>
              <c:tx>
                <c:rich>
                  <a:bodyPr/>
                  <a:lstStyle/>
                  <a:p>
                    <a:fld id="{1A60D22E-EB48-48A4-BB3B-E9457AB17CC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B1-1D1F-4B39-A3E2-50A26CBDD0D2}"/>
                </c:ext>
              </c:extLst>
            </c:dLbl>
            <c:dLbl>
              <c:idx val="20"/>
              <c:tx>
                <c:rich>
                  <a:bodyPr/>
                  <a:lstStyle/>
                  <a:p>
                    <a:fld id="{F0779FA9-413F-4373-93C8-E61B23F497D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B2-1D1F-4B39-A3E2-50A26CBDD0D2}"/>
                </c:ext>
              </c:extLst>
            </c:dLbl>
            <c:dLbl>
              <c:idx val="21"/>
              <c:tx>
                <c:rich>
                  <a:bodyPr/>
                  <a:lstStyle/>
                  <a:p>
                    <a:fld id="{608D22DF-1007-4AA5-8065-F62BB8F32C7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B3-1D1F-4B39-A3E2-50A26CBDD0D2}"/>
                </c:ext>
              </c:extLst>
            </c:dLbl>
            <c:dLbl>
              <c:idx val="22"/>
              <c:tx>
                <c:rich>
                  <a:bodyPr/>
                  <a:lstStyle/>
                  <a:p>
                    <a:fld id="{5222B843-CFB1-44EE-9300-C38A5A971B6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B4-1D1F-4B39-A3E2-50A26CBDD0D2}"/>
                </c:ext>
              </c:extLst>
            </c:dLbl>
            <c:dLbl>
              <c:idx val="23"/>
              <c:tx>
                <c:rich>
                  <a:bodyPr/>
                  <a:lstStyle/>
                  <a:p>
                    <a:fld id="{72E23C2F-E36A-4649-9124-7ED001E8633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B5-1D1F-4B39-A3E2-50A26CBDD0D2}"/>
                </c:ext>
              </c:extLst>
            </c:dLbl>
            <c:dLbl>
              <c:idx val="24"/>
              <c:tx>
                <c:rich>
                  <a:bodyPr/>
                  <a:lstStyle/>
                  <a:p>
                    <a:fld id="{1B187BD4-3CAA-4AFC-937B-8E4126C14BC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B6-1D1F-4B39-A3E2-50A26CBDD0D2}"/>
                </c:ext>
              </c:extLst>
            </c:dLbl>
            <c:dLbl>
              <c:idx val="25"/>
              <c:tx>
                <c:rich>
                  <a:bodyPr/>
                  <a:lstStyle/>
                  <a:p>
                    <a:fld id="{09BE3D34-E236-4C72-AA35-B68A2CB663C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B7-1D1F-4B39-A3E2-50A26CBDD0D2}"/>
                </c:ext>
              </c:extLst>
            </c:dLbl>
            <c:dLbl>
              <c:idx val="26"/>
              <c:tx>
                <c:rich>
                  <a:bodyPr/>
                  <a:lstStyle/>
                  <a:p>
                    <a:fld id="{070461BC-4DA8-4607-919F-3F3BF6CBD0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B8-1D1F-4B39-A3E2-50A26CBDD0D2}"/>
                </c:ext>
              </c:extLst>
            </c:dLbl>
            <c:dLbl>
              <c:idx val="27"/>
              <c:tx>
                <c:rich>
                  <a:bodyPr/>
                  <a:lstStyle/>
                  <a:p>
                    <a:fld id="{757F2141-8D9C-490C-9C96-83F9470A3DC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B9-1D1F-4B39-A3E2-50A26CBDD0D2}"/>
                </c:ext>
              </c:extLst>
            </c:dLbl>
            <c:dLbl>
              <c:idx val="28"/>
              <c:tx>
                <c:rich>
                  <a:bodyPr/>
                  <a:lstStyle/>
                  <a:p>
                    <a:fld id="{1F524EBA-D6F6-4CB2-9070-42B37AAF2FA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BA-1D1F-4B39-A3E2-50A26CBDD0D2}"/>
                </c:ext>
              </c:extLst>
            </c:dLbl>
            <c:dLbl>
              <c:idx val="29"/>
              <c:tx>
                <c:rich>
                  <a:bodyPr/>
                  <a:lstStyle/>
                  <a:p>
                    <a:fld id="{DA8A7E5E-8032-4243-AE90-9590FF4A9ED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BB-1D1F-4B39-A3E2-50A26CBDD0D2}"/>
                </c:ext>
              </c:extLst>
            </c:dLbl>
            <c:dLbl>
              <c:idx val="30"/>
              <c:tx>
                <c:rich>
                  <a:bodyPr/>
                  <a:lstStyle/>
                  <a:p>
                    <a:fld id="{17185D36-0953-4615-8251-55CBE8D932F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BC-1D1F-4B39-A3E2-50A26CBDD0D2}"/>
                </c:ext>
              </c:extLst>
            </c:dLbl>
            <c:dLbl>
              <c:idx val="31"/>
              <c:tx>
                <c:rich>
                  <a:bodyPr/>
                  <a:lstStyle/>
                  <a:p>
                    <a:fld id="{A27AE795-6688-4E04-8073-90031594123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BD-1D1F-4B39-A3E2-50A26CBDD0D2}"/>
                </c:ext>
              </c:extLst>
            </c:dLbl>
            <c:dLbl>
              <c:idx val="32"/>
              <c:tx>
                <c:rich>
                  <a:bodyPr/>
                  <a:lstStyle/>
                  <a:p>
                    <a:fld id="{425F8B0D-EE98-496B-A962-A549A04602C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BE-1D1F-4B39-A3E2-50A26CBDD0D2}"/>
                </c:ext>
              </c:extLst>
            </c:dLbl>
            <c:dLbl>
              <c:idx val="33"/>
              <c:tx>
                <c:rich>
                  <a:bodyPr/>
                  <a:lstStyle/>
                  <a:p>
                    <a:fld id="{D521CBBD-FEF6-4EDF-8D15-0DE0B23788D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BF-1D1F-4B39-A3E2-50A26CBDD0D2}"/>
                </c:ext>
              </c:extLst>
            </c:dLbl>
            <c:dLbl>
              <c:idx val="34"/>
              <c:tx>
                <c:rich>
                  <a:bodyPr/>
                  <a:lstStyle/>
                  <a:p>
                    <a:fld id="{A3BB31B5-27B9-487C-925F-695FABF7425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C0-1D1F-4B39-A3E2-50A26CBDD0D2}"/>
                </c:ext>
              </c:extLst>
            </c:dLbl>
            <c:dLbl>
              <c:idx val="35"/>
              <c:tx>
                <c:rich>
                  <a:bodyPr/>
                  <a:lstStyle/>
                  <a:p>
                    <a:fld id="{31204CBE-C8F8-4CA9-8D71-5C64456FF6E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C1-1D1F-4B39-A3E2-50A26CBDD0D2}"/>
                </c:ext>
              </c:extLst>
            </c:dLbl>
            <c:dLbl>
              <c:idx val="36"/>
              <c:tx>
                <c:rich>
                  <a:bodyPr/>
                  <a:lstStyle/>
                  <a:p>
                    <a:fld id="{57B6FB71-9AE1-4FB5-B6F9-8D7BCB291D7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C2-1D1F-4B39-A3E2-50A26CBDD0D2}"/>
                </c:ext>
              </c:extLst>
            </c:dLbl>
            <c:dLbl>
              <c:idx val="37"/>
              <c:tx>
                <c:rich>
                  <a:bodyPr/>
                  <a:lstStyle/>
                  <a:p>
                    <a:fld id="{398B0006-770F-4F08-ADFE-063EDA77497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C3-1D1F-4B39-A3E2-50A26CBDD0D2}"/>
                </c:ext>
              </c:extLst>
            </c:dLbl>
            <c:dLbl>
              <c:idx val="38"/>
              <c:tx>
                <c:rich>
                  <a:bodyPr/>
                  <a:lstStyle/>
                  <a:p>
                    <a:fld id="{15D24403-2FA9-4EB9-83AC-CED1972E615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C4-1D1F-4B39-A3E2-50A26CBDD0D2}"/>
                </c:ext>
              </c:extLst>
            </c:dLbl>
            <c:dLbl>
              <c:idx val="39"/>
              <c:tx>
                <c:rich>
                  <a:bodyPr/>
                  <a:lstStyle/>
                  <a:p>
                    <a:fld id="{EB028016-DB5F-4F15-8E27-85BE026DC1E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C5-1D1F-4B39-A3E2-50A26CBDD0D2}"/>
                </c:ext>
              </c:extLst>
            </c:dLbl>
            <c:dLbl>
              <c:idx val="40"/>
              <c:tx>
                <c:rich>
                  <a:bodyPr/>
                  <a:lstStyle/>
                  <a:p>
                    <a:fld id="{CEA411CB-A8BF-443E-9795-585230ADAA3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C6-1D1F-4B39-A3E2-50A26CBDD0D2}"/>
                </c:ext>
              </c:extLst>
            </c:dLbl>
            <c:dLbl>
              <c:idx val="41"/>
              <c:tx>
                <c:rich>
                  <a:bodyPr/>
                  <a:lstStyle/>
                  <a:p>
                    <a:fld id="{1220FB78-F648-42BB-9B69-BA2BE0DF024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C7-1D1F-4B39-A3E2-50A26CBDD0D2}"/>
                </c:ext>
              </c:extLst>
            </c:dLbl>
            <c:dLbl>
              <c:idx val="42"/>
              <c:tx>
                <c:rich>
                  <a:bodyPr/>
                  <a:lstStyle/>
                  <a:p>
                    <a:fld id="{27B4BC28-AC3B-4AC7-B191-AED7213F61B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C8-1D1F-4B39-A3E2-50A26CBDD0D2}"/>
                </c:ext>
              </c:extLst>
            </c:dLbl>
            <c:dLbl>
              <c:idx val="43"/>
              <c:tx>
                <c:rich>
                  <a:bodyPr/>
                  <a:lstStyle/>
                  <a:p>
                    <a:fld id="{3A4E2D97-371B-44BC-B26A-79AF9869EB4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C9-1D1F-4B39-A3E2-50A26CBDD0D2}"/>
                </c:ext>
              </c:extLst>
            </c:dLbl>
            <c:dLbl>
              <c:idx val="44"/>
              <c:tx>
                <c:rich>
                  <a:bodyPr/>
                  <a:lstStyle/>
                  <a:p>
                    <a:fld id="{B91C3ED3-1DB5-4EB4-9689-75158264178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CA-1D1F-4B39-A3E2-50A26CBDD0D2}"/>
                </c:ext>
              </c:extLst>
            </c:dLbl>
            <c:dLbl>
              <c:idx val="45"/>
              <c:tx>
                <c:rich>
                  <a:bodyPr/>
                  <a:lstStyle/>
                  <a:p>
                    <a:fld id="{48EC775E-9306-4F42-B0BA-AF18015F40C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CB-1D1F-4B39-A3E2-50A26CBDD0D2}"/>
                </c:ext>
              </c:extLst>
            </c:dLbl>
            <c:dLbl>
              <c:idx val="46"/>
              <c:tx>
                <c:rich>
                  <a:bodyPr/>
                  <a:lstStyle/>
                  <a:p>
                    <a:fld id="{6923FC90-4D7B-43C4-8382-E5F45AF626E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CC-1D1F-4B39-A3E2-50A26CBDD0D2}"/>
                </c:ext>
              </c:extLst>
            </c:dLbl>
            <c:dLbl>
              <c:idx val="47"/>
              <c:tx>
                <c:rich>
                  <a:bodyPr/>
                  <a:lstStyle/>
                  <a:p>
                    <a:fld id="{145E5C14-0C8E-4323-A88D-6885A3237DA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CD-1D1F-4B39-A3E2-50A26CBDD0D2}"/>
                </c:ext>
              </c:extLst>
            </c:dLbl>
            <c:dLbl>
              <c:idx val="48"/>
              <c:tx>
                <c:rich>
                  <a:bodyPr/>
                  <a:lstStyle/>
                  <a:p>
                    <a:fld id="{B707409D-FE39-4E33-9449-ED6A6227CE6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CE-1D1F-4B39-A3E2-50A26CBDD0D2}"/>
                </c:ext>
              </c:extLst>
            </c:dLbl>
            <c:dLbl>
              <c:idx val="49"/>
              <c:tx>
                <c:rich>
                  <a:bodyPr/>
                  <a:lstStyle/>
                  <a:p>
                    <a:fld id="{640B76CE-D56A-4F8E-A1AB-02ED212C3FA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CF-1D1F-4B39-A3E2-50A26CBDD0D2}"/>
                </c:ext>
              </c:extLst>
            </c:dLbl>
            <c:dLbl>
              <c:idx val="50"/>
              <c:tx>
                <c:rich>
                  <a:bodyPr/>
                  <a:lstStyle/>
                  <a:p>
                    <a:fld id="{9012C6AF-90FD-4237-82F4-3D01BE45983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D0-1D1F-4B39-A3E2-50A26CBDD0D2}"/>
                </c:ext>
              </c:extLst>
            </c:dLbl>
            <c:dLbl>
              <c:idx val="51"/>
              <c:tx>
                <c:rich>
                  <a:bodyPr/>
                  <a:lstStyle/>
                  <a:p>
                    <a:fld id="{053A9452-13EE-4E30-857E-53431375388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D1-1D1F-4B39-A3E2-50A26CBDD0D2}"/>
                </c:ext>
              </c:extLst>
            </c:dLbl>
            <c:dLbl>
              <c:idx val="52"/>
              <c:tx>
                <c:rich>
                  <a:bodyPr/>
                  <a:lstStyle/>
                  <a:p>
                    <a:fld id="{18430043-352C-4700-913D-BE9D5B946E3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D2-1D1F-4B39-A3E2-50A26CBDD0D2}"/>
                </c:ext>
              </c:extLst>
            </c:dLbl>
            <c:dLbl>
              <c:idx val="53"/>
              <c:tx>
                <c:rich>
                  <a:bodyPr/>
                  <a:lstStyle/>
                  <a:p>
                    <a:fld id="{7389F542-7F4A-414F-AA5E-94CD6789A2F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D3-1D1F-4B39-A3E2-50A26CBDD0D2}"/>
                </c:ext>
              </c:extLst>
            </c:dLbl>
            <c:dLbl>
              <c:idx val="54"/>
              <c:tx>
                <c:rich>
                  <a:bodyPr/>
                  <a:lstStyle/>
                  <a:p>
                    <a:fld id="{95729F69-1318-4592-A8FA-2642971771C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D4-1D1F-4B39-A3E2-50A26CBDD0D2}"/>
                </c:ext>
              </c:extLst>
            </c:dLbl>
            <c:dLbl>
              <c:idx val="55"/>
              <c:tx>
                <c:rich>
                  <a:bodyPr/>
                  <a:lstStyle/>
                  <a:p>
                    <a:fld id="{EB3E0A7D-8C2D-44FE-94D7-EEC39EA1422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D5-1D1F-4B39-A3E2-50A26CBDD0D2}"/>
                </c:ext>
              </c:extLst>
            </c:dLbl>
            <c:dLbl>
              <c:idx val="56"/>
              <c:tx>
                <c:rich>
                  <a:bodyPr/>
                  <a:lstStyle/>
                  <a:p>
                    <a:fld id="{46D8E61D-151B-47B4-8300-2A0523670E8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D6-1D1F-4B39-A3E2-50A26CBDD0D2}"/>
                </c:ext>
              </c:extLst>
            </c:dLbl>
            <c:dLbl>
              <c:idx val="57"/>
              <c:tx>
                <c:rich>
                  <a:bodyPr/>
                  <a:lstStyle/>
                  <a:p>
                    <a:fld id="{4A876AC9-1303-47D8-BC72-700708C9183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D7-1D1F-4B39-A3E2-50A26CBDD0D2}"/>
                </c:ext>
              </c:extLst>
            </c:dLbl>
            <c:dLbl>
              <c:idx val="58"/>
              <c:tx>
                <c:rich>
                  <a:bodyPr/>
                  <a:lstStyle/>
                  <a:p>
                    <a:fld id="{9259C0F7-8476-40EE-AADD-F625C7EA0DA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D8-1D1F-4B39-A3E2-50A26CBDD0D2}"/>
                </c:ext>
              </c:extLst>
            </c:dLbl>
            <c:dLbl>
              <c:idx val="59"/>
              <c:tx>
                <c:rich>
                  <a:bodyPr/>
                  <a:lstStyle/>
                  <a:p>
                    <a:fld id="{3F8BF78A-A210-4E6D-8A4D-6E91A5833DB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D9-1D1F-4B39-A3E2-50A26CBDD0D2}"/>
                </c:ext>
              </c:extLst>
            </c:dLbl>
            <c:dLbl>
              <c:idx val="60"/>
              <c:tx>
                <c:rich>
                  <a:bodyPr/>
                  <a:lstStyle/>
                  <a:p>
                    <a:fld id="{3C001F35-5656-4BEE-A300-34214503C91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DA-1D1F-4B39-A3E2-50A26CBDD0D2}"/>
                </c:ext>
              </c:extLst>
            </c:dLbl>
            <c:dLbl>
              <c:idx val="61"/>
              <c:tx>
                <c:rich>
                  <a:bodyPr/>
                  <a:lstStyle/>
                  <a:p>
                    <a:fld id="{0160C2DD-C1DB-427B-8847-E34610FC904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DB-1D1F-4B39-A3E2-50A26CBDD0D2}"/>
                </c:ext>
              </c:extLst>
            </c:dLbl>
            <c:dLbl>
              <c:idx val="62"/>
              <c:tx>
                <c:rich>
                  <a:bodyPr/>
                  <a:lstStyle/>
                  <a:p>
                    <a:fld id="{CF0CC124-6993-45A9-83A2-A6111641D6C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DC-1D1F-4B39-A3E2-50A26CBDD0D2}"/>
                </c:ext>
              </c:extLst>
            </c:dLbl>
            <c:dLbl>
              <c:idx val="63"/>
              <c:tx>
                <c:rich>
                  <a:bodyPr/>
                  <a:lstStyle/>
                  <a:p>
                    <a:fld id="{29543A85-086B-47E6-A8E7-D625FC62877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DD-1D1F-4B39-A3E2-50A26CBDD0D2}"/>
                </c:ext>
              </c:extLst>
            </c:dLbl>
            <c:dLbl>
              <c:idx val="64"/>
              <c:tx>
                <c:rich>
                  <a:bodyPr/>
                  <a:lstStyle/>
                  <a:p>
                    <a:fld id="{70FC3EE1-BA66-42D7-93CC-8EC32866178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DE-1D1F-4B39-A3E2-50A26CBDD0D2}"/>
                </c:ext>
              </c:extLst>
            </c:dLbl>
            <c:dLbl>
              <c:idx val="65"/>
              <c:tx>
                <c:rich>
                  <a:bodyPr/>
                  <a:lstStyle/>
                  <a:p>
                    <a:fld id="{E4F0F0CE-7DA6-4869-A6E4-5C9A985A02C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DF-1D1F-4B39-A3E2-50A26CBDD0D2}"/>
                </c:ext>
              </c:extLst>
            </c:dLbl>
            <c:dLbl>
              <c:idx val="66"/>
              <c:tx>
                <c:rich>
                  <a:bodyPr/>
                  <a:lstStyle/>
                  <a:p>
                    <a:fld id="{250F4886-EDD0-46AD-9AA1-1F46314D8C3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E0-1D1F-4B39-A3E2-50A26CBDD0D2}"/>
                </c:ext>
              </c:extLst>
            </c:dLbl>
            <c:dLbl>
              <c:idx val="67"/>
              <c:tx>
                <c:rich>
                  <a:bodyPr/>
                  <a:lstStyle/>
                  <a:p>
                    <a:fld id="{940AC55A-27ED-46B5-9FB8-940BBFE806F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E1-1D1F-4B39-A3E2-50A26CBDD0D2}"/>
                </c:ext>
              </c:extLst>
            </c:dLbl>
            <c:dLbl>
              <c:idx val="68"/>
              <c:tx>
                <c:rich>
                  <a:bodyPr/>
                  <a:lstStyle/>
                  <a:p>
                    <a:fld id="{943C9F18-9A89-4CAC-9685-0A4620FE6BC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E2-1D1F-4B39-A3E2-50A26CBDD0D2}"/>
                </c:ext>
              </c:extLst>
            </c:dLbl>
            <c:dLbl>
              <c:idx val="69"/>
              <c:tx>
                <c:rich>
                  <a:bodyPr/>
                  <a:lstStyle/>
                  <a:p>
                    <a:fld id="{D458F8DE-AC52-472B-A495-A3D0457AFBF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E3-1D1F-4B39-A3E2-50A26CBDD0D2}"/>
                </c:ext>
              </c:extLst>
            </c:dLbl>
            <c:dLbl>
              <c:idx val="70"/>
              <c:tx>
                <c:rich>
                  <a:bodyPr/>
                  <a:lstStyle/>
                  <a:p>
                    <a:fld id="{BBC5B1A6-40C5-4659-94D0-BA2B58D4C6F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E4-1D1F-4B39-A3E2-50A26CBDD0D2}"/>
                </c:ext>
              </c:extLst>
            </c:dLbl>
            <c:dLbl>
              <c:idx val="71"/>
              <c:tx>
                <c:rich>
                  <a:bodyPr/>
                  <a:lstStyle/>
                  <a:p>
                    <a:fld id="{63154FC2-B37D-4B62-8DB2-240686487E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E5-1D1F-4B39-A3E2-50A26CBDD0D2}"/>
                </c:ext>
              </c:extLst>
            </c:dLbl>
            <c:dLbl>
              <c:idx val="72"/>
              <c:tx>
                <c:rich>
                  <a:bodyPr/>
                  <a:lstStyle/>
                  <a:p>
                    <a:fld id="{967BCF8F-2F5A-40E3-947F-3E6A2ABA323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E6-1D1F-4B39-A3E2-50A26CBDD0D2}"/>
                </c:ext>
              </c:extLst>
            </c:dLbl>
            <c:dLbl>
              <c:idx val="73"/>
              <c:tx>
                <c:rich>
                  <a:bodyPr/>
                  <a:lstStyle/>
                  <a:p>
                    <a:fld id="{C51A1574-A2FE-45EC-B4E6-B7A71CBE301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E7-1D1F-4B39-A3E2-50A26CBDD0D2}"/>
                </c:ext>
              </c:extLst>
            </c:dLbl>
            <c:dLbl>
              <c:idx val="74"/>
              <c:tx>
                <c:rich>
                  <a:bodyPr/>
                  <a:lstStyle/>
                  <a:p>
                    <a:fld id="{DBCD6186-68A3-4DA4-9904-26074FDDCD1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E8-1D1F-4B39-A3E2-50A26CBDD0D2}"/>
                </c:ext>
              </c:extLst>
            </c:dLbl>
            <c:dLbl>
              <c:idx val="75"/>
              <c:tx>
                <c:rich>
                  <a:bodyPr/>
                  <a:lstStyle/>
                  <a:p>
                    <a:fld id="{5743DF8C-10B2-4AF8-AB18-45198709554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E9-1D1F-4B39-A3E2-50A26CBDD0D2}"/>
                </c:ext>
              </c:extLst>
            </c:dLbl>
            <c:dLbl>
              <c:idx val="76"/>
              <c:tx>
                <c:rich>
                  <a:bodyPr/>
                  <a:lstStyle/>
                  <a:p>
                    <a:fld id="{A594F4F9-B31B-456A-A0EB-8D4ECD34115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EA-1D1F-4B39-A3E2-50A26CBDD0D2}"/>
                </c:ext>
              </c:extLst>
            </c:dLbl>
            <c:dLbl>
              <c:idx val="77"/>
              <c:tx>
                <c:rich>
                  <a:bodyPr/>
                  <a:lstStyle/>
                  <a:p>
                    <a:fld id="{BDD9C4C9-E5E1-4377-B2BE-1DD6C7C9F6F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EB-1D1F-4B39-A3E2-50A26CBDD0D2}"/>
                </c:ext>
              </c:extLst>
            </c:dLbl>
            <c:dLbl>
              <c:idx val="78"/>
              <c:tx>
                <c:rich>
                  <a:bodyPr/>
                  <a:lstStyle/>
                  <a:p>
                    <a:fld id="{0BCC70BC-E583-4DDE-ADA0-7FEF909E144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EC-1D1F-4B39-A3E2-50A26CBDD0D2}"/>
                </c:ext>
              </c:extLst>
            </c:dLbl>
            <c:dLbl>
              <c:idx val="79"/>
              <c:tx>
                <c:rich>
                  <a:bodyPr/>
                  <a:lstStyle/>
                  <a:p>
                    <a:fld id="{05FA04CF-034A-4D37-B247-22B31AF7E32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ED-1D1F-4B39-A3E2-50A26CBDD0D2}"/>
                </c:ext>
              </c:extLst>
            </c:dLbl>
            <c:dLbl>
              <c:idx val="80"/>
              <c:tx>
                <c:rich>
                  <a:bodyPr/>
                  <a:lstStyle/>
                  <a:p>
                    <a:fld id="{A55FD74D-D546-44EF-B923-59C033EA294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EE-1D1F-4B39-A3E2-50A26CBDD0D2}"/>
                </c:ext>
              </c:extLst>
            </c:dLbl>
            <c:dLbl>
              <c:idx val="81"/>
              <c:tx>
                <c:rich>
                  <a:bodyPr/>
                  <a:lstStyle/>
                  <a:p>
                    <a:fld id="{75EB0405-9D1D-4F68-AD8A-236B65BAD43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EF-1D1F-4B39-A3E2-50A26CBDD0D2}"/>
                </c:ext>
              </c:extLst>
            </c:dLbl>
            <c:dLbl>
              <c:idx val="82"/>
              <c:tx>
                <c:rich>
                  <a:bodyPr/>
                  <a:lstStyle/>
                  <a:p>
                    <a:fld id="{E0DBB0BD-6AD0-4599-9785-347517C2FD6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F0-1D1F-4B39-A3E2-50A26CBDD0D2}"/>
                </c:ext>
              </c:extLst>
            </c:dLbl>
            <c:dLbl>
              <c:idx val="83"/>
              <c:tx>
                <c:rich>
                  <a:bodyPr/>
                  <a:lstStyle/>
                  <a:p>
                    <a:fld id="{229192E2-B0B7-43DE-8DEE-DFEBEFAF858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F1-1D1F-4B39-A3E2-50A26CBDD0D2}"/>
                </c:ext>
              </c:extLst>
            </c:dLbl>
            <c:dLbl>
              <c:idx val="84"/>
              <c:tx>
                <c:rich>
                  <a:bodyPr/>
                  <a:lstStyle/>
                  <a:p>
                    <a:fld id="{3A1DE4F2-0BBE-42F9-B587-2D912DFEEE7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F2-1D1F-4B39-A3E2-50A26CBDD0D2}"/>
                </c:ext>
              </c:extLst>
            </c:dLbl>
            <c:dLbl>
              <c:idx val="85"/>
              <c:tx>
                <c:rich>
                  <a:bodyPr/>
                  <a:lstStyle/>
                  <a:p>
                    <a:fld id="{F4A8E756-234D-4358-9C2B-8F762D7491F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F3-1D1F-4B39-A3E2-50A26CBDD0D2}"/>
                </c:ext>
              </c:extLst>
            </c:dLbl>
            <c:dLbl>
              <c:idx val="86"/>
              <c:tx>
                <c:rich>
                  <a:bodyPr/>
                  <a:lstStyle/>
                  <a:p>
                    <a:fld id="{0B6B8FB7-2E47-48FD-A3BB-C1FE2AC29CF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F4-1D1F-4B39-A3E2-50A26CBDD0D2}"/>
                </c:ext>
              </c:extLst>
            </c:dLbl>
            <c:dLbl>
              <c:idx val="87"/>
              <c:tx>
                <c:rich>
                  <a:bodyPr/>
                  <a:lstStyle/>
                  <a:p>
                    <a:fld id="{E9D69488-2086-4E62-921C-8974DDA5C19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F5-1D1F-4B39-A3E2-50A26CBDD0D2}"/>
                </c:ext>
              </c:extLst>
            </c:dLbl>
            <c:dLbl>
              <c:idx val="88"/>
              <c:tx>
                <c:rich>
                  <a:bodyPr/>
                  <a:lstStyle/>
                  <a:p>
                    <a:fld id="{371A646E-367F-4872-BF33-D77ED97DEC1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F6-1D1F-4B39-A3E2-50A26CBDD0D2}"/>
                </c:ext>
              </c:extLst>
            </c:dLbl>
            <c:dLbl>
              <c:idx val="89"/>
              <c:tx>
                <c:rich>
                  <a:bodyPr/>
                  <a:lstStyle/>
                  <a:p>
                    <a:fld id="{7EF786B6-4FF7-496D-BCD4-003F5380EF6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F7-1D1F-4B39-A3E2-50A26CBDD0D2}"/>
                </c:ext>
              </c:extLst>
            </c:dLbl>
            <c:dLbl>
              <c:idx val="90"/>
              <c:tx>
                <c:rich>
                  <a:bodyPr/>
                  <a:lstStyle/>
                  <a:p>
                    <a:fld id="{5D4DC2A3-9CFB-4777-AB7B-B73BA86E8F4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F8-1D1F-4B39-A3E2-50A26CBDD0D2}"/>
                </c:ext>
              </c:extLst>
            </c:dLbl>
            <c:dLbl>
              <c:idx val="91"/>
              <c:tx>
                <c:rich>
                  <a:bodyPr/>
                  <a:lstStyle/>
                  <a:p>
                    <a:fld id="{EE7B93AD-7DEC-4BE6-84B3-4C66350E856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F9-1D1F-4B39-A3E2-50A26CBDD0D2}"/>
                </c:ext>
              </c:extLst>
            </c:dLbl>
            <c:dLbl>
              <c:idx val="92"/>
              <c:tx>
                <c:rich>
                  <a:bodyPr/>
                  <a:lstStyle/>
                  <a:p>
                    <a:fld id="{2825D90D-0CC5-493B-BD03-69BA9035C3B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FA-1D1F-4B39-A3E2-50A26CBDD0D2}"/>
                </c:ext>
              </c:extLst>
            </c:dLbl>
            <c:dLbl>
              <c:idx val="93"/>
              <c:tx>
                <c:rich>
                  <a:bodyPr/>
                  <a:lstStyle/>
                  <a:p>
                    <a:fld id="{D0BF5CF8-0ACF-4DE4-84F9-4B430ED6CD9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FB-1D1F-4B39-A3E2-50A26CBDD0D2}"/>
                </c:ext>
              </c:extLst>
            </c:dLbl>
            <c:dLbl>
              <c:idx val="94"/>
              <c:tx>
                <c:rich>
                  <a:bodyPr/>
                  <a:lstStyle/>
                  <a:p>
                    <a:fld id="{835E8AA4-E1F2-4A7F-B79A-1B4285817A9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FC-1D1F-4B39-A3E2-50A26CBDD0D2}"/>
                </c:ext>
              </c:extLst>
            </c:dLbl>
            <c:dLbl>
              <c:idx val="95"/>
              <c:tx>
                <c:rich>
                  <a:bodyPr/>
                  <a:lstStyle/>
                  <a:p>
                    <a:fld id="{17BC1585-F66C-4B36-8880-8BB12A9805E8}"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FD-1D1F-4B39-A3E2-50A26CBDD0D2}"/>
                </c:ext>
              </c:extLst>
            </c:dLbl>
            <c:dLbl>
              <c:idx val="96"/>
              <c:tx>
                <c:rich>
                  <a:bodyPr/>
                  <a:lstStyle/>
                  <a:p>
                    <a:fld id="{6C224FCE-3FF3-44B7-ADF0-2AE0DC63B07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FE-1D1F-4B39-A3E2-50A26CBDD0D2}"/>
                </c:ext>
              </c:extLst>
            </c:dLbl>
            <c:dLbl>
              <c:idx val="97"/>
              <c:tx>
                <c:rich>
                  <a:bodyPr/>
                  <a:lstStyle/>
                  <a:p>
                    <a:fld id="{2FC04492-3141-4BC6-97C2-55D6C3D454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FF-1D1F-4B39-A3E2-50A26CBDD0D2}"/>
                </c:ext>
              </c:extLst>
            </c:dLbl>
            <c:dLbl>
              <c:idx val="98"/>
              <c:tx>
                <c:rich>
                  <a:bodyPr/>
                  <a:lstStyle/>
                  <a:p>
                    <a:fld id="{3937A4CE-E7A7-43C6-A763-24B395325F7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100-1D1F-4B39-A3E2-50A26CBDD0D2}"/>
                </c:ext>
              </c:extLst>
            </c:dLbl>
            <c:dLbl>
              <c:idx val="99"/>
              <c:tx>
                <c:rich>
                  <a:bodyPr/>
                  <a:lstStyle/>
                  <a:p>
                    <a:fld id="{1BB15494-F946-43CB-87FA-76770E3B6BB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101-1D1F-4B39-A3E2-50A26CBDD0D2}"/>
                </c:ext>
              </c:extLst>
            </c:dLbl>
            <c:spPr>
              <a:noFill/>
              <a:ln>
                <a:noFill/>
              </a:ln>
              <a:effectLst/>
            </c:spPr>
            <c:txPr>
              <a:bodyPr vertOverflow="clip" horzOverflow="clip" wrap="none" lIns="0" tIns="0" rIns="0" bIns="0" anchor="ctr">
                <a:spAutoFit/>
              </a:bodyPr>
              <a:lstStyle/>
              <a:p>
                <a:pPr>
                  <a:defRPr sz="1100" baseline="0">
                    <a:solidFill>
                      <a:schemeClr val="tx1"/>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xVal>
            <c:numRef>
              <c:f>'Enter Data'!$J$3:$J$102</c:f>
              <c:numCache>
                <c:formatCode>General</c:formatCode>
                <c:ptCount val="10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numCache>
            </c:numRef>
          </c:xVal>
          <c:yVal>
            <c:numRef>
              <c:f>'Enter Data'!$K$3:$K$102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yVal>
          <c:smooth val="0"/>
          <c:extLst>
            <c:ext xmlns:c15="http://schemas.microsoft.com/office/drawing/2012/chart" uri="{02D57815-91ED-43cb-92C2-25804820EDAC}">
              <c15:datalabelsRange>
                <c15:f>'Enter Data'!$A$3:$A$102</c15:f>
                <c15:dlblRangeCach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15:dlblRangeCache>
              </c15:datalabelsRange>
            </c:ext>
            <c:ext xmlns:c16="http://schemas.microsoft.com/office/drawing/2014/chart" uri="{C3380CC4-5D6E-409C-BE32-E72D297353CC}">
              <c16:uniqueId val="{00000102-1D1F-4B39-A3E2-50A26CBDD0D2}"/>
            </c:ext>
          </c:extLst>
        </c:ser>
        <c:dLbls>
          <c:showLegendKey val="0"/>
          <c:showVal val="0"/>
          <c:showCatName val="0"/>
          <c:showSerName val="0"/>
          <c:showPercent val="0"/>
          <c:showBubbleSize val="0"/>
        </c:dLbls>
        <c:axId val="340533688"/>
        <c:axId val="340534080"/>
        <c:extLst>
          <c:ext xmlns:c15="http://schemas.microsoft.com/office/drawing/2012/chart" uri="{02D57815-91ED-43cb-92C2-25804820EDAC}">
            <c15:filteredScatterSeries>
              <c15:ser>
                <c:idx val="6"/>
                <c:order val="0"/>
                <c:tx>
                  <c:v>Triangle outline</c:v>
                </c:tx>
                <c:spPr>
                  <a:ln w="31750">
                    <a:solidFill>
                      <a:srgbClr val="000000"/>
                    </a:solidFill>
                  </a:ln>
                </c:spPr>
                <c:marker>
                  <c:spPr>
                    <a:noFill/>
                    <a:ln>
                      <a:noFill/>
                    </a:ln>
                  </c:spPr>
                </c:marker>
                <c:xVal>
                  <c:numLit>
                    <c:formatCode>General</c:formatCode>
                    <c:ptCount val="4"/>
                    <c:pt idx="0">
                      <c:v>0.5</c:v>
                    </c:pt>
                    <c:pt idx="1">
                      <c:v>0</c:v>
                    </c:pt>
                    <c:pt idx="2">
                      <c:v>1</c:v>
                    </c:pt>
                    <c:pt idx="3">
                      <c:v>0.5</c:v>
                    </c:pt>
                  </c:numLit>
                </c:xVal>
                <c:yVal>
                  <c:numLit>
                    <c:formatCode>General</c:formatCode>
                    <c:ptCount val="4"/>
                    <c:pt idx="0">
                      <c:v>0.8660254037844386</c:v>
                    </c:pt>
                    <c:pt idx="1">
                      <c:v>0</c:v>
                    </c:pt>
                    <c:pt idx="2">
                      <c:v>0</c:v>
                    </c:pt>
                    <c:pt idx="3">
                      <c:v>0.8660254037844386</c:v>
                    </c:pt>
                  </c:numLit>
                </c:yVal>
                <c:smooth val="0"/>
                <c:extLst>
                  <c:ext xmlns:c16="http://schemas.microsoft.com/office/drawing/2014/chart" uri="{C3380CC4-5D6E-409C-BE32-E72D297353CC}">
                    <c16:uniqueId val="{00000103-1D1F-4B39-A3E2-50A26CBDD0D2}"/>
                  </c:ext>
                </c:extLst>
              </c15:ser>
            </c15:filteredScatterSeries>
            <c15:filteredScatterSeries>
              <c15:ser>
                <c:idx val="1"/>
                <c:order val="1"/>
                <c:tx>
                  <c:v>10/10 Points</c:v>
                </c:tx>
                <c:spPr>
                  <a:ln w="19050">
                    <a:solidFill>
                      <a:srgbClr val="92D050"/>
                    </a:solidFill>
                  </a:ln>
                </c:spPr>
                <c:marker>
                  <c:symbol val="none"/>
                </c:marker>
                <c:xVal>
                  <c:numLit>
                    <c:formatCode>General</c:formatCode>
                    <c:ptCount val="76"/>
                    <c:pt idx="0">
                      <c:v>0</c:v>
                    </c:pt>
                    <c:pt idx="1">
                      <c:v>9.9999999999999992E-2</c:v>
                    </c:pt>
                    <c:pt idx="2">
                      <c:v>0.2</c:v>
                    </c:pt>
                    <c:pt idx="3">
                      <c:v>0.30000000000000004</c:v>
                    </c:pt>
                    <c:pt idx="4">
                      <c:v>0.4</c:v>
                    </c:pt>
                    <c:pt idx="5">
                      <c:v>0.5</c:v>
                    </c:pt>
                    <c:pt idx="6">
                      <c:v>0.6</c:v>
                    </c:pt>
                    <c:pt idx="7">
                      <c:v>0.7</c:v>
                    </c:pt>
                    <c:pt idx="8">
                      <c:v>0.79999999999999993</c:v>
                    </c:pt>
                    <c:pt idx="9">
                      <c:v>0.89999999999999991</c:v>
                    </c:pt>
                    <c:pt idx="10">
                      <c:v>0.99999999999999989</c:v>
                    </c:pt>
                    <c:pt idx="12">
                      <c:v>0.05</c:v>
                    </c:pt>
                    <c:pt idx="13">
                      <c:v>0.15</c:v>
                    </c:pt>
                    <c:pt idx="14">
                      <c:v>0.25</c:v>
                    </c:pt>
                    <c:pt idx="15">
                      <c:v>0.35</c:v>
                    </c:pt>
                    <c:pt idx="16">
                      <c:v>0.45</c:v>
                    </c:pt>
                    <c:pt idx="17">
                      <c:v>0.55000000000000004</c:v>
                    </c:pt>
                    <c:pt idx="18">
                      <c:v>0.65</c:v>
                    </c:pt>
                    <c:pt idx="19">
                      <c:v>0.75</c:v>
                    </c:pt>
                    <c:pt idx="20">
                      <c:v>0.85</c:v>
                    </c:pt>
                    <c:pt idx="21">
                      <c:v>0.95</c:v>
                    </c:pt>
                    <c:pt idx="23">
                      <c:v>9.9999999999999992E-2</c:v>
                    </c:pt>
                    <c:pt idx="24">
                      <c:v>0.2</c:v>
                    </c:pt>
                    <c:pt idx="25">
                      <c:v>0.30000000000000004</c:v>
                    </c:pt>
                    <c:pt idx="26">
                      <c:v>0.4</c:v>
                    </c:pt>
                    <c:pt idx="27">
                      <c:v>0.5</c:v>
                    </c:pt>
                    <c:pt idx="28">
                      <c:v>0.6</c:v>
                    </c:pt>
                    <c:pt idx="29">
                      <c:v>0.7</c:v>
                    </c:pt>
                    <c:pt idx="30">
                      <c:v>0.79999999999999993</c:v>
                    </c:pt>
                    <c:pt idx="31">
                      <c:v>0.89999999999999991</c:v>
                    </c:pt>
                    <c:pt idx="33">
                      <c:v>0.15</c:v>
                    </c:pt>
                    <c:pt idx="34">
                      <c:v>0.25</c:v>
                    </c:pt>
                    <c:pt idx="35">
                      <c:v>0.35</c:v>
                    </c:pt>
                    <c:pt idx="36">
                      <c:v>0.45</c:v>
                    </c:pt>
                    <c:pt idx="37">
                      <c:v>0.55000000000000004</c:v>
                    </c:pt>
                    <c:pt idx="38">
                      <c:v>0.65</c:v>
                    </c:pt>
                    <c:pt idx="39">
                      <c:v>0.75</c:v>
                    </c:pt>
                    <c:pt idx="40">
                      <c:v>0.85</c:v>
                    </c:pt>
                    <c:pt idx="42">
                      <c:v>0.2</c:v>
                    </c:pt>
                    <c:pt idx="43">
                      <c:v>0.3</c:v>
                    </c:pt>
                    <c:pt idx="44">
                      <c:v>0.4</c:v>
                    </c:pt>
                    <c:pt idx="45">
                      <c:v>0.5</c:v>
                    </c:pt>
                    <c:pt idx="46">
                      <c:v>0.6</c:v>
                    </c:pt>
                    <c:pt idx="47">
                      <c:v>0.7</c:v>
                    </c:pt>
                    <c:pt idx="48">
                      <c:v>0.8</c:v>
                    </c:pt>
                    <c:pt idx="50">
                      <c:v>0.25</c:v>
                    </c:pt>
                    <c:pt idx="51">
                      <c:v>0.35</c:v>
                    </c:pt>
                    <c:pt idx="52">
                      <c:v>0.45</c:v>
                    </c:pt>
                    <c:pt idx="53">
                      <c:v>0.55000000000000004</c:v>
                    </c:pt>
                    <c:pt idx="54">
                      <c:v>0.65</c:v>
                    </c:pt>
                    <c:pt idx="55">
                      <c:v>0.75</c:v>
                    </c:pt>
                    <c:pt idx="57">
                      <c:v>0.3</c:v>
                    </c:pt>
                    <c:pt idx="58">
                      <c:v>0.4</c:v>
                    </c:pt>
                    <c:pt idx="59">
                      <c:v>0.5</c:v>
                    </c:pt>
                    <c:pt idx="60">
                      <c:v>0.6</c:v>
                    </c:pt>
                    <c:pt idx="61">
                      <c:v>0.7</c:v>
                    </c:pt>
                    <c:pt idx="63">
                      <c:v>0.35</c:v>
                    </c:pt>
                    <c:pt idx="64">
                      <c:v>0.45</c:v>
                    </c:pt>
                    <c:pt idx="65">
                      <c:v>0.55000000000000004</c:v>
                    </c:pt>
                    <c:pt idx="66">
                      <c:v>0.65</c:v>
                    </c:pt>
                    <c:pt idx="68">
                      <c:v>0.4</c:v>
                    </c:pt>
                    <c:pt idx="69">
                      <c:v>0.5</c:v>
                    </c:pt>
                    <c:pt idx="70">
                      <c:v>0.6</c:v>
                    </c:pt>
                    <c:pt idx="72">
                      <c:v>0.45</c:v>
                    </c:pt>
                    <c:pt idx="73">
                      <c:v>0.55000000000000004</c:v>
                    </c:pt>
                    <c:pt idx="75">
                      <c:v>0.5</c:v>
                    </c:pt>
                  </c:numLit>
                </c:xVal>
                <c:yVal>
                  <c:numLit>
                    <c:formatCode>General</c:formatCode>
                    <c:ptCount val="76"/>
                    <c:pt idx="0">
                      <c:v>0</c:v>
                    </c:pt>
                    <c:pt idx="1">
                      <c:v>0</c:v>
                    </c:pt>
                    <c:pt idx="2">
                      <c:v>0</c:v>
                    </c:pt>
                    <c:pt idx="3">
                      <c:v>0</c:v>
                    </c:pt>
                    <c:pt idx="4">
                      <c:v>0</c:v>
                    </c:pt>
                    <c:pt idx="5">
                      <c:v>0</c:v>
                    </c:pt>
                    <c:pt idx="6">
                      <c:v>0</c:v>
                    </c:pt>
                    <c:pt idx="7">
                      <c:v>0</c:v>
                    </c:pt>
                    <c:pt idx="8">
                      <c:v>0</c:v>
                    </c:pt>
                    <c:pt idx="9">
                      <c:v>0</c:v>
                    </c:pt>
                    <c:pt idx="10">
                      <c:v>0</c:v>
                    </c:pt>
                    <c:pt idx="12">
                      <c:v>8.6602540378443879E-2</c:v>
                    </c:pt>
                    <c:pt idx="13">
                      <c:v>8.6602540378443879E-2</c:v>
                    </c:pt>
                    <c:pt idx="14">
                      <c:v>8.6602540378443879E-2</c:v>
                    </c:pt>
                    <c:pt idx="15">
                      <c:v>8.6602540378443879E-2</c:v>
                    </c:pt>
                    <c:pt idx="16">
                      <c:v>8.6602540378443879E-2</c:v>
                    </c:pt>
                    <c:pt idx="17">
                      <c:v>8.6602540378443879E-2</c:v>
                    </c:pt>
                    <c:pt idx="18">
                      <c:v>8.6602540378443879E-2</c:v>
                    </c:pt>
                    <c:pt idx="19">
                      <c:v>8.6602540378443879E-2</c:v>
                    </c:pt>
                    <c:pt idx="20">
                      <c:v>8.6602540378443879E-2</c:v>
                    </c:pt>
                    <c:pt idx="21">
                      <c:v>8.6602540378443879E-2</c:v>
                    </c:pt>
                    <c:pt idx="23">
                      <c:v>0.17320508075688776</c:v>
                    </c:pt>
                    <c:pt idx="24">
                      <c:v>0.17320508075688776</c:v>
                    </c:pt>
                    <c:pt idx="25">
                      <c:v>0.17320508075688776</c:v>
                    </c:pt>
                    <c:pt idx="26">
                      <c:v>0.17320508075688776</c:v>
                    </c:pt>
                    <c:pt idx="27">
                      <c:v>0.17320508075688776</c:v>
                    </c:pt>
                    <c:pt idx="28">
                      <c:v>0.17320508075688776</c:v>
                    </c:pt>
                    <c:pt idx="29">
                      <c:v>0.17320508075688776</c:v>
                    </c:pt>
                    <c:pt idx="30">
                      <c:v>0.17320508075688776</c:v>
                    </c:pt>
                    <c:pt idx="31">
                      <c:v>0.17320508075688776</c:v>
                    </c:pt>
                    <c:pt idx="33">
                      <c:v>0.25980762113533162</c:v>
                    </c:pt>
                    <c:pt idx="34">
                      <c:v>0.25980762113533162</c:v>
                    </c:pt>
                    <c:pt idx="35">
                      <c:v>0.25980762113533162</c:v>
                    </c:pt>
                    <c:pt idx="36">
                      <c:v>0.25980762113533162</c:v>
                    </c:pt>
                    <c:pt idx="37">
                      <c:v>0.25980762113533162</c:v>
                    </c:pt>
                    <c:pt idx="38">
                      <c:v>0.25980762113533162</c:v>
                    </c:pt>
                    <c:pt idx="39">
                      <c:v>0.25980762113533162</c:v>
                    </c:pt>
                    <c:pt idx="40">
                      <c:v>0.25980762113533162</c:v>
                    </c:pt>
                    <c:pt idx="42">
                      <c:v>0.34641016151377552</c:v>
                    </c:pt>
                    <c:pt idx="43">
                      <c:v>0.34641016151377552</c:v>
                    </c:pt>
                    <c:pt idx="44">
                      <c:v>0.34641016151377552</c:v>
                    </c:pt>
                    <c:pt idx="45">
                      <c:v>0.34641016151377552</c:v>
                    </c:pt>
                    <c:pt idx="46">
                      <c:v>0.34641016151377552</c:v>
                    </c:pt>
                    <c:pt idx="47">
                      <c:v>0.34641016151377552</c:v>
                    </c:pt>
                    <c:pt idx="48">
                      <c:v>0.34641016151377552</c:v>
                    </c:pt>
                    <c:pt idx="50">
                      <c:v>0.4330127018922193</c:v>
                    </c:pt>
                    <c:pt idx="51">
                      <c:v>0.4330127018922193</c:v>
                    </c:pt>
                    <c:pt idx="52">
                      <c:v>0.4330127018922193</c:v>
                    </c:pt>
                    <c:pt idx="53">
                      <c:v>0.4330127018922193</c:v>
                    </c:pt>
                    <c:pt idx="54">
                      <c:v>0.4330127018922193</c:v>
                    </c:pt>
                    <c:pt idx="55">
                      <c:v>0.4330127018922193</c:v>
                    </c:pt>
                    <c:pt idx="57">
                      <c:v>0.51961524227066325</c:v>
                    </c:pt>
                    <c:pt idx="58">
                      <c:v>0.51961524227066325</c:v>
                    </c:pt>
                    <c:pt idx="59">
                      <c:v>0.51961524227066325</c:v>
                    </c:pt>
                    <c:pt idx="60">
                      <c:v>0.51961524227066325</c:v>
                    </c:pt>
                    <c:pt idx="61">
                      <c:v>0.51961524227066325</c:v>
                    </c:pt>
                    <c:pt idx="63">
                      <c:v>0.60621778264910697</c:v>
                    </c:pt>
                    <c:pt idx="64">
                      <c:v>0.60621778264910697</c:v>
                    </c:pt>
                    <c:pt idx="65">
                      <c:v>0.60621778264910697</c:v>
                    </c:pt>
                    <c:pt idx="66">
                      <c:v>0.60621778264910697</c:v>
                    </c:pt>
                    <c:pt idx="68">
                      <c:v>0.69282032302755103</c:v>
                    </c:pt>
                    <c:pt idx="69">
                      <c:v>0.69282032302755103</c:v>
                    </c:pt>
                    <c:pt idx="70">
                      <c:v>0.69282032302755103</c:v>
                    </c:pt>
                    <c:pt idx="72">
                      <c:v>0.77942286340599476</c:v>
                    </c:pt>
                    <c:pt idx="73">
                      <c:v>0.77942286340599476</c:v>
                    </c:pt>
                    <c:pt idx="75">
                      <c:v>0.8660254037844386</c:v>
                    </c:pt>
                  </c:numLit>
                </c:yVal>
                <c:smooth val="0"/>
                <c:extLst xmlns:c15="http://schemas.microsoft.com/office/drawing/2012/chart">
                  <c:ext xmlns:c16="http://schemas.microsoft.com/office/drawing/2014/chart" uri="{C3380CC4-5D6E-409C-BE32-E72D297353CC}">
                    <c16:uniqueId val="{00000104-1D1F-4B39-A3E2-50A26CBDD0D2}"/>
                  </c:ext>
                </c:extLst>
              </c15:ser>
            </c15:filteredScatterSeries>
            <c15:filteredScatterSeries>
              <c15:ser>
                <c:idx val="0"/>
                <c:order val="2"/>
                <c:tx>
                  <c:v>10/10 Clay Lines</c:v>
                </c:tx>
                <c:spPr>
                  <a:ln w="19050">
                    <a:noFill/>
                  </a:ln>
                </c:spPr>
                <c:marker>
                  <c:spPr>
                    <a:noFill/>
                    <a:ln>
                      <a:noFill/>
                    </a:ln>
                  </c:spPr>
                </c:marker>
                <c:xVal>
                  <c:numLit>
                    <c:formatCode>General</c:formatCode>
                    <c:ptCount val="31"/>
                    <c:pt idx="0">
                      <c:v>0</c:v>
                    </c:pt>
                    <c:pt idx="1">
                      <c:v>1</c:v>
                    </c:pt>
                    <c:pt idx="3">
                      <c:v>0.05</c:v>
                    </c:pt>
                    <c:pt idx="4">
                      <c:v>0.95</c:v>
                    </c:pt>
                    <c:pt idx="6">
                      <c:v>9.9999999999999992E-2</c:v>
                    </c:pt>
                    <c:pt idx="7">
                      <c:v>0.89999999999999991</c:v>
                    </c:pt>
                    <c:pt idx="9">
                      <c:v>0.15</c:v>
                    </c:pt>
                    <c:pt idx="10">
                      <c:v>0.85</c:v>
                    </c:pt>
                    <c:pt idx="12">
                      <c:v>0.2</c:v>
                    </c:pt>
                    <c:pt idx="13">
                      <c:v>0.8</c:v>
                    </c:pt>
                    <c:pt idx="15">
                      <c:v>0.25</c:v>
                    </c:pt>
                    <c:pt idx="16">
                      <c:v>0.75</c:v>
                    </c:pt>
                    <c:pt idx="18">
                      <c:v>0.3</c:v>
                    </c:pt>
                    <c:pt idx="19">
                      <c:v>0.7</c:v>
                    </c:pt>
                    <c:pt idx="21">
                      <c:v>0.35</c:v>
                    </c:pt>
                    <c:pt idx="22">
                      <c:v>0.65</c:v>
                    </c:pt>
                    <c:pt idx="24">
                      <c:v>0.4</c:v>
                    </c:pt>
                    <c:pt idx="25">
                      <c:v>0.6</c:v>
                    </c:pt>
                    <c:pt idx="27">
                      <c:v>0.45</c:v>
                    </c:pt>
                    <c:pt idx="28">
                      <c:v>0.55000000000000004</c:v>
                    </c:pt>
                    <c:pt idx="30">
                      <c:v>0.5</c:v>
                    </c:pt>
                  </c:numLit>
                </c:xVal>
                <c:yVal>
                  <c:numLit>
                    <c:formatCode>General</c:formatCode>
                    <c:ptCount val="31"/>
                    <c:pt idx="0">
                      <c:v>0</c:v>
                    </c:pt>
                    <c:pt idx="1">
                      <c:v>0</c:v>
                    </c:pt>
                    <c:pt idx="3">
                      <c:v>8.6602540378443879E-2</c:v>
                    </c:pt>
                    <c:pt idx="4">
                      <c:v>8.6602540378443879E-2</c:v>
                    </c:pt>
                    <c:pt idx="6">
                      <c:v>0.17320508075688776</c:v>
                    </c:pt>
                    <c:pt idx="7">
                      <c:v>0.17320508075688776</c:v>
                    </c:pt>
                    <c:pt idx="9">
                      <c:v>0.25980762113533162</c:v>
                    </c:pt>
                    <c:pt idx="10">
                      <c:v>0.25980762113533162</c:v>
                    </c:pt>
                    <c:pt idx="12">
                      <c:v>0.34641016151377552</c:v>
                    </c:pt>
                    <c:pt idx="13">
                      <c:v>0.34641016151377552</c:v>
                    </c:pt>
                    <c:pt idx="15">
                      <c:v>0.4330127018922193</c:v>
                    </c:pt>
                    <c:pt idx="16">
                      <c:v>0.4330127018922193</c:v>
                    </c:pt>
                    <c:pt idx="18">
                      <c:v>0.51961524227066325</c:v>
                    </c:pt>
                    <c:pt idx="19">
                      <c:v>0.51961524227066325</c:v>
                    </c:pt>
                    <c:pt idx="21">
                      <c:v>0.60621778264910697</c:v>
                    </c:pt>
                    <c:pt idx="22">
                      <c:v>0.60621778264910697</c:v>
                    </c:pt>
                    <c:pt idx="24">
                      <c:v>0.69282032302755103</c:v>
                    </c:pt>
                    <c:pt idx="25">
                      <c:v>0.69282032302755103</c:v>
                    </c:pt>
                    <c:pt idx="27">
                      <c:v>0.77942286340599476</c:v>
                    </c:pt>
                    <c:pt idx="28">
                      <c:v>0.77942286340599476</c:v>
                    </c:pt>
                    <c:pt idx="30">
                      <c:v>0.8660254037844386</c:v>
                    </c:pt>
                  </c:numLit>
                </c:yVal>
                <c:smooth val="0"/>
                <c:extLst xmlns:c15="http://schemas.microsoft.com/office/drawing/2012/chart">
                  <c:ext xmlns:c16="http://schemas.microsoft.com/office/drawing/2014/chart" uri="{C3380CC4-5D6E-409C-BE32-E72D297353CC}">
                    <c16:uniqueId val="{00000105-1D1F-4B39-A3E2-50A26CBDD0D2}"/>
                  </c:ext>
                </c:extLst>
              </c15:ser>
            </c15:filteredScatterSeries>
            <c15:filteredScatterSeries>
              <c15:ser>
                <c:idx val="2"/>
                <c:order val="3"/>
                <c:tx>
                  <c:v>10/10 Silt Lines</c:v>
                </c:tx>
                <c:spPr>
                  <a:ln w="19050">
                    <a:noFill/>
                  </a:ln>
                </c:spPr>
                <c:marker>
                  <c:spPr>
                    <a:noFill/>
                    <a:ln>
                      <a:noFill/>
                    </a:ln>
                  </c:spPr>
                </c:marker>
                <c:xVal>
                  <c:numLit>
                    <c:formatCode>General</c:formatCode>
                    <c:ptCount val="31"/>
                    <c:pt idx="0">
                      <c:v>0</c:v>
                    </c:pt>
                    <c:pt idx="1">
                      <c:v>0.5</c:v>
                    </c:pt>
                    <c:pt idx="3">
                      <c:v>0.1</c:v>
                    </c:pt>
                    <c:pt idx="4">
                      <c:v>0.55000000000000004</c:v>
                    </c:pt>
                    <c:pt idx="6">
                      <c:v>0.2</c:v>
                    </c:pt>
                    <c:pt idx="7">
                      <c:v>0.6</c:v>
                    </c:pt>
                    <c:pt idx="9">
                      <c:v>0.3</c:v>
                    </c:pt>
                    <c:pt idx="10">
                      <c:v>0.65</c:v>
                    </c:pt>
                    <c:pt idx="12">
                      <c:v>0.4</c:v>
                    </c:pt>
                    <c:pt idx="13">
                      <c:v>0.7</c:v>
                    </c:pt>
                    <c:pt idx="15">
                      <c:v>0.5</c:v>
                    </c:pt>
                    <c:pt idx="16">
                      <c:v>0.75</c:v>
                    </c:pt>
                    <c:pt idx="18">
                      <c:v>0.6</c:v>
                    </c:pt>
                    <c:pt idx="19">
                      <c:v>0.8</c:v>
                    </c:pt>
                    <c:pt idx="21">
                      <c:v>0.7</c:v>
                    </c:pt>
                    <c:pt idx="22">
                      <c:v>0.85</c:v>
                    </c:pt>
                    <c:pt idx="24">
                      <c:v>0.8</c:v>
                    </c:pt>
                    <c:pt idx="25">
                      <c:v>0.89999999999999991</c:v>
                    </c:pt>
                    <c:pt idx="27">
                      <c:v>0.9</c:v>
                    </c:pt>
                    <c:pt idx="28">
                      <c:v>0.95</c:v>
                    </c:pt>
                    <c:pt idx="30">
                      <c:v>1</c:v>
                    </c:pt>
                  </c:numLit>
                </c:xVal>
                <c:yVal>
                  <c:numLit>
                    <c:formatCode>General</c:formatCode>
                    <c:ptCount val="31"/>
                    <c:pt idx="0">
                      <c:v>0</c:v>
                    </c:pt>
                    <c:pt idx="1">
                      <c:v>0.8660254037844386</c:v>
                    </c:pt>
                    <c:pt idx="3">
                      <c:v>0</c:v>
                    </c:pt>
                    <c:pt idx="4">
                      <c:v>0.77942286340599476</c:v>
                    </c:pt>
                    <c:pt idx="6">
                      <c:v>0</c:v>
                    </c:pt>
                    <c:pt idx="7">
                      <c:v>0.69282032302755103</c:v>
                    </c:pt>
                    <c:pt idx="9">
                      <c:v>0</c:v>
                    </c:pt>
                    <c:pt idx="10">
                      <c:v>0.60621778264910697</c:v>
                    </c:pt>
                    <c:pt idx="12">
                      <c:v>0</c:v>
                    </c:pt>
                    <c:pt idx="13">
                      <c:v>0.51961524227066325</c:v>
                    </c:pt>
                    <c:pt idx="15">
                      <c:v>0</c:v>
                    </c:pt>
                    <c:pt idx="16">
                      <c:v>0.4330127018922193</c:v>
                    </c:pt>
                    <c:pt idx="18">
                      <c:v>0</c:v>
                    </c:pt>
                    <c:pt idx="19">
                      <c:v>0.34641016151377552</c:v>
                    </c:pt>
                    <c:pt idx="21">
                      <c:v>0</c:v>
                    </c:pt>
                    <c:pt idx="22">
                      <c:v>0.25980762113533162</c:v>
                    </c:pt>
                    <c:pt idx="24">
                      <c:v>0</c:v>
                    </c:pt>
                    <c:pt idx="25">
                      <c:v>0.17320508075688776</c:v>
                    </c:pt>
                    <c:pt idx="27">
                      <c:v>0</c:v>
                    </c:pt>
                    <c:pt idx="28">
                      <c:v>8.6602540378443879E-2</c:v>
                    </c:pt>
                    <c:pt idx="30">
                      <c:v>0</c:v>
                    </c:pt>
                  </c:numLit>
                </c:yVal>
                <c:smooth val="0"/>
                <c:extLst xmlns:c15="http://schemas.microsoft.com/office/drawing/2012/chart">
                  <c:ext xmlns:c16="http://schemas.microsoft.com/office/drawing/2014/chart" uri="{C3380CC4-5D6E-409C-BE32-E72D297353CC}">
                    <c16:uniqueId val="{00000106-1D1F-4B39-A3E2-50A26CBDD0D2}"/>
                  </c:ext>
                </c:extLst>
              </c15:ser>
            </c15:filteredScatterSeries>
            <c15:filteredScatterSeries>
              <c15:ser>
                <c:idx val="3"/>
                <c:order val="4"/>
                <c:tx>
                  <c:v>10/10 Sand Lines</c:v>
                </c:tx>
                <c:spPr>
                  <a:ln w="19050">
                    <a:noFill/>
                  </a:ln>
                </c:spPr>
                <c:marker>
                  <c:spPr>
                    <a:noFill/>
                    <a:ln>
                      <a:noFill/>
                    </a:ln>
                  </c:spPr>
                </c:marker>
                <c:xVal>
                  <c:numLit>
                    <c:formatCode>General</c:formatCode>
                    <c:ptCount val="31"/>
                    <c:pt idx="0">
                      <c:v>1</c:v>
                    </c:pt>
                    <c:pt idx="1">
                      <c:v>0.5</c:v>
                    </c:pt>
                    <c:pt idx="3">
                      <c:v>0.89999999999999991</c:v>
                    </c:pt>
                    <c:pt idx="4">
                      <c:v>0.45</c:v>
                    </c:pt>
                    <c:pt idx="6">
                      <c:v>0.8</c:v>
                    </c:pt>
                    <c:pt idx="7">
                      <c:v>0.4</c:v>
                    </c:pt>
                    <c:pt idx="9">
                      <c:v>0.7</c:v>
                    </c:pt>
                    <c:pt idx="10">
                      <c:v>0.35</c:v>
                    </c:pt>
                    <c:pt idx="12">
                      <c:v>0.6</c:v>
                    </c:pt>
                    <c:pt idx="13">
                      <c:v>0.3</c:v>
                    </c:pt>
                    <c:pt idx="15">
                      <c:v>0.5</c:v>
                    </c:pt>
                    <c:pt idx="16">
                      <c:v>0.25</c:v>
                    </c:pt>
                    <c:pt idx="18">
                      <c:v>0.4</c:v>
                    </c:pt>
                    <c:pt idx="19">
                      <c:v>0.2</c:v>
                    </c:pt>
                    <c:pt idx="21">
                      <c:v>0.3</c:v>
                    </c:pt>
                    <c:pt idx="22">
                      <c:v>0.15</c:v>
                    </c:pt>
                    <c:pt idx="24">
                      <c:v>0.2</c:v>
                    </c:pt>
                    <c:pt idx="25">
                      <c:v>9.9999999999999992E-2</c:v>
                    </c:pt>
                    <c:pt idx="27">
                      <c:v>0.1</c:v>
                    </c:pt>
                    <c:pt idx="28">
                      <c:v>0.05</c:v>
                    </c:pt>
                    <c:pt idx="30">
                      <c:v>0</c:v>
                    </c:pt>
                  </c:numLit>
                </c:xVal>
                <c:yVal>
                  <c:numLit>
                    <c:formatCode>General</c:formatCode>
                    <c:ptCount val="31"/>
                    <c:pt idx="0">
                      <c:v>0</c:v>
                    </c:pt>
                    <c:pt idx="1">
                      <c:v>0.8660254037844386</c:v>
                    </c:pt>
                    <c:pt idx="3">
                      <c:v>0</c:v>
                    </c:pt>
                    <c:pt idx="4">
                      <c:v>0.77942286340599476</c:v>
                    </c:pt>
                    <c:pt idx="6">
                      <c:v>0</c:v>
                    </c:pt>
                    <c:pt idx="7">
                      <c:v>0.69282032302755103</c:v>
                    </c:pt>
                    <c:pt idx="9">
                      <c:v>0</c:v>
                    </c:pt>
                    <c:pt idx="10">
                      <c:v>0.60621778264910697</c:v>
                    </c:pt>
                    <c:pt idx="12">
                      <c:v>0</c:v>
                    </c:pt>
                    <c:pt idx="13">
                      <c:v>0.51961524227066325</c:v>
                    </c:pt>
                    <c:pt idx="15">
                      <c:v>0</c:v>
                    </c:pt>
                    <c:pt idx="16">
                      <c:v>0.4330127018922193</c:v>
                    </c:pt>
                    <c:pt idx="18">
                      <c:v>0</c:v>
                    </c:pt>
                    <c:pt idx="19">
                      <c:v>0.34641016151377552</c:v>
                    </c:pt>
                    <c:pt idx="21">
                      <c:v>0</c:v>
                    </c:pt>
                    <c:pt idx="22">
                      <c:v>0.25980762113533162</c:v>
                    </c:pt>
                    <c:pt idx="24">
                      <c:v>0</c:v>
                    </c:pt>
                    <c:pt idx="25">
                      <c:v>0.17320508075688776</c:v>
                    </c:pt>
                    <c:pt idx="27">
                      <c:v>0</c:v>
                    </c:pt>
                    <c:pt idx="28">
                      <c:v>8.6602540378443879E-2</c:v>
                    </c:pt>
                    <c:pt idx="30">
                      <c:v>0</c:v>
                    </c:pt>
                  </c:numLit>
                </c:yVal>
                <c:smooth val="0"/>
                <c:extLst xmlns:c15="http://schemas.microsoft.com/office/drawing/2012/chart">
                  <c:ext xmlns:c16="http://schemas.microsoft.com/office/drawing/2014/chart" uri="{C3380CC4-5D6E-409C-BE32-E72D297353CC}">
                    <c16:uniqueId val="{00000107-1D1F-4B39-A3E2-50A26CBDD0D2}"/>
                  </c:ext>
                </c:extLst>
              </c15:ser>
            </c15:filteredScatterSeries>
            <c15:filteredScatterSeries>
              <c15:ser>
                <c:idx val="4"/>
                <c:order val="5"/>
                <c:tx>
                  <c:v>10/10 Clay Ticks</c:v>
                </c:tx>
                <c:spPr>
                  <a:ln w="6350">
                    <a:solidFill>
                      <a:srgbClr val="000000"/>
                    </a:solidFill>
                  </a:ln>
                </c:spPr>
                <c:marker>
                  <c:spPr>
                    <a:noFill/>
                    <a:ln>
                      <a:noFill/>
                    </a:ln>
                  </c:spPr>
                </c:marker>
                <c:xVal>
                  <c:numLit>
                    <c:formatCode>General</c:formatCode>
                    <c:ptCount val="32"/>
                    <c:pt idx="0">
                      <c:v>0</c:v>
                    </c:pt>
                    <c:pt idx="1">
                      <c:v>-0.03</c:v>
                    </c:pt>
                    <c:pt idx="3">
                      <c:v>0.05</c:v>
                    </c:pt>
                    <c:pt idx="4">
                      <c:v>2.0000000000000004E-2</c:v>
                    </c:pt>
                    <c:pt idx="6">
                      <c:v>9.9999999999999992E-2</c:v>
                    </c:pt>
                    <c:pt idx="7">
                      <c:v>6.9999999999999993E-2</c:v>
                    </c:pt>
                    <c:pt idx="9">
                      <c:v>0.15</c:v>
                    </c:pt>
                    <c:pt idx="10">
                      <c:v>0.12</c:v>
                    </c:pt>
                    <c:pt idx="12">
                      <c:v>0.2</c:v>
                    </c:pt>
                    <c:pt idx="13">
                      <c:v>0.17</c:v>
                    </c:pt>
                    <c:pt idx="15">
                      <c:v>0.25</c:v>
                    </c:pt>
                    <c:pt idx="16">
                      <c:v>0.22</c:v>
                    </c:pt>
                    <c:pt idx="18">
                      <c:v>0.3</c:v>
                    </c:pt>
                    <c:pt idx="19">
                      <c:v>0.27</c:v>
                    </c:pt>
                    <c:pt idx="21">
                      <c:v>0.35</c:v>
                    </c:pt>
                    <c:pt idx="22">
                      <c:v>0.31999999999999995</c:v>
                    </c:pt>
                    <c:pt idx="24">
                      <c:v>0.4</c:v>
                    </c:pt>
                    <c:pt idx="25">
                      <c:v>0.37</c:v>
                    </c:pt>
                    <c:pt idx="27">
                      <c:v>0.45</c:v>
                    </c:pt>
                    <c:pt idx="28">
                      <c:v>0.42000000000000004</c:v>
                    </c:pt>
                    <c:pt idx="30">
                      <c:v>0.5</c:v>
                    </c:pt>
                    <c:pt idx="31">
                      <c:v>0.47</c:v>
                    </c:pt>
                  </c:numLit>
                </c:xVal>
                <c:yVal>
                  <c:numLit>
                    <c:formatCode>General</c:formatCode>
                    <c:ptCount val="32"/>
                    <c:pt idx="0">
                      <c:v>0</c:v>
                    </c:pt>
                    <c:pt idx="1">
                      <c:v>0</c:v>
                    </c:pt>
                    <c:pt idx="3">
                      <c:v>8.6602540378443879E-2</c:v>
                    </c:pt>
                    <c:pt idx="4">
                      <c:v>8.6602540378443879E-2</c:v>
                    </c:pt>
                    <c:pt idx="6">
                      <c:v>0.17320508075688776</c:v>
                    </c:pt>
                    <c:pt idx="7">
                      <c:v>0.17320508075688776</c:v>
                    </c:pt>
                    <c:pt idx="9">
                      <c:v>0.25980762113533162</c:v>
                    </c:pt>
                    <c:pt idx="10">
                      <c:v>0.25980762113533162</c:v>
                    </c:pt>
                    <c:pt idx="12">
                      <c:v>0.34641016151377552</c:v>
                    </c:pt>
                    <c:pt idx="13">
                      <c:v>0.34641016151377552</c:v>
                    </c:pt>
                    <c:pt idx="15">
                      <c:v>0.4330127018922193</c:v>
                    </c:pt>
                    <c:pt idx="16">
                      <c:v>0.4330127018922193</c:v>
                    </c:pt>
                    <c:pt idx="18">
                      <c:v>0.51961524227066325</c:v>
                    </c:pt>
                    <c:pt idx="19">
                      <c:v>0.51961524227066325</c:v>
                    </c:pt>
                    <c:pt idx="21">
                      <c:v>0.60621778264910697</c:v>
                    </c:pt>
                    <c:pt idx="22">
                      <c:v>0.60621778264910697</c:v>
                    </c:pt>
                    <c:pt idx="24">
                      <c:v>0.69282032302755103</c:v>
                    </c:pt>
                    <c:pt idx="25">
                      <c:v>0.69282032302755103</c:v>
                    </c:pt>
                    <c:pt idx="27">
                      <c:v>0.77942286340599476</c:v>
                    </c:pt>
                    <c:pt idx="28">
                      <c:v>0.77942286340599476</c:v>
                    </c:pt>
                    <c:pt idx="30">
                      <c:v>0.8660254037844386</c:v>
                    </c:pt>
                    <c:pt idx="31">
                      <c:v>0.8660254037844386</c:v>
                    </c:pt>
                  </c:numLit>
                </c:yVal>
                <c:smooth val="0"/>
                <c:extLst xmlns:c15="http://schemas.microsoft.com/office/drawing/2012/chart">
                  <c:ext xmlns:c16="http://schemas.microsoft.com/office/drawing/2014/chart" uri="{C3380CC4-5D6E-409C-BE32-E72D297353CC}">
                    <c16:uniqueId val="{00000108-1D1F-4B39-A3E2-50A26CBDD0D2}"/>
                  </c:ext>
                </c:extLst>
              </c15:ser>
            </c15:filteredScatterSeries>
            <c15:filteredScatterSeries>
              <c15:ser>
                <c:idx val="5"/>
                <c:order val="6"/>
                <c:tx>
                  <c:v>10/10 Silt Ticks</c:v>
                </c:tx>
                <c:spPr>
                  <a:ln w="6350">
                    <a:solidFill>
                      <a:srgbClr val="000000"/>
                    </a:solidFill>
                  </a:ln>
                </c:spPr>
                <c:marker>
                  <c:spPr>
                    <a:noFill/>
                    <a:ln>
                      <a:noFill/>
                    </a:ln>
                  </c:spPr>
                </c:marker>
                <c:xVal>
                  <c:numLit>
                    <c:formatCode>General</c:formatCode>
                    <c:ptCount val="32"/>
                    <c:pt idx="0">
                      <c:v>0.5</c:v>
                    </c:pt>
                    <c:pt idx="1">
                      <c:v>0.51500000000000001</c:v>
                    </c:pt>
                    <c:pt idx="3">
                      <c:v>0.55000000000000004</c:v>
                    </c:pt>
                    <c:pt idx="4">
                      <c:v>0.56500000000000006</c:v>
                    </c:pt>
                    <c:pt idx="6">
                      <c:v>0.6</c:v>
                    </c:pt>
                    <c:pt idx="7">
                      <c:v>0.61499999999999999</c:v>
                    </c:pt>
                    <c:pt idx="9">
                      <c:v>0.65</c:v>
                    </c:pt>
                    <c:pt idx="10">
                      <c:v>0.66500000000000004</c:v>
                    </c:pt>
                    <c:pt idx="12">
                      <c:v>0.7</c:v>
                    </c:pt>
                    <c:pt idx="13">
                      <c:v>0.71499999999999997</c:v>
                    </c:pt>
                    <c:pt idx="15">
                      <c:v>0.75</c:v>
                    </c:pt>
                    <c:pt idx="16">
                      <c:v>0.76500000000000001</c:v>
                    </c:pt>
                    <c:pt idx="18">
                      <c:v>0.8</c:v>
                    </c:pt>
                    <c:pt idx="19">
                      <c:v>0.81500000000000006</c:v>
                    </c:pt>
                    <c:pt idx="21">
                      <c:v>0.85</c:v>
                    </c:pt>
                    <c:pt idx="22">
                      <c:v>0.86499999999999999</c:v>
                    </c:pt>
                    <c:pt idx="24">
                      <c:v>0.89999999999999991</c:v>
                    </c:pt>
                    <c:pt idx="25">
                      <c:v>0.91499999999999992</c:v>
                    </c:pt>
                    <c:pt idx="27">
                      <c:v>0.95</c:v>
                    </c:pt>
                    <c:pt idx="28">
                      <c:v>0.96499999999999997</c:v>
                    </c:pt>
                    <c:pt idx="30">
                      <c:v>1</c:v>
                    </c:pt>
                    <c:pt idx="31">
                      <c:v>1.0149999999999999</c:v>
                    </c:pt>
                  </c:numLit>
                </c:xVal>
                <c:yVal>
                  <c:numLit>
                    <c:formatCode>General</c:formatCode>
                    <c:ptCount val="32"/>
                    <c:pt idx="0">
                      <c:v>0.8660254037844386</c:v>
                    </c:pt>
                    <c:pt idx="1">
                      <c:v>0.8920054037844386</c:v>
                    </c:pt>
                    <c:pt idx="3">
                      <c:v>0.77942286340599476</c:v>
                    </c:pt>
                    <c:pt idx="4">
                      <c:v>0.80540286340599476</c:v>
                    </c:pt>
                    <c:pt idx="6">
                      <c:v>0.69282032302755103</c:v>
                    </c:pt>
                    <c:pt idx="7">
                      <c:v>0.71880032302755104</c:v>
                    </c:pt>
                    <c:pt idx="9">
                      <c:v>0.60621778264910697</c:v>
                    </c:pt>
                    <c:pt idx="10">
                      <c:v>0.63219778264910698</c:v>
                    </c:pt>
                    <c:pt idx="12">
                      <c:v>0.51961524227066325</c:v>
                    </c:pt>
                    <c:pt idx="13">
                      <c:v>0.54559524227066325</c:v>
                    </c:pt>
                    <c:pt idx="15">
                      <c:v>0.4330127018922193</c:v>
                    </c:pt>
                    <c:pt idx="16">
                      <c:v>0.4589927018922193</c:v>
                    </c:pt>
                    <c:pt idx="18">
                      <c:v>0.34641016151377552</c:v>
                    </c:pt>
                    <c:pt idx="19">
                      <c:v>0.37239016151377552</c:v>
                    </c:pt>
                    <c:pt idx="21">
                      <c:v>0.25980762113533162</c:v>
                    </c:pt>
                    <c:pt idx="22">
                      <c:v>0.28578762113533163</c:v>
                    </c:pt>
                    <c:pt idx="24">
                      <c:v>0.17320508075688776</c:v>
                    </c:pt>
                    <c:pt idx="25">
                      <c:v>0.19918508075688776</c:v>
                    </c:pt>
                    <c:pt idx="27">
                      <c:v>8.6602540378443879E-2</c:v>
                    </c:pt>
                    <c:pt idx="28">
                      <c:v>0.11258254037844388</c:v>
                    </c:pt>
                    <c:pt idx="30">
                      <c:v>0</c:v>
                    </c:pt>
                    <c:pt idx="31">
                      <c:v>2.598E-2</c:v>
                    </c:pt>
                  </c:numLit>
                </c:yVal>
                <c:smooth val="0"/>
                <c:extLst xmlns:c15="http://schemas.microsoft.com/office/drawing/2012/chart">
                  <c:ext xmlns:c16="http://schemas.microsoft.com/office/drawing/2014/chart" uri="{C3380CC4-5D6E-409C-BE32-E72D297353CC}">
                    <c16:uniqueId val="{00000109-1D1F-4B39-A3E2-50A26CBDD0D2}"/>
                  </c:ext>
                </c:extLst>
              </c15:ser>
            </c15:filteredScatterSeries>
            <c15:filteredScatterSeries>
              <c15:ser>
                <c:idx val="7"/>
                <c:order val="7"/>
                <c:tx>
                  <c:v>10/10 Sand Ticks</c:v>
                </c:tx>
                <c:spPr>
                  <a:ln>
                    <a:noFill/>
                  </a:ln>
                </c:spPr>
                <c:marker>
                  <c:symbol val="square"/>
                  <c:size val="5"/>
                  <c:spPr>
                    <a:solidFill>
                      <a:srgbClr val="FF0000"/>
                    </a:solidFill>
                    <a:ln>
                      <a:solidFill>
                        <a:srgbClr val="FF0000"/>
                      </a:solidFill>
                    </a:ln>
                  </c:spPr>
                </c:marker>
                <c:xVal>
                  <c:numLit>
                    <c:formatCode>General</c:formatCode>
                    <c:ptCount val="32"/>
                    <c:pt idx="0">
                      <c:v>1</c:v>
                    </c:pt>
                    <c:pt idx="1">
                      <c:v>1.0149999999999999</c:v>
                    </c:pt>
                    <c:pt idx="3">
                      <c:v>0.89999999999999991</c:v>
                    </c:pt>
                    <c:pt idx="4">
                      <c:v>0.91499999999999992</c:v>
                    </c:pt>
                    <c:pt idx="6">
                      <c:v>0.8</c:v>
                    </c:pt>
                    <c:pt idx="7">
                      <c:v>0.81500000000000006</c:v>
                    </c:pt>
                    <c:pt idx="9">
                      <c:v>0.7</c:v>
                    </c:pt>
                    <c:pt idx="10">
                      <c:v>0.71499999999999997</c:v>
                    </c:pt>
                    <c:pt idx="12">
                      <c:v>0.6</c:v>
                    </c:pt>
                    <c:pt idx="13">
                      <c:v>0.61499999999999999</c:v>
                    </c:pt>
                    <c:pt idx="15">
                      <c:v>0.5</c:v>
                    </c:pt>
                    <c:pt idx="16">
                      <c:v>0.51500000000000001</c:v>
                    </c:pt>
                    <c:pt idx="18">
                      <c:v>0.4</c:v>
                    </c:pt>
                    <c:pt idx="19">
                      <c:v>0.41500000000000004</c:v>
                    </c:pt>
                    <c:pt idx="21">
                      <c:v>0.3</c:v>
                    </c:pt>
                    <c:pt idx="22">
                      <c:v>0.315</c:v>
                    </c:pt>
                    <c:pt idx="24">
                      <c:v>0.2</c:v>
                    </c:pt>
                    <c:pt idx="25">
                      <c:v>0.21500000000000002</c:v>
                    </c:pt>
                    <c:pt idx="27">
                      <c:v>0.1</c:v>
                    </c:pt>
                    <c:pt idx="28">
                      <c:v>0.115</c:v>
                    </c:pt>
                    <c:pt idx="30">
                      <c:v>0</c:v>
                    </c:pt>
                    <c:pt idx="31">
                      <c:v>1.4999999999999999E-2</c:v>
                    </c:pt>
                  </c:numLit>
                </c:xVal>
                <c:yVal>
                  <c:numLit>
                    <c:formatCode>General</c:formatCode>
                    <c:ptCount val="32"/>
                    <c:pt idx="0">
                      <c:v>0</c:v>
                    </c:pt>
                    <c:pt idx="1">
                      <c:v>-2.598E-2</c:v>
                    </c:pt>
                    <c:pt idx="3">
                      <c:v>0</c:v>
                    </c:pt>
                    <c:pt idx="4">
                      <c:v>-2.598E-2</c:v>
                    </c:pt>
                    <c:pt idx="6">
                      <c:v>0</c:v>
                    </c:pt>
                    <c:pt idx="7">
                      <c:v>-2.598E-2</c:v>
                    </c:pt>
                    <c:pt idx="9">
                      <c:v>0</c:v>
                    </c:pt>
                    <c:pt idx="10">
                      <c:v>-2.598E-2</c:v>
                    </c:pt>
                    <c:pt idx="12">
                      <c:v>0</c:v>
                    </c:pt>
                    <c:pt idx="13">
                      <c:v>-2.598E-2</c:v>
                    </c:pt>
                    <c:pt idx="15">
                      <c:v>0</c:v>
                    </c:pt>
                    <c:pt idx="16">
                      <c:v>-2.598E-2</c:v>
                    </c:pt>
                    <c:pt idx="18">
                      <c:v>0</c:v>
                    </c:pt>
                    <c:pt idx="19">
                      <c:v>-2.598E-2</c:v>
                    </c:pt>
                    <c:pt idx="21">
                      <c:v>0</c:v>
                    </c:pt>
                    <c:pt idx="22">
                      <c:v>-2.598E-2</c:v>
                    </c:pt>
                    <c:pt idx="24">
                      <c:v>0</c:v>
                    </c:pt>
                    <c:pt idx="25">
                      <c:v>-2.598E-2</c:v>
                    </c:pt>
                    <c:pt idx="27">
                      <c:v>0</c:v>
                    </c:pt>
                    <c:pt idx="28">
                      <c:v>-2.598E-2</c:v>
                    </c:pt>
                    <c:pt idx="30">
                      <c:v>0</c:v>
                    </c:pt>
                    <c:pt idx="31">
                      <c:v>-2.598E-2</c:v>
                    </c:pt>
                  </c:numLit>
                </c:yVal>
                <c:smooth val="0"/>
                <c:extLst xmlns:c15="http://schemas.microsoft.com/office/drawing/2012/chart">
                  <c:ext xmlns:c16="http://schemas.microsoft.com/office/drawing/2014/chart" uri="{C3380CC4-5D6E-409C-BE32-E72D297353CC}">
                    <c16:uniqueId val="{0000010A-1D1F-4B39-A3E2-50A26CBDD0D2}"/>
                  </c:ext>
                </c:extLst>
              </c15:ser>
            </c15:filteredScatterSeries>
            <c15:filteredScatterSeries>
              <c15:ser>
                <c:idx val="8"/>
                <c:order val="8"/>
                <c:tx>
                  <c:v>100/100 Points</c:v>
                </c:tx>
                <c:spPr>
                  <a:ln>
                    <a:noFill/>
                  </a:ln>
                </c:spPr>
                <c:marker>
                  <c:symbol val="circle"/>
                  <c:size val="2"/>
                  <c:spPr>
                    <a:solidFill>
                      <a:srgbClr val="7030A0"/>
                    </a:solidFill>
                    <a:ln w="3175" cap="rnd">
                      <a:noFill/>
                    </a:ln>
                  </c:spPr>
                </c:marker>
                <c:xVal>
                  <c:numLit>
                    <c:formatCode>General</c:formatCode>
                    <c:ptCount val="5251"/>
                    <c:pt idx="0">
                      <c:v>0</c:v>
                    </c:pt>
                    <c:pt idx="1">
                      <c:v>0.01</c:v>
                    </c:pt>
                    <c:pt idx="2">
                      <c:v>0.02</c:v>
                    </c:pt>
                    <c:pt idx="3">
                      <c:v>0.03</c:v>
                    </c:pt>
                    <c:pt idx="4">
                      <c:v>0.04</c:v>
                    </c:pt>
                    <c:pt idx="5">
                      <c:v>0.05</c:v>
                    </c:pt>
                    <c:pt idx="6">
                      <c:v>6.0000000000000005E-2</c:v>
                    </c:pt>
                    <c:pt idx="7">
                      <c:v>7.0000000000000007E-2</c:v>
                    </c:pt>
                    <c:pt idx="8">
                      <c:v>0.08</c:v>
                    </c:pt>
                    <c:pt idx="9">
                      <c:v>0.09</c:v>
                    </c:pt>
                    <c:pt idx="10">
                      <c:v>9.9999999999999992E-2</c:v>
                    </c:pt>
                    <c:pt idx="11">
                      <c:v>0.10999999999999999</c:v>
                    </c:pt>
                    <c:pt idx="12">
                      <c:v>0.11999999999999998</c:v>
                    </c:pt>
                    <c:pt idx="13">
                      <c:v>0.12999999999999998</c:v>
                    </c:pt>
                    <c:pt idx="14">
                      <c:v>0.13999999999999999</c:v>
                    </c:pt>
                    <c:pt idx="15">
                      <c:v>0.15</c:v>
                    </c:pt>
                    <c:pt idx="16">
                      <c:v>0.16</c:v>
                    </c:pt>
                    <c:pt idx="17">
                      <c:v>0.17</c:v>
                    </c:pt>
                    <c:pt idx="18">
                      <c:v>0.18000000000000002</c:v>
                    </c:pt>
                    <c:pt idx="19">
                      <c:v>0.19000000000000003</c:v>
                    </c:pt>
                    <c:pt idx="20">
                      <c:v>0.20000000000000004</c:v>
                    </c:pt>
                    <c:pt idx="21">
                      <c:v>0.21000000000000005</c:v>
                    </c:pt>
                    <c:pt idx="22">
                      <c:v>0.22000000000000006</c:v>
                    </c:pt>
                    <c:pt idx="23">
                      <c:v>0.23000000000000007</c:v>
                    </c:pt>
                    <c:pt idx="24">
                      <c:v>0.24000000000000007</c:v>
                    </c:pt>
                    <c:pt idx="25">
                      <c:v>0.25000000000000006</c:v>
                    </c:pt>
                    <c:pt idx="26">
                      <c:v>0.26000000000000006</c:v>
                    </c:pt>
                    <c:pt idx="27">
                      <c:v>0.27000000000000007</c:v>
                    </c:pt>
                    <c:pt idx="28">
                      <c:v>0.28000000000000008</c:v>
                    </c:pt>
                    <c:pt idx="29">
                      <c:v>0.29000000000000009</c:v>
                    </c:pt>
                    <c:pt idx="30">
                      <c:v>0.3000000000000001</c:v>
                    </c:pt>
                    <c:pt idx="31">
                      <c:v>0.31000000000000011</c:v>
                    </c:pt>
                    <c:pt idx="32">
                      <c:v>0.32000000000000012</c:v>
                    </c:pt>
                    <c:pt idx="33">
                      <c:v>0.33000000000000013</c:v>
                    </c:pt>
                    <c:pt idx="34">
                      <c:v>0.34000000000000014</c:v>
                    </c:pt>
                    <c:pt idx="35">
                      <c:v>0.35000000000000014</c:v>
                    </c:pt>
                    <c:pt idx="36">
                      <c:v>0.36000000000000015</c:v>
                    </c:pt>
                    <c:pt idx="37">
                      <c:v>0.37000000000000016</c:v>
                    </c:pt>
                    <c:pt idx="38">
                      <c:v>0.38000000000000017</c:v>
                    </c:pt>
                    <c:pt idx="39">
                      <c:v>0.39000000000000018</c:v>
                    </c:pt>
                    <c:pt idx="40">
                      <c:v>0.40000000000000019</c:v>
                    </c:pt>
                    <c:pt idx="41">
                      <c:v>0.4100000000000002</c:v>
                    </c:pt>
                    <c:pt idx="42">
                      <c:v>0.42000000000000021</c:v>
                    </c:pt>
                    <c:pt idx="43">
                      <c:v>0.43000000000000022</c:v>
                    </c:pt>
                    <c:pt idx="44">
                      <c:v>0.44000000000000022</c:v>
                    </c:pt>
                    <c:pt idx="45">
                      <c:v>0.45000000000000023</c:v>
                    </c:pt>
                    <c:pt idx="46">
                      <c:v>0.46000000000000024</c:v>
                    </c:pt>
                    <c:pt idx="47">
                      <c:v>0.47000000000000025</c:v>
                    </c:pt>
                    <c:pt idx="48">
                      <c:v>0.48000000000000026</c:v>
                    </c:pt>
                    <c:pt idx="49">
                      <c:v>0.49000000000000027</c:v>
                    </c:pt>
                    <c:pt idx="50">
                      <c:v>0.50000000000000022</c:v>
                    </c:pt>
                    <c:pt idx="51">
                      <c:v>0.51000000000000023</c:v>
                    </c:pt>
                    <c:pt idx="52">
                      <c:v>0.52000000000000024</c:v>
                    </c:pt>
                    <c:pt idx="53">
                      <c:v>0.53000000000000025</c:v>
                    </c:pt>
                    <c:pt idx="54">
                      <c:v>0.54000000000000026</c:v>
                    </c:pt>
                    <c:pt idx="55">
                      <c:v>0.55000000000000027</c:v>
                    </c:pt>
                    <c:pt idx="56">
                      <c:v>0.56000000000000028</c:v>
                    </c:pt>
                    <c:pt idx="57">
                      <c:v>0.57000000000000028</c:v>
                    </c:pt>
                    <c:pt idx="58">
                      <c:v>0.58000000000000029</c:v>
                    </c:pt>
                    <c:pt idx="59">
                      <c:v>0.5900000000000003</c:v>
                    </c:pt>
                    <c:pt idx="60">
                      <c:v>0.60000000000000031</c:v>
                    </c:pt>
                    <c:pt idx="61">
                      <c:v>0.61000000000000032</c:v>
                    </c:pt>
                    <c:pt idx="62">
                      <c:v>0.62000000000000033</c:v>
                    </c:pt>
                    <c:pt idx="63">
                      <c:v>0.63000000000000034</c:v>
                    </c:pt>
                    <c:pt idx="64">
                      <c:v>0.64000000000000035</c:v>
                    </c:pt>
                    <c:pt idx="65">
                      <c:v>0.65000000000000036</c:v>
                    </c:pt>
                    <c:pt idx="66">
                      <c:v>0.66000000000000036</c:v>
                    </c:pt>
                    <c:pt idx="67">
                      <c:v>0.67000000000000037</c:v>
                    </c:pt>
                    <c:pt idx="68">
                      <c:v>0.68000000000000038</c:v>
                    </c:pt>
                    <c:pt idx="69">
                      <c:v>0.69000000000000039</c:v>
                    </c:pt>
                    <c:pt idx="70">
                      <c:v>0.7000000000000004</c:v>
                    </c:pt>
                    <c:pt idx="71">
                      <c:v>0.71000000000000041</c:v>
                    </c:pt>
                    <c:pt idx="72">
                      <c:v>0.72000000000000042</c:v>
                    </c:pt>
                    <c:pt idx="73">
                      <c:v>0.73000000000000043</c:v>
                    </c:pt>
                    <c:pt idx="74">
                      <c:v>0.74000000000000044</c:v>
                    </c:pt>
                    <c:pt idx="75">
                      <c:v>0.75000000000000044</c:v>
                    </c:pt>
                    <c:pt idx="76">
                      <c:v>0.76000000000000045</c:v>
                    </c:pt>
                    <c:pt idx="77">
                      <c:v>0.77000000000000046</c:v>
                    </c:pt>
                    <c:pt idx="78">
                      <c:v>0.78000000000000047</c:v>
                    </c:pt>
                    <c:pt idx="79">
                      <c:v>0.79000000000000048</c:v>
                    </c:pt>
                    <c:pt idx="80">
                      <c:v>0.80000000000000049</c:v>
                    </c:pt>
                    <c:pt idx="81">
                      <c:v>0.8100000000000005</c:v>
                    </c:pt>
                    <c:pt idx="82">
                      <c:v>0.82000000000000051</c:v>
                    </c:pt>
                    <c:pt idx="83">
                      <c:v>0.83000000000000052</c:v>
                    </c:pt>
                    <c:pt idx="84">
                      <c:v>0.84000000000000052</c:v>
                    </c:pt>
                    <c:pt idx="85">
                      <c:v>0.85000000000000053</c:v>
                    </c:pt>
                    <c:pt idx="86">
                      <c:v>0.86000000000000054</c:v>
                    </c:pt>
                    <c:pt idx="87">
                      <c:v>0.87000000000000055</c:v>
                    </c:pt>
                    <c:pt idx="88">
                      <c:v>0.88000000000000056</c:v>
                    </c:pt>
                    <c:pt idx="89">
                      <c:v>0.89000000000000057</c:v>
                    </c:pt>
                    <c:pt idx="90">
                      <c:v>0.90000000000000058</c:v>
                    </c:pt>
                    <c:pt idx="91">
                      <c:v>0.91000000000000059</c:v>
                    </c:pt>
                    <c:pt idx="92">
                      <c:v>0.9200000000000006</c:v>
                    </c:pt>
                    <c:pt idx="93">
                      <c:v>0.9300000000000006</c:v>
                    </c:pt>
                    <c:pt idx="94">
                      <c:v>0.94000000000000061</c:v>
                    </c:pt>
                    <c:pt idx="95">
                      <c:v>0.95000000000000062</c:v>
                    </c:pt>
                    <c:pt idx="96">
                      <c:v>0.96000000000000063</c:v>
                    </c:pt>
                    <c:pt idx="97">
                      <c:v>0.97000000000000064</c:v>
                    </c:pt>
                    <c:pt idx="98">
                      <c:v>0.98000000000000065</c:v>
                    </c:pt>
                    <c:pt idx="99">
                      <c:v>0.99000000000000066</c:v>
                    </c:pt>
                    <c:pt idx="100">
                      <c:v>1.0000000000000007</c:v>
                    </c:pt>
                    <c:pt idx="102">
                      <c:v>5.0000000000000001E-3</c:v>
                    </c:pt>
                    <c:pt idx="103">
                      <c:v>1.4999999999999999E-2</c:v>
                    </c:pt>
                    <c:pt idx="104">
                      <c:v>2.5000000000000001E-2</c:v>
                    </c:pt>
                    <c:pt idx="105">
                      <c:v>3.5000000000000003E-2</c:v>
                    </c:pt>
                    <c:pt idx="106">
                      <c:v>4.5000000000000005E-2</c:v>
                    </c:pt>
                    <c:pt idx="107">
                      <c:v>5.5000000000000007E-2</c:v>
                    </c:pt>
                    <c:pt idx="108">
                      <c:v>6.5000000000000002E-2</c:v>
                    </c:pt>
                    <c:pt idx="109">
                      <c:v>7.4999999999999997E-2</c:v>
                    </c:pt>
                    <c:pt idx="110">
                      <c:v>8.4999999999999992E-2</c:v>
                    </c:pt>
                    <c:pt idx="111">
                      <c:v>9.4999999999999987E-2</c:v>
                    </c:pt>
                    <c:pt idx="112">
                      <c:v>0.10499999999999998</c:v>
                    </c:pt>
                    <c:pt idx="113">
                      <c:v>0.11499999999999998</c:v>
                    </c:pt>
                    <c:pt idx="114">
                      <c:v>0.12499999999999997</c:v>
                    </c:pt>
                    <c:pt idx="115">
                      <c:v>0.13499999999999998</c:v>
                    </c:pt>
                    <c:pt idx="116">
                      <c:v>0.14499999999999999</c:v>
                    </c:pt>
                    <c:pt idx="117">
                      <c:v>0.155</c:v>
                    </c:pt>
                    <c:pt idx="118">
                      <c:v>0.16500000000000001</c:v>
                    </c:pt>
                    <c:pt idx="119">
                      <c:v>0.17500000000000002</c:v>
                    </c:pt>
                    <c:pt idx="120">
                      <c:v>0.18500000000000003</c:v>
                    </c:pt>
                    <c:pt idx="121">
                      <c:v>0.19500000000000003</c:v>
                    </c:pt>
                    <c:pt idx="122">
                      <c:v>0.20500000000000004</c:v>
                    </c:pt>
                    <c:pt idx="123">
                      <c:v>0.21500000000000005</c:v>
                    </c:pt>
                    <c:pt idx="124">
                      <c:v>0.22500000000000006</c:v>
                    </c:pt>
                    <c:pt idx="125">
                      <c:v>0.23500000000000007</c:v>
                    </c:pt>
                    <c:pt idx="126">
                      <c:v>0.24500000000000008</c:v>
                    </c:pt>
                    <c:pt idx="127">
                      <c:v>0.25500000000000006</c:v>
                    </c:pt>
                    <c:pt idx="128">
                      <c:v>0.26500000000000007</c:v>
                    </c:pt>
                    <c:pt idx="129">
                      <c:v>0.27500000000000008</c:v>
                    </c:pt>
                    <c:pt idx="130">
                      <c:v>0.28500000000000009</c:v>
                    </c:pt>
                    <c:pt idx="131">
                      <c:v>0.2950000000000001</c:v>
                    </c:pt>
                    <c:pt idx="132">
                      <c:v>0.3050000000000001</c:v>
                    </c:pt>
                    <c:pt idx="133">
                      <c:v>0.31500000000000011</c:v>
                    </c:pt>
                    <c:pt idx="134">
                      <c:v>0.32500000000000012</c:v>
                    </c:pt>
                    <c:pt idx="135">
                      <c:v>0.33500000000000013</c:v>
                    </c:pt>
                    <c:pt idx="136">
                      <c:v>0.34500000000000014</c:v>
                    </c:pt>
                    <c:pt idx="137">
                      <c:v>0.35500000000000015</c:v>
                    </c:pt>
                    <c:pt idx="138">
                      <c:v>0.36500000000000016</c:v>
                    </c:pt>
                    <c:pt idx="139">
                      <c:v>0.37500000000000017</c:v>
                    </c:pt>
                    <c:pt idx="140">
                      <c:v>0.38500000000000018</c:v>
                    </c:pt>
                    <c:pt idx="141">
                      <c:v>0.39500000000000018</c:v>
                    </c:pt>
                    <c:pt idx="142">
                      <c:v>0.40500000000000019</c:v>
                    </c:pt>
                    <c:pt idx="143">
                      <c:v>0.4150000000000002</c:v>
                    </c:pt>
                    <c:pt idx="144">
                      <c:v>0.42500000000000021</c:v>
                    </c:pt>
                    <c:pt idx="145">
                      <c:v>0.43500000000000022</c:v>
                    </c:pt>
                    <c:pt idx="146">
                      <c:v>0.44500000000000023</c:v>
                    </c:pt>
                    <c:pt idx="147">
                      <c:v>0.45500000000000024</c:v>
                    </c:pt>
                    <c:pt idx="148">
                      <c:v>0.46500000000000025</c:v>
                    </c:pt>
                    <c:pt idx="149">
                      <c:v>0.47500000000000026</c:v>
                    </c:pt>
                    <c:pt idx="150">
                      <c:v>0.48500000000000026</c:v>
                    </c:pt>
                    <c:pt idx="151">
                      <c:v>0.49500000000000027</c:v>
                    </c:pt>
                    <c:pt idx="152">
                      <c:v>0.50500000000000023</c:v>
                    </c:pt>
                    <c:pt idx="153">
                      <c:v>0.51500000000000024</c:v>
                    </c:pt>
                    <c:pt idx="154">
                      <c:v>0.52500000000000024</c:v>
                    </c:pt>
                    <c:pt idx="155">
                      <c:v>0.53500000000000025</c:v>
                    </c:pt>
                    <c:pt idx="156">
                      <c:v>0.54500000000000026</c:v>
                    </c:pt>
                    <c:pt idx="157">
                      <c:v>0.55500000000000027</c:v>
                    </c:pt>
                    <c:pt idx="158">
                      <c:v>0.56500000000000028</c:v>
                    </c:pt>
                    <c:pt idx="159">
                      <c:v>0.57500000000000029</c:v>
                    </c:pt>
                    <c:pt idx="160">
                      <c:v>0.5850000000000003</c:v>
                    </c:pt>
                    <c:pt idx="161">
                      <c:v>0.59500000000000031</c:v>
                    </c:pt>
                    <c:pt idx="162">
                      <c:v>0.60500000000000032</c:v>
                    </c:pt>
                    <c:pt idx="163">
                      <c:v>0.61500000000000032</c:v>
                    </c:pt>
                    <c:pt idx="164">
                      <c:v>0.62500000000000033</c:v>
                    </c:pt>
                    <c:pt idx="165">
                      <c:v>0.63500000000000034</c:v>
                    </c:pt>
                    <c:pt idx="166">
                      <c:v>0.64500000000000035</c:v>
                    </c:pt>
                    <c:pt idx="167">
                      <c:v>0.65500000000000036</c:v>
                    </c:pt>
                    <c:pt idx="168">
                      <c:v>0.66500000000000037</c:v>
                    </c:pt>
                    <c:pt idx="169">
                      <c:v>0.67500000000000038</c:v>
                    </c:pt>
                    <c:pt idx="170">
                      <c:v>0.68500000000000039</c:v>
                    </c:pt>
                    <c:pt idx="171">
                      <c:v>0.6950000000000004</c:v>
                    </c:pt>
                    <c:pt idx="172">
                      <c:v>0.7050000000000004</c:v>
                    </c:pt>
                    <c:pt idx="173">
                      <c:v>0.71500000000000041</c:v>
                    </c:pt>
                    <c:pt idx="174">
                      <c:v>0.72500000000000042</c:v>
                    </c:pt>
                    <c:pt idx="175">
                      <c:v>0.73500000000000043</c:v>
                    </c:pt>
                    <c:pt idx="176">
                      <c:v>0.74500000000000044</c:v>
                    </c:pt>
                    <c:pt idx="177">
                      <c:v>0.75500000000000045</c:v>
                    </c:pt>
                    <c:pt idx="178">
                      <c:v>0.76500000000000046</c:v>
                    </c:pt>
                    <c:pt idx="179">
                      <c:v>0.77500000000000047</c:v>
                    </c:pt>
                    <c:pt idx="180">
                      <c:v>0.78500000000000048</c:v>
                    </c:pt>
                    <c:pt idx="181">
                      <c:v>0.79500000000000048</c:v>
                    </c:pt>
                    <c:pt idx="182">
                      <c:v>0.80500000000000049</c:v>
                    </c:pt>
                    <c:pt idx="183">
                      <c:v>0.8150000000000005</c:v>
                    </c:pt>
                    <c:pt idx="184">
                      <c:v>0.82500000000000051</c:v>
                    </c:pt>
                    <c:pt idx="185">
                      <c:v>0.83500000000000052</c:v>
                    </c:pt>
                    <c:pt idx="186">
                      <c:v>0.84500000000000053</c:v>
                    </c:pt>
                    <c:pt idx="187">
                      <c:v>0.85500000000000054</c:v>
                    </c:pt>
                    <c:pt idx="188">
                      <c:v>0.86500000000000055</c:v>
                    </c:pt>
                    <c:pt idx="189">
                      <c:v>0.87500000000000056</c:v>
                    </c:pt>
                    <c:pt idx="190">
                      <c:v>0.88500000000000056</c:v>
                    </c:pt>
                    <c:pt idx="191">
                      <c:v>0.89500000000000057</c:v>
                    </c:pt>
                    <c:pt idx="192">
                      <c:v>0.90500000000000058</c:v>
                    </c:pt>
                    <c:pt idx="193">
                      <c:v>0.91500000000000059</c:v>
                    </c:pt>
                    <c:pt idx="194">
                      <c:v>0.9250000000000006</c:v>
                    </c:pt>
                    <c:pt idx="195">
                      <c:v>0.93500000000000061</c:v>
                    </c:pt>
                    <c:pt idx="196">
                      <c:v>0.94500000000000062</c:v>
                    </c:pt>
                    <c:pt idx="197">
                      <c:v>0.95500000000000063</c:v>
                    </c:pt>
                    <c:pt idx="198">
                      <c:v>0.96500000000000064</c:v>
                    </c:pt>
                    <c:pt idx="199">
                      <c:v>0.97500000000000064</c:v>
                    </c:pt>
                    <c:pt idx="200">
                      <c:v>0.98500000000000065</c:v>
                    </c:pt>
                    <c:pt idx="201">
                      <c:v>0.99500000000000066</c:v>
                    </c:pt>
                    <c:pt idx="203">
                      <c:v>0.01</c:v>
                    </c:pt>
                    <c:pt idx="204">
                      <c:v>0.02</c:v>
                    </c:pt>
                    <c:pt idx="205">
                      <c:v>0.03</c:v>
                    </c:pt>
                    <c:pt idx="206">
                      <c:v>0.04</c:v>
                    </c:pt>
                    <c:pt idx="207">
                      <c:v>0.05</c:v>
                    </c:pt>
                    <c:pt idx="208">
                      <c:v>6.0000000000000005E-2</c:v>
                    </c:pt>
                    <c:pt idx="209">
                      <c:v>7.0000000000000007E-2</c:v>
                    </c:pt>
                    <c:pt idx="210">
                      <c:v>0.08</c:v>
                    </c:pt>
                    <c:pt idx="211">
                      <c:v>0.09</c:v>
                    </c:pt>
                    <c:pt idx="212">
                      <c:v>9.9999999999999992E-2</c:v>
                    </c:pt>
                    <c:pt idx="213">
                      <c:v>0.10999999999999999</c:v>
                    </c:pt>
                    <c:pt idx="214">
                      <c:v>0.11999999999999998</c:v>
                    </c:pt>
                    <c:pt idx="215">
                      <c:v>0.12999999999999998</c:v>
                    </c:pt>
                    <c:pt idx="216">
                      <c:v>0.13999999999999999</c:v>
                    </c:pt>
                    <c:pt idx="217">
                      <c:v>0.15</c:v>
                    </c:pt>
                    <c:pt idx="218">
                      <c:v>0.16</c:v>
                    </c:pt>
                    <c:pt idx="219">
                      <c:v>0.17</c:v>
                    </c:pt>
                    <c:pt idx="220">
                      <c:v>0.18000000000000002</c:v>
                    </c:pt>
                    <c:pt idx="221">
                      <c:v>0.19000000000000003</c:v>
                    </c:pt>
                    <c:pt idx="222">
                      <c:v>0.20000000000000004</c:v>
                    </c:pt>
                    <c:pt idx="223">
                      <c:v>0.21000000000000005</c:v>
                    </c:pt>
                    <c:pt idx="224">
                      <c:v>0.22000000000000006</c:v>
                    </c:pt>
                    <c:pt idx="225">
                      <c:v>0.23000000000000007</c:v>
                    </c:pt>
                    <c:pt idx="226">
                      <c:v>0.24000000000000007</c:v>
                    </c:pt>
                    <c:pt idx="227">
                      <c:v>0.25000000000000006</c:v>
                    </c:pt>
                    <c:pt idx="228">
                      <c:v>0.26000000000000006</c:v>
                    </c:pt>
                    <c:pt idx="229">
                      <c:v>0.27000000000000007</c:v>
                    </c:pt>
                    <c:pt idx="230">
                      <c:v>0.28000000000000008</c:v>
                    </c:pt>
                    <c:pt idx="231">
                      <c:v>0.29000000000000009</c:v>
                    </c:pt>
                    <c:pt idx="232">
                      <c:v>0.3000000000000001</c:v>
                    </c:pt>
                    <c:pt idx="233">
                      <c:v>0.31000000000000011</c:v>
                    </c:pt>
                    <c:pt idx="234">
                      <c:v>0.32000000000000012</c:v>
                    </c:pt>
                    <c:pt idx="235">
                      <c:v>0.33000000000000013</c:v>
                    </c:pt>
                    <c:pt idx="236">
                      <c:v>0.34000000000000014</c:v>
                    </c:pt>
                    <c:pt idx="237">
                      <c:v>0.35000000000000014</c:v>
                    </c:pt>
                    <c:pt idx="238">
                      <c:v>0.36000000000000015</c:v>
                    </c:pt>
                    <c:pt idx="239">
                      <c:v>0.37000000000000016</c:v>
                    </c:pt>
                    <c:pt idx="240">
                      <c:v>0.38000000000000017</c:v>
                    </c:pt>
                    <c:pt idx="241">
                      <c:v>0.39000000000000018</c:v>
                    </c:pt>
                    <c:pt idx="242">
                      <c:v>0.40000000000000019</c:v>
                    </c:pt>
                    <c:pt idx="243">
                      <c:v>0.4100000000000002</c:v>
                    </c:pt>
                    <c:pt idx="244">
                      <c:v>0.42000000000000021</c:v>
                    </c:pt>
                    <c:pt idx="245">
                      <c:v>0.43000000000000022</c:v>
                    </c:pt>
                    <c:pt idx="246">
                      <c:v>0.44000000000000022</c:v>
                    </c:pt>
                    <c:pt idx="247">
                      <c:v>0.45000000000000023</c:v>
                    </c:pt>
                    <c:pt idx="248">
                      <c:v>0.46000000000000024</c:v>
                    </c:pt>
                    <c:pt idx="249">
                      <c:v>0.47000000000000025</c:v>
                    </c:pt>
                    <c:pt idx="250">
                      <c:v>0.48000000000000026</c:v>
                    </c:pt>
                    <c:pt idx="251">
                      <c:v>0.49000000000000027</c:v>
                    </c:pt>
                    <c:pt idx="252">
                      <c:v>0.50000000000000022</c:v>
                    </c:pt>
                    <c:pt idx="253">
                      <c:v>0.51000000000000023</c:v>
                    </c:pt>
                    <c:pt idx="254">
                      <c:v>0.52000000000000024</c:v>
                    </c:pt>
                    <c:pt idx="255">
                      <c:v>0.53000000000000025</c:v>
                    </c:pt>
                    <c:pt idx="256">
                      <c:v>0.54000000000000026</c:v>
                    </c:pt>
                    <c:pt idx="257">
                      <c:v>0.55000000000000027</c:v>
                    </c:pt>
                    <c:pt idx="258">
                      <c:v>0.56000000000000028</c:v>
                    </c:pt>
                    <c:pt idx="259">
                      <c:v>0.57000000000000028</c:v>
                    </c:pt>
                    <c:pt idx="260">
                      <c:v>0.58000000000000029</c:v>
                    </c:pt>
                    <c:pt idx="261">
                      <c:v>0.5900000000000003</c:v>
                    </c:pt>
                    <c:pt idx="262">
                      <c:v>0.60000000000000031</c:v>
                    </c:pt>
                    <c:pt idx="263">
                      <c:v>0.61000000000000032</c:v>
                    </c:pt>
                    <c:pt idx="264">
                      <c:v>0.62000000000000033</c:v>
                    </c:pt>
                    <c:pt idx="265">
                      <c:v>0.63000000000000034</c:v>
                    </c:pt>
                    <c:pt idx="266">
                      <c:v>0.64000000000000035</c:v>
                    </c:pt>
                    <c:pt idx="267">
                      <c:v>0.65000000000000036</c:v>
                    </c:pt>
                    <c:pt idx="268">
                      <c:v>0.66000000000000036</c:v>
                    </c:pt>
                    <c:pt idx="269">
                      <c:v>0.67000000000000037</c:v>
                    </c:pt>
                    <c:pt idx="270">
                      <c:v>0.68000000000000038</c:v>
                    </c:pt>
                    <c:pt idx="271">
                      <c:v>0.69000000000000039</c:v>
                    </c:pt>
                    <c:pt idx="272">
                      <c:v>0.7000000000000004</c:v>
                    </c:pt>
                    <c:pt idx="273">
                      <c:v>0.71000000000000041</c:v>
                    </c:pt>
                    <c:pt idx="274">
                      <c:v>0.72000000000000042</c:v>
                    </c:pt>
                    <c:pt idx="275">
                      <c:v>0.73000000000000043</c:v>
                    </c:pt>
                    <c:pt idx="276">
                      <c:v>0.74000000000000044</c:v>
                    </c:pt>
                    <c:pt idx="277">
                      <c:v>0.75000000000000044</c:v>
                    </c:pt>
                    <c:pt idx="278">
                      <c:v>0.76000000000000045</c:v>
                    </c:pt>
                    <c:pt idx="279">
                      <c:v>0.77000000000000046</c:v>
                    </c:pt>
                    <c:pt idx="280">
                      <c:v>0.78000000000000047</c:v>
                    </c:pt>
                    <c:pt idx="281">
                      <c:v>0.79000000000000048</c:v>
                    </c:pt>
                    <c:pt idx="282">
                      <c:v>0.80000000000000049</c:v>
                    </c:pt>
                    <c:pt idx="283">
                      <c:v>0.8100000000000005</c:v>
                    </c:pt>
                    <c:pt idx="284">
                      <c:v>0.82000000000000051</c:v>
                    </c:pt>
                    <c:pt idx="285">
                      <c:v>0.83000000000000052</c:v>
                    </c:pt>
                    <c:pt idx="286">
                      <c:v>0.84000000000000052</c:v>
                    </c:pt>
                    <c:pt idx="287">
                      <c:v>0.85000000000000053</c:v>
                    </c:pt>
                    <c:pt idx="288">
                      <c:v>0.86000000000000054</c:v>
                    </c:pt>
                    <c:pt idx="289">
                      <c:v>0.87000000000000055</c:v>
                    </c:pt>
                    <c:pt idx="290">
                      <c:v>0.88000000000000056</c:v>
                    </c:pt>
                    <c:pt idx="291">
                      <c:v>0.89000000000000057</c:v>
                    </c:pt>
                    <c:pt idx="292">
                      <c:v>0.90000000000000058</c:v>
                    </c:pt>
                    <c:pt idx="293">
                      <c:v>0.91000000000000059</c:v>
                    </c:pt>
                    <c:pt idx="294">
                      <c:v>0.9200000000000006</c:v>
                    </c:pt>
                    <c:pt idx="295">
                      <c:v>0.9300000000000006</c:v>
                    </c:pt>
                    <c:pt idx="296">
                      <c:v>0.94000000000000061</c:v>
                    </c:pt>
                    <c:pt idx="297">
                      <c:v>0.95000000000000062</c:v>
                    </c:pt>
                    <c:pt idx="298">
                      <c:v>0.96000000000000063</c:v>
                    </c:pt>
                    <c:pt idx="299">
                      <c:v>0.97000000000000064</c:v>
                    </c:pt>
                    <c:pt idx="300">
                      <c:v>0.98000000000000065</c:v>
                    </c:pt>
                    <c:pt idx="301">
                      <c:v>0.99000000000000066</c:v>
                    </c:pt>
                    <c:pt idx="303">
                      <c:v>1.4999999999999999E-2</c:v>
                    </c:pt>
                    <c:pt idx="304">
                      <c:v>2.5000000000000001E-2</c:v>
                    </c:pt>
                    <c:pt idx="305">
                      <c:v>3.5000000000000003E-2</c:v>
                    </c:pt>
                    <c:pt idx="306">
                      <c:v>4.5000000000000005E-2</c:v>
                    </c:pt>
                    <c:pt idx="307">
                      <c:v>5.5000000000000007E-2</c:v>
                    </c:pt>
                    <c:pt idx="308">
                      <c:v>6.5000000000000002E-2</c:v>
                    </c:pt>
                    <c:pt idx="309">
                      <c:v>7.4999999999999997E-2</c:v>
                    </c:pt>
                    <c:pt idx="310">
                      <c:v>8.4999999999999992E-2</c:v>
                    </c:pt>
                    <c:pt idx="311">
                      <c:v>9.4999999999999987E-2</c:v>
                    </c:pt>
                    <c:pt idx="312">
                      <c:v>0.10499999999999998</c:v>
                    </c:pt>
                    <c:pt idx="313">
                      <c:v>0.11499999999999998</c:v>
                    </c:pt>
                    <c:pt idx="314">
                      <c:v>0.12499999999999997</c:v>
                    </c:pt>
                    <c:pt idx="315">
                      <c:v>0.13499999999999998</c:v>
                    </c:pt>
                    <c:pt idx="316">
                      <c:v>0.14499999999999999</c:v>
                    </c:pt>
                    <c:pt idx="317">
                      <c:v>0.155</c:v>
                    </c:pt>
                    <c:pt idx="318">
                      <c:v>0.16500000000000001</c:v>
                    </c:pt>
                    <c:pt idx="319">
                      <c:v>0.17500000000000002</c:v>
                    </c:pt>
                    <c:pt idx="320">
                      <c:v>0.18500000000000003</c:v>
                    </c:pt>
                    <c:pt idx="321">
                      <c:v>0.19500000000000003</c:v>
                    </c:pt>
                    <c:pt idx="322">
                      <c:v>0.20500000000000004</c:v>
                    </c:pt>
                    <c:pt idx="323">
                      <c:v>0.21500000000000005</c:v>
                    </c:pt>
                    <c:pt idx="324">
                      <c:v>0.22500000000000006</c:v>
                    </c:pt>
                    <c:pt idx="325">
                      <c:v>0.23500000000000007</c:v>
                    </c:pt>
                    <c:pt idx="326">
                      <c:v>0.24500000000000008</c:v>
                    </c:pt>
                    <c:pt idx="327">
                      <c:v>0.25500000000000006</c:v>
                    </c:pt>
                    <c:pt idx="328">
                      <c:v>0.26500000000000007</c:v>
                    </c:pt>
                    <c:pt idx="329">
                      <c:v>0.27500000000000008</c:v>
                    </c:pt>
                    <c:pt idx="330">
                      <c:v>0.28500000000000009</c:v>
                    </c:pt>
                    <c:pt idx="331">
                      <c:v>0.2950000000000001</c:v>
                    </c:pt>
                    <c:pt idx="332">
                      <c:v>0.3050000000000001</c:v>
                    </c:pt>
                    <c:pt idx="333">
                      <c:v>0.31500000000000011</c:v>
                    </c:pt>
                    <c:pt idx="334">
                      <c:v>0.32500000000000012</c:v>
                    </c:pt>
                    <c:pt idx="335">
                      <c:v>0.33500000000000013</c:v>
                    </c:pt>
                    <c:pt idx="336">
                      <c:v>0.34500000000000014</c:v>
                    </c:pt>
                    <c:pt idx="337">
                      <c:v>0.35500000000000015</c:v>
                    </c:pt>
                    <c:pt idx="338">
                      <c:v>0.36500000000000016</c:v>
                    </c:pt>
                    <c:pt idx="339">
                      <c:v>0.37500000000000017</c:v>
                    </c:pt>
                    <c:pt idx="340">
                      <c:v>0.38500000000000018</c:v>
                    </c:pt>
                    <c:pt idx="341">
                      <c:v>0.39500000000000018</c:v>
                    </c:pt>
                    <c:pt idx="342">
                      <c:v>0.40500000000000019</c:v>
                    </c:pt>
                    <c:pt idx="343">
                      <c:v>0.4150000000000002</c:v>
                    </c:pt>
                    <c:pt idx="344">
                      <c:v>0.42500000000000021</c:v>
                    </c:pt>
                    <c:pt idx="345">
                      <c:v>0.43500000000000022</c:v>
                    </c:pt>
                    <c:pt idx="346">
                      <c:v>0.44500000000000023</c:v>
                    </c:pt>
                    <c:pt idx="347">
                      <c:v>0.45500000000000024</c:v>
                    </c:pt>
                    <c:pt idx="348">
                      <c:v>0.46500000000000025</c:v>
                    </c:pt>
                    <c:pt idx="349">
                      <c:v>0.47500000000000026</c:v>
                    </c:pt>
                    <c:pt idx="350">
                      <c:v>0.48500000000000026</c:v>
                    </c:pt>
                    <c:pt idx="351">
                      <c:v>0.49500000000000027</c:v>
                    </c:pt>
                    <c:pt idx="352">
                      <c:v>0.50500000000000023</c:v>
                    </c:pt>
                    <c:pt idx="353">
                      <c:v>0.51500000000000024</c:v>
                    </c:pt>
                    <c:pt idx="354">
                      <c:v>0.52500000000000024</c:v>
                    </c:pt>
                    <c:pt idx="355">
                      <c:v>0.53500000000000025</c:v>
                    </c:pt>
                    <c:pt idx="356">
                      <c:v>0.54500000000000026</c:v>
                    </c:pt>
                    <c:pt idx="357">
                      <c:v>0.55500000000000027</c:v>
                    </c:pt>
                    <c:pt idx="358">
                      <c:v>0.56500000000000028</c:v>
                    </c:pt>
                    <c:pt idx="359">
                      <c:v>0.57500000000000029</c:v>
                    </c:pt>
                    <c:pt idx="360">
                      <c:v>0.5850000000000003</c:v>
                    </c:pt>
                    <c:pt idx="361">
                      <c:v>0.59500000000000031</c:v>
                    </c:pt>
                    <c:pt idx="362">
                      <c:v>0.60500000000000032</c:v>
                    </c:pt>
                    <c:pt idx="363">
                      <c:v>0.61500000000000032</c:v>
                    </c:pt>
                    <c:pt idx="364">
                      <c:v>0.62500000000000033</c:v>
                    </c:pt>
                    <c:pt idx="365">
                      <c:v>0.63500000000000034</c:v>
                    </c:pt>
                    <c:pt idx="366">
                      <c:v>0.64500000000000035</c:v>
                    </c:pt>
                    <c:pt idx="367">
                      <c:v>0.65500000000000036</c:v>
                    </c:pt>
                    <c:pt idx="368">
                      <c:v>0.66500000000000037</c:v>
                    </c:pt>
                    <c:pt idx="369">
                      <c:v>0.67500000000000038</c:v>
                    </c:pt>
                    <c:pt idx="370">
                      <c:v>0.68500000000000039</c:v>
                    </c:pt>
                    <c:pt idx="371">
                      <c:v>0.6950000000000004</c:v>
                    </c:pt>
                    <c:pt idx="372">
                      <c:v>0.7050000000000004</c:v>
                    </c:pt>
                    <c:pt idx="373">
                      <c:v>0.71500000000000041</c:v>
                    </c:pt>
                    <c:pt idx="374">
                      <c:v>0.72500000000000042</c:v>
                    </c:pt>
                    <c:pt idx="375">
                      <c:v>0.73500000000000043</c:v>
                    </c:pt>
                    <c:pt idx="376">
                      <c:v>0.74500000000000044</c:v>
                    </c:pt>
                    <c:pt idx="377">
                      <c:v>0.75500000000000045</c:v>
                    </c:pt>
                    <c:pt idx="378">
                      <c:v>0.76500000000000046</c:v>
                    </c:pt>
                    <c:pt idx="379">
                      <c:v>0.77500000000000047</c:v>
                    </c:pt>
                    <c:pt idx="380">
                      <c:v>0.78500000000000048</c:v>
                    </c:pt>
                    <c:pt idx="381">
                      <c:v>0.79500000000000048</c:v>
                    </c:pt>
                    <c:pt idx="382">
                      <c:v>0.80500000000000049</c:v>
                    </c:pt>
                    <c:pt idx="383">
                      <c:v>0.8150000000000005</c:v>
                    </c:pt>
                    <c:pt idx="384">
                      <c:v>0.82500000000000051</c:v>
                    </c:pt>
                    <c:pt idx="385">
                      <c:v>0.83500000000000052</c:v>
                    </c:pt>
                    <c:pt idx="386">
                      <c:v>0.84500000000000053</c:v>
                    </c:pt>
                    <c:pt idx="387">
                      <c:v>0.85500000000000054</c:v>
                    </c:pt>
                    <c:pt idx="388">
                      <c:v>0.86500000000000055</c:v>
                    </c:pt>
                    <c:pt idx="389">
                      <c:v>0.87500000000000056</c:v>
                    </c:pt>
                    <c:pt idx="390">
                      <c:v>0.88500000000000056</c:v>
                    </c:pt>
                    <c:pt idx="391">
                      <c:v>0.89500000000000057</c:v>
                    </c:pt>
                    <c:pt idx="392">
                      <c:v>0.90500000000000058</c:v>
                    </c:pt>
                    <c:pt idx="393">
                      <c:v>0.91500000000000059</c:v>
                    </c:pt>
                    <c:pt idx="394">
                      <c:v>0.9250000000000006</c:v>
                    </c:pt>
                    <c:pt idx="395">
                      <c:v>0.93500000000000061</c:v>
                    </c:pt>
                    <c:pt idx="396">
                      <c:v>0.94500000000000062</c:v>
                    </c:pt>
                    <c:pt idx="397">
                      <c:v>0.95500000000000063</c:v>
                    </c:pt>
                    <c:pt idx="398">
                      <c:v>0.96500000000000064</c:v>
                    </c:pt>
                    <c:pt idx="399">
                      <c:v>0.97500000000000064</c:v>
                    </c:pt>
                    <c:pt idx="400">
                      <c:v>0.98500000000000065</c:v>
                    </c:pt>
                    <c:pt idx="402">
                      <c:v>0.02</c:v>
                    </c:pt>
                    <c:pt idx="403">
                      <c:v>0.03</c:v>
                    </c:pt>
                    <c:pt idx="404">
                      <c:v>0.04</c:v>
                    </c:pt>
                    <c:pt idx="405">
                      <c:v>0.05</c:v>
                    </c:pt>
                    <c:pt idx="406">
                      <c:v>6.0000000000000005E-2</c:v>
                    </c:pt>
                    <c:pt idx="407">
                      <c:v>7.0000000000000007E-2</c:v>
                    </c:pt>
                    <c:pt idx="408">
                      <c:v>0.08</c:v>
                    </c:pt>
                    <c:pt idx="409">
                      <c:v>0.09</c:v>
                    </c:pt>
                    <c:pt idx="410">
                      <c:v>9.9999999999999992E-2</c:v>
                    </c:pt>
                    <c:pt idx="411">
                      <c:v>0.10999999999999999</c:v>
                    </c:pt>
                    <c:pt idx="412">
                      <c:v>0.11999999999999998</c:v>
                    </c:pt>
                    <c:pt idx="413">
                      <c:v>0.12999999999999998</c:v>
                    </c:pt>
                    <c:pt idx="414">
                      <c:v>0.13999999999999999</c:v>
                    </c:pt>
                    <c:pt idx="415">
                      <c:v>0.15</c:v>
                    </c:pt>
                    <c:pt idx="416">
                      <c:v>0.16</c:v>
                    </c:pt>
                    <c:pt idx="417">
                      <c:v>0.17</c:v>
                    </c:pt>
                    <c:pt idx="418">
                      <c:v>0.18000000000000002</c:v>
                    </c:pt>
                    <c:pt idx="419">
                      <c:v>0.19000000000000003</c:v>
                    </c:pt>
                    <c:pt idx="420">
                      <c:v>0.20000000000000004</c:v>
                    </c:pt>
                    <c:pt idx="421">
                      <c:v>0.21000000000000005</c:v>
                    </c:pt>
                    <c:pt idx="422">
                      <c:v>0.22000000000000006</c:v>
                    </c:pt>
                    <c:pt idx="423">
                      <c:v>0.23000000000000007</c:v>
                    </c:pt>
                    <c:pt idx="424">
                      <c:v>0.24000000000000007</c:v>
                    </c:pt>
                    <c:pt idx="425">
                      <c:v>0.25000000000000006</c:v>
                    </c:pt>
                    <c:pt idx="426">
                      <c:v>0.26000000000000006</c:v>
                    </c:pt>
                    <c:pt idx="427">
                      <c:v>0.27000000000000007</c:v>
                    </c:pt>
                    <c:pt idx="428">
                      <c:v>0.28000000000000008</c:v>
                    </c:pt>
                    <c:pt idx="429">
                      <c:v>0.29000000000000009</c:v>
                    </c:pt>
                    <c:pt idx="430">
                      <c:v>0.3000000000000001</c:v>
                    </c:pt>
                    <c:pt idx="431">
                      <c:v>0.31000000000000011</c:v>
                    </c:pt>
                    <c:pt idx="432">
                      <c:v>0.32000000000000012</c:v>
                    </c:pt>
                    <c:pt idx="433">
                      <c:v>0.33000000000000013</c:v>
                    </c:pt>
                    <c:pt idx="434">
                      <c:v>0.34000000000000014</c:v>
                    </c:pt>
                    <c:pt idx="435">
                      <c:v>0.35000000000000014</c:v>
                    </c:pt>
                    <c:pt idx="436">
                      <c:v>0.36000000000000015</c:v>
                    </c:pt>
                    <c:pt idx="437">
                      <c:v>0.37000000000000016</c:v>
                    </c:pt>
                    <c:pt idx="438">
                      <c:v>0.38000000000000017</c:v>
                    </c:pt>
                    <c:pt idx="439">
                      <c:v>0.39000000000000018</c:v>
                    </c:pt>
                    <c:pt idx="440">
                      <c:v>0.40000000000000019</c:v>
                    </c:pt>
                    <c:pt idx="441">
                      <c:v>0.4100000000000002</c:v>
                    </c:pt>
                    <c:pt idx="442">
                      <c:v>0.42000000000000021</c:v>
                    </c:pt>
                    <c:pt idx="443">
                      <c:v>0.43000000000000022</c:v>
                    </c:pt>
                    <c:pt idx="444">
                      <c:v>0.44000000000000022</c:v>
                    </c:pt>
                    <c:pt idx="445">
                      <c:v>0.45000000000000023</c:v>
                    </c:pt>
                    <c:pt idx="446">
                      <c:v>0.46000000000000024</c:v>
                    </c:pt>
                    <c:pt idx="447">
                      <c:v>0.47000000000000025</c:v>
                    </c:pt>
                    <c:pt idx="448">
                      <c:v>0.48000000000000026</c:v>
                    </c:pt>
                    <c:pt idx="449">
                      <c:v>0.49000000000000027</c:v>
                    </c:pt>
                    <c:pt idx="450">
                      <c:v>0.50000000000000022</c:v>
                    </c:pt>
                    <c:pt idx="451">
                      <c:v>0.51000000000000023</c:v>
                    </c:pt>
                    <c:pt idx="452">
                      <c:v>0.52000000000000024</c:v>
                    </c:pt>
                    <c:pt idx="453">
                      <c:v>0.53000000000000025</c:v>
                    </c:pt>
                    <c:pt idx="454">
                      <c:v>0.54000000000000026</c:v>
                    </c:pt>
                    <c:pt idx="455">
                      <c:v>0.55000000000000027</c:v>
                    </c:pt>
                    <c:pt idx="456">
                      <c:v>0.56000000000000028</c:v>
                    </c:pt>
                    <c:pt idx="457">
                      <c:v>0.57000000000000028</c:v>
                    </c:pt>
                    <c:pt idx="458">
                      <c:v>0.58000000000000029</c:v>
                    </c:pt>
                    <c:pt idx="459">
                      <c:v>0.5900000000000003</c:v>
                    </c:pt>
                    <c:pt idx="460">
                      <c:v>0.60000000000000031</c:v>
                    </c:pt>
                    <c:pt idx="461">
                      <c:v>0.61000000000000032</c:v>
                    </c:pt>
                    <c:pt idx="462">
                      <c:v>0.62000000000000033</c:v>
                    </c:pt>
                    <c:pt idx="463">
                      <c:v>0.63000000000000034</c:v>
                    </c:pt>
                    <c:pt idx="464">
                      <c:v>0.64000000000000035</c:v>
                    </c:pt>
                    <c:pt idx="465">
                      <c:v>0.65000000000000036</c:v>
                    </c:pt>
                    <c:pt idx="466">
                      <c:v>0.66000000000000036</c:v>
                    </c:pt>
                    <c:pt idx="467">
                      <c:v>0.67000000000000037</c:v>
                    </c:pt>
                    <c:pt idx="468">
                      <c:v>0.68000000000000038</c:v>
                    </c:pt>
                    <c:pt idx="469">
                      <c:v>0.69000000000000039</c:v>
                    </c:pt>
                    <c:pt idx="470">
                      <c:v>0.7000000000000004</c:v>
                    </c:pt>
                    <c:pt idx="471">
                      <c:v>0.71000000000000041</c:v>
                    </c:pt>
                    <c:pt idx="472">
                      <c:v>0.72000000000000042</c:v>
                    </c:pt>
                    <c:pt idx="473">
                      <c:v>0.73000000000000043</c:v>
                    </c:pt>
                    <c:pt idx="474">
                      <c:v>0.74000000000000044</c:v>
                    </c:pt>
                    <c:pt idx="475">
                      <c:v>0.75000000000000044</c:v>
                    </c:pt>
                    <c:pt idx="476">
                      <c:v>0.76000000000000045</c:v>
                    </c:pt>
                    <c:pt idx="477">
                      <c:v>0.77000000000000046</c:v>
                    </c:pt>
                    <c:pt idx="478">
                      <c:v>0.78000000000000047</c:v>
                    </c:pt>
                    <c:pt idx="479">
                      <c:v>0.79000000000000048</c:v>
                    </c:pt>
                    <c:pt idx="480">
                      <c:v>0.80000000000000049</c:v>
                    </c:pt>
                    <c:pt idx="481">
                      <c:v>0.8100000000000005</c:v>
                    </c:pt>
                    <c:pt idx="482">
                      <c:v>0.82000000000000051</c:v>
                    </c:pt>
                    <c:pt idx="483">
                      <c:v>0.83000000000000052</c:v>
                    </c:pt>
                    <c:pt idx="484">
                      <c:v>0.84000000000000052</c:v>
                    </c:pt>
                    <c:pt idx="485">
                      <c:v>0.85000000000000053</c:v>
                    </c:pt>
                    <c:pt idx="486">
                      <c:v>0.86000000000000054</c:v>
                    </c:pt>
                    <c:pt idx="487">
                      <c:v>0.87000000000000055</c:v>
                    </c:pt>
                    <c:pt idx="488">
                      <c:v>0.88000000000000056</c:v>
                    </c:pt>
                    <c:pt idx="489">
                      <c:v>0.89000000000000057</c:v>
                    </c:pt>
                    <c:pt idx="490">
                      <c:v>0.90000000000000058</c:v>
                    </c:pt>
                    <c:pt idx="491">
                      <c:v>0.91000000000000059</c:v>
                    </c:pt>
                    <c:pt idx="492">
                      <c:v>0.9200000000000006</c:v>
                    </c:pt>
                    <c:pt idx="493">
                      <c:v>0.9300000000000006</c:v>
                    </c:pt>
                    <c:pt idx="494">
                      <c:v>0.94000000000000061</c:v>
                    </c:pt>
                    <c:pt idx="495">
                      <c:v>0.95000000000000062</c:v>
                    </c:pt>
                    <c:pt idx="496">
                      <c:v>0.96000000000000063</c:v>
                    </c:pt>
                    <c:pt idx="497">
                      <c:v>0.97000000000000064</c:v>
                    </c:pt>
                    <c:pt idx="498">
                      <c:v>0.98000000000000065</c:v>
                    </c:pt>
                    <c:pt idx="500">
                      <c:v>2.5000000000000001E-2</c:v>
                    </c:pt>
                    <c:pt idx="501">
                      <c:v>3.5000000000000003E-2</c:v>
                    </c:pt>
                    <c:pt idx="502">
                      <c:v>4.5000000000000005E-2</c:v>
                    </c:pt>
                    <c:pt idx="503">
                      <c:v>5.5000000000000007E-2</c:v>
                    </c:pt>
                    <c:pt idx="504">
                      <c:v>6.5000000000000002E-2</c:v>
                    </c:pt>
                    <c:pt idx="505">
                      <c:v>7.4999999999999997E-2</c:v>
                    </c:pt>
                    <c:pt idx="506">
                      <c:v>8.4999999999999992E-2</c:v>
                    </c:pt>
                    <c:pt idx="507">
                      <c:v>9.4999999999999987E-2</c:v>
                    </c:pt>
                    <c:pt idx="508">
                      <c:v>0.10499999999999998</c:v>
                    </c:pt>
                    <c:pt idx="509">
                      <c:v>0.11499999999999998</c:v>
                    </c:pt>
                    <c:pt idx="510">
                      <c:v>0.12499999999999997</c:v>
                    </c:pt>
                    <c:pt idx="511">
                      <c:v>0.13499999999999998</c:v>
                    </c:pt>
                    <c:pt idx="512">
                      <c:v>0.14499999999999999</c:v>
                    </c:pt>
                    <c:pt idx="513">
                      <c:v>0.155</c:v>
                    </c:pt>
                    <c:pt idx="514">
                      <c:v>0.16500000000000001</c:v>
                    </c:pt>
                    <c:pt idx="515">
                      <c:v>0.17500000000000002</c:v>
                    </c:pt>
                    <c:pt idx="516">
                      <c:v>0.18500000000000003</c:v>
                    </c:pt>
                    <c:pt idx="517">
                      <c:v>0.19500000000000003</c:v>
                    </c:pt>
                    <c:pt idx="518">
                      <c:v>0.20500000000000004</c:v>
                    </c:pt>
                    <c:pt idx="519">
                      <c:v>0.21500000000000005</c:v>
                    </c:pt>
                    <c:pt idx="520">
                      <c:v>0.22500000000000006</c:v>
                    </c:pt>
                    <c:pt idx="521">
                      <c:v>0.23500000000000007</c:v>
                    </c:pt>
                    <c:pt idx="522">
                      <c:v>0.24500000000000008</c:v>
                    </c:pt>
                    <c:pt idx="523">
                      <c:v>0.25500000000000006</c:v>
                    </c:pt>
                    <c:pt idx="524">
                      <c:v>0.26500000000000007</c:v>
                    </c:pt>
                    <c:pt idx="525">
                      <c:v>0.27500000000000008</c:v>
                    </c:pt>
                    <c:pt idx="526">
                      <c:v>0.28500000000000009</c:v>
                    </c:pt>
                    <c:pt idx="527">
                      <c:v>0.2950000000000001</c:v>
                    </c:pt>
                    <c:pt idx="528">
                      <c:v>0.3050000000000001</c:v>
                    </c:pt>
                    <c:pt idx="529">
                      <c:v>0.31500000000000011</c:v>
                    </c:pt>
                    <c:pt idx="530">
                      <c:v>0.32500000000000012</c:v>
                    </c:pt>
                    <c:pt idx="531">
                      <c:v>0.33500000000000013</c:v>
                    </c:pt>
                    <c:pt idx="532">
                      <c:v>0.34500000000000014</c:v>
                    </c:pt>
                    <c:pt idx="533">
                      <c:v>0.35500000000000015</c:v>
                    </c:pt>
                    <c:pt idx="534">
                      <c:v>0.36500000000000016</c:v>
                    </c:pt>
                    <c:pt idx="535">
                      <c:v>0.37500000000000017</c:v>
                    </c:pt>
                    <c:pt idx="536">
                      <c:v>0.38500000000000018</c:v>
                    </c:pt>
                    <c:pt idx="537">
                      <c:v>0.39500000000000018</c:v>
                    </c:pt>
                    <c:pt idx="538">
                      <c:v>0.40500000000000019</c:v>
                    </c:pt>
                    <c:pt idx="539">
                      <c:v>0.4150000000000002</c:v>
                    </c:pt>
                    <c:pt idx="540">
                      <c:v>0.42500000000000021</c:v>
                    </c:pt>
                    <c:pt idx="541">
                      <c:v>0.43500000000000022</c:v>
                    </c:pt>
                    <c:pt idx="542">
                      <c:v>0.44500000000000023</c:v>
                    </c:pt>
                    <c:pt idx="543">
                      <c:v>0.45500000000000024</c:v>
                    </c:pt>
                    <c:pt idx="544">
                      <c:v>0.46500000000000025</c:v>
                    </c:pt>
                    <c:pt idx="545">
                      <c:v>0.47500000000000026</c:v>
                    </c:pt>
                    <c:pt idx="546">
                      <c:v>0.48500000000000026</c:v>
                    </c:pt>
                    <c:pt idx="547">
                      <c:v>0.49500000000000027</c:v>
                    </c:pt>
                    <c:pt idx="548">
                      <c:v>0.50500000000000023</c:v>
                    </c:pt>
                    <c:pt idx="549">
                      <c:v>0.51500000000000024</c:v>
                    </c:pt>
                    <c:pt idx="550">
                      <c:v>0.52500000000000024</c:v>
                    </c:pt>
                    <c:pt idx="551">
                      <c:v>0.53500000000000025</c:v>
                    </c:pt>
                    <c:pt idx="552">
                      <c:v>0.54500000000000026</c:v>
                    </c:pt>
                    <c:pt idx="553">
                      <c:v>0.55500000000000027</c:v>
                    </c:pt>
                    <c:pt idx="554">
                      <c:v>0.56500000000000028</c:v>
                    </c:pt>
                    <c:pt idx="555">
                      <c:v>0.57500000000000029</c:v>
                    </c:pt>
                    <c:pt idx="556">
                      <c:v>0.5850000000000003</c:v>
                    </c:pt>
                    <c:pt idx="557">
                      <c:v>0.59500000000000031</c:v>
                    </c:pt>
                    <c:pt idx="558">
                      <c:v>0.60500000000000032</c:v>
                    </c:pt>
                    <c:pt idx="559">
                      <c:v>0.61500000000000032</c:v>
                    </c:pt>
                    <c:pt idx="560">
                      <c:v>0.62500000000000033</c:v>
                    </c:pt>
                    <c:pt idx="561">
                      <c:v>0.63500000000000034</c:v>
                    </c:pt>
                    <c:pt idx="562">
                      <c:v>0.64500000000000035</c:v>
                    </c:pt>
                    <c:pt idx="563">
                      <c:v>0.65500000000000036</c:v>
                    </c:pt>
                    <c:pt idx="564">
                      <c:v>0.66500000000000037</c:v>
                    </c:pt>
                    <c:pt idx="565">
                      <c:v>0.67500000000000038</c:v>
                    </c:pt>
                    <c:pt idx="566">
                      <c:v>0.68500000000000039</c:v>
                    </c:pt>
                    <c:pt idx="567">
                      <c:v>0.6950000000000004</c:v>
                    </c:pt>
                    <c:pt idx="568">
                      <c:v>0.7050000000000004</c:v>
                    </c:pt>
                    <c:pt idx="569">
                      <c:v>0.71500000000000041</c:v>
                    </c:pt>
                    <c:pt idx="570">
                      <c:v>0.72500000000000042</c:v>
                    </c:pt>
                    <c:pt idx="571">
                      <c:v>0.73500000000000043</c:v>
                    </c:pt>
                    <c:pt idx="572">
                      <c:v>0.74500000000000044</c:v>
                    </c:pt>
                    <c:pt idx="573">
                      <c:v>0.75500000000000045</c:v>
                    </c:pt>
                    <c:pt idx="574">
                      <c:v>0.76500000000000046</c:v>
                    </c:pt>
                    <c:pt idx="575">
                      <c:v>0.77500000000000047</c:v>
                    </c:pt>
                    <c:pt idx="576">
                      <c:v>0.78500000000000048</c:v>
                    </c:pt>
                    <c:pt idx="577">
                      <c:v>0.79500000000000048</c:v>
                    </c:pt>
                    <c:pt idx="578">
                      <c:v>0.80500000000000049</c:v>
                    </c:pt>
                    <c:pt idx="579">
                      <c:v>0.8150000000000005</c:v>
                    </c:pt>
                    <c:pt idx="580">
                      <c:v>0.82500000000000051</c:v>
                    </c:pt>
                    <c:pt idx="581">
                      <c:v>0.83500000000000052</c:v>
                    </c:pt>
                    <c:pt idx="582">
                      <c:v>0.84500000000000053</c:v>
                    </c:pt>
                    <c:pt idx="583">
                      <c:v>0.85500000000000054</c:v>
                    </c:pt>
                    <c:pt idx="584">
                      <c:v>0.86500000000000055</c:v>
                    </c:pt>
                    <c:pt idx="585">
                      <c:v>0.87500000000000056</c:v>
                    </c:pt>
                    <c:pt idx="586">
                      <c:v>0.88500000000000056</c:v>
                    </c:pt>
                    <c:pt idx="587">
                      <c:v>0.89500000000000057</c:v>
                    </c:pt>
                    <c:pt idx="588">
                      <c:v>0.90500000000000058</c:v>
                    </c:pt>
                    <c:pt idx="589">
                      <c:v>0.91500000000000059</c:v>
                    </c:pt>
                    <c:pt idx="590">
                      <c:v>0.9250000000000006</c:v>
                    </c:pt>
                    <c:pt idx="591">
                      <c:v>0.93500000000000061</c:v>
                    </c:pt>
                    <c:pt idx="592">
                      <c:v>0.94500000000000062</c:v>
                    </c:pt>
                    <c:pt idx="593">
                      <c:v>0.95500000000000063</c:v>
                    </c:pt>
                    <c:pt idx="594">
                      <c:v>0.96500000000000064</c:v>
                    </c:pt>
                    <c:pt idx="595">
                      <c:v>0.97500000000000064</c:v>
                    </c:pt>
                    <c:pt idx="597">
                      <c:v>0.03</c:v>
                    </c:pt>
                    <c:pt idx="598">
                      <c:v>0.04</c:v>
                    </c:pt>
                    <c:pt idx="599">
                      <c:v>0.05</c:v>
                    </c:pt>
                    <c:pt idx="600">
                      <c:v>6.0000000000000005E-2</c:v>
                    </c:pt>
                    <c:pt idx="601">
                      <c:v>7.0000000000000007E-2</c:v>
                    </c:pt>
                    <c:pt idx="602">
                      <c:v>0.08</c:v>
                    </c:pt>
                    <c:pt idx="603">
                      <c:v>0.09</c:v>
                    </c:pt>
                    <c:pt idx="604">
                      <c:v>9.9999999999999992E-2</c:v>
                    </c:pt>
                    <c:pt idx="605">
                      <c:v>0.10999999999999999</c:v>
                    </c:pt>
                    <c:pt idx="606">
                      <c:v>0.11999999999999998</c:v>
                    </c:pt>
                    <c:pt idx="607">
                      <c:v>0.12999999999999998</c:v>
                    </c:pt>
                    <c:pt idx="608">
                      <c:v>0.13999999999999999</c:v>
                    </c:pt>
                    <c:pt idx="609">
                      <c:v>0.15</c:v>
                    </c:pt>
                    <c:pt idx="610">
                      <c:v>0.16</c:v>
                    </c:pt>
                    <c:pt idx="611">
                      <c:v>0.17</c:v>
                    </c:pt>
                    <c:pt idx="612">
                      <c:v>0.18000000000000002</c:v>
                    </c:pt>
                    <c:pt idx="613">
                      <c:v>0.19000000000000003</c:v>
                    </c:pt>
                    <c:pt idx="614">
                      <c:v>0.20000000000000004</c:v>
                    </c:pt>
                    <c:pt idx="615">
                      <c:v>0.21000000000000005</c:v>
                    </c:pt>
                    <c:pt idx="616">
                      <c:v>0.22000000000000006</c:v>
                    </c:pt>
                    <c:pt idx="617">
                      <c:v>0.23000000000000007</c:v>
                    </c:pt>
                    <c:pt idx="618">
                      <c:v>0.24000000000000007</c:v>
                    </c:pt>
                    <c:pt idx="619">
                      <c:v>0.25000000000000006</c:v>
                    </c:pt>
                    <c:pt idx="620">
                      <c:v>0.26000000000000006</c:v>
                    </c:pt>
                    <c:pt idx="621">
                      <c:v>0.27000000000000007</c:v>
                    </c:pt>
                    <c:pt idx="622">
                      <c:v>0.28000000000000008</c:v>
                    </c:pt>
                    <c:pt idx="623">
                      <c:v>0.29000000000000009</c:v>
                    </c:pt>
                    <c:pt idx="624">
                      <c:v>0.3000000000000001</c:v>
                    </c:pt>
                    <c:pt idx="625">
                      <c:v>0.31000000000000011</c:v>
                    </c:pt>
                    <c:pt idx="626">
                      <c:v>0.32000000000000012</c:v>
                    </c:pt>
                    <c:pt idx="627">
                      <c:v>0.33000000000000013</c:v>
                    </c:pt>
                    <c:pt idx="628">
                      <c:v>0.34000000000000014</c:v>
                    </c:pt>
                    <c:pt idx="629">
                      <c:v>0.35000000000000014</c:v>
                    </c:pt>
                    <c:pt idx="630">
                      <c:v>0.36000000000000015</c:v>
                    </c:pt>
                    <c:pt idx="631">
                      <c:v>0.37000000000000016</c:v>
                    </c:pt>
                    <c:pt idx="632">
                      <c:v>0.38000000000000017</c:v>
                    </c:pt>
                    <c:pt idx="633">
                      <c:v>0.39000000000000018</c:v>
                    </c:pt>
                    <c:pt idx="634">
                      <c:v>0.40000000000000019</c:v>
                    </c:pt>
                    <c:pt idx="635">
                      <c:v>0.4100000000000002</c:v>
                    </c:pt>
                    <c:pt idx="636">
                      <c:v>0.42000000000000021</c:v>
                    </c:pt>
                    <c:pt idx="637">
                      <c:v>0.43000000000000022</c:v>
                    </c:pt>
                    <c:pt idx="638">
                      <c:v>0.44000000000000022</c:v>
                    </c:pt>
                    <c:pt idx="639">
                      <c:v>0.45000000000000023</c:v>
                    </c:pt>
                    <c:pt idx="640">
                      <c:v>0.46000000000000024</c:v>
                    </c:pt>
                    <c:pt idx="641">
                      <c:v>0.47000000000000025</c:v>
                    </c:pt>
                    <c:pt idx="642">
                      <c:v>0.48000000000000026</c:v>
                    </c:pt>
                    <c:pt idx="643">
                      <c:v>0.49000000000000027</c:v>
                    </c:pt>
                    <c:pt idx="644">
                      <c:v>0.50000000000000022</c:v>
                    </c:pt>
                    <c:pt idx="645">
                      <c:v>0.51000000000000023</c:v>
                    </c:pt>
                    <c:pt idx="646">
                      <c:v>0.52000000000000024</c:v>
                    </c:pt>
                    <c:pt idx="647">
                      <c:v>0.53000000000000025</c:v>
                    </c:pt>
                    <c:pt idx="648">
                      <c:v>0.54000000000000026</c:v>
                    </c:pt>
                    <c:pt idx="649">
                      <c:v>0.55000000000000027</c:v>
                    </c:pt>
                    <c:pt idx="650">
                      <c:v>0.56000000000000028</c:v>
                    </c:pt>
                    <c:pt idx="651">
                      <c:v>0.57000000000000028</c:v>
                    </c:pt>
                    <c:pt idx="652">
                      <c:v>0.58000000000000029</c:v>
                    </c:pt>
                    <c:pt idx="653">
                      <c:v>0.5900000000000003</c:v>
                    </c:pt>
                    <c:pt idx="654">
                      <c:v>0.60000000000000031</c:v>
                    </c:pt>
                    <c:pt idx="655">
                      <c:v>0.61000000000000032</c:v>
                    </c:pt>
                    <c:pt idx="656">
                      <c:v>0.62000000000000033</c:v>
                    </c:pt>
                    <c:pt idx="657">
                      <c:v>0.63000000000000034</c:v>
                    </c:pt>
                    <c:pt idx="658">
                      <c:v>0.64000000000000035</c:v>
                    </c:pt>
                    <c:pt idx="659">
                      <c:v>0.65000000000000036</c:v>
                    </c:pt>
                    <c:pt idx="660">
                      <c:v>0.66000000000000036</c:v>
                    </c:pt>
                    <c:pt idx="661">
                      <c:v>0.67000000000000037</c:v>
                    </c:pt>
                    <c:pt idx="662">
                      <c:v>0.68000000000000038</c:v>
                    </c:pt>
                    <c:pt idx="663">
                      <c:v>0.69000000000000039</c:v>
                    </c:pt>
                    <c:pt idx="664">
                      <c:v>0.7000000000000004</c:v>
                    </c:pt>
                    <c:pt idx="665">
                      <c:v>0.71000000000000041</c:v>
                    </c:pt>
                    <c:pt idx="666">
                      <c:v>0.72000000000000042</c:v>
                    </c:pt>
                    <c:pt idx="667">
                      <c:v>0.73000000000000043</c:v>
                    </c:pt>
                    <c:pt idx="668">
                      <c:v>0.74000000000000044</c:v>
                    </c:pt>
                    <c:pt idx="669">
                      <c:v>0.75000000000000044</c:v>
                    </c:pt>
                    <c:pt idx="670">
                      <c:v>0.76000000000000045</c:v>
                    </c:pt>
                    <c:pt idx="671">
                      <c:v>0.77000000000000046</c:v>
                    </c:pt>
                    <c:pt idx="672">
                      <c:v>0.78000000000000047</c:v>
                    </c:pt>
                    <c:pt idx="673">
                      <c:v>0.79000000000000048</c:v>
                    </c:pt>
                    <c:pt idx="674">
                      <c:v>0.80000000000000049</c:v>
                    </c:pt>
                    <c:pt idx="675">
                      <c:v>0.8100000000000005</c:v>
                    </c:pt>
                    <c:pt idx="676">
                      <c:v>0.82000000000000051</c:v>
                    </c:pt>
                    <c:pt idx="677">
                      <c:v>0.83000000000000052</c:v>
                    </c:pt>
                    <c:pt idx="678">
                      <c:v>0.84000000000000052</c:v>
                    </c:pt>
                    <c:pt idx="679">
                      <c:v>0.85000000000000053</c:v>
                    </c:pt>
                    <c:pt idx="680">
                      <c:v>0.86000000000000054</c:v>
                    </c:pt>
                    <c:pt idx="681">
                      <c:v>0.87000000000000055</c:v>
                    </c:pt>
                    <c:pt idx="682">
                      <c:v>0.88000000000000056</c:v>
                    </c:pt>
                    <c:pt idx="683">
                      <c:v>0.89000000000000057</c:v>
                    </c:pt>
                    <c:pt idx="684">
                      <c:v>0.90000000000000058</c:v>
                    </c:pt>
                    <c:pt idx="685">
                      <c:v>0.91000000000000059</c:v>
                    </c:pt>
                    <c:pt idx="686">
                      <c:v>0.9200000000000006</c:v>
                    </c:pt>
                    <c:pt idx="687">
                      <c:v>0.9300000000000006</c:v>
                    </c:pt>
                    <c:pt idx="688">
                      <c:v>0.94000000000000061</c:v>
                    </c:pt>
                    <c:pt idx="689">
                      <c:v>0.95000000000000062</c:v>
                    </c:pt>
                    <c:pt idx="690">
                      <c:v>0.96000000000000063</c:v>
                    </c:pt>
                    <c:pt idx="691">
                      <c:v>0.97000000000000064</c:v>
                    </c:pt>
                    <c:pt idx="693">
                      <c:v>3.5000000000000003E-2</c:v>
                    </c:pt>
                    <c:pt idx="694">
                      <c:v>4.5000000000000005E-2</c:v>
                    </c:pt>
                    <c:pt idx="695">
                      <c:v>5.5000000000000007E-2</c:v>
                    </c:pt>
                    <c:pt idx="696">
                      <c:v>6.5000000000000002E-2</c:v>
                    </c:pt>
                    <c:pt idx="697">
                      <c:v>7.4999999999999997E-2</c:v>
                    </c:pt>
                    <c:pt idx="698">
                      <c:v>8.4999999999999992E-2</c:v>
                    </c:pt>
                    <c:pt idx="699">
                      <c:v>9.4999999999999987E-2</c:v>
                    </c:pt>
                    <c:pt idx="700">
                      <c:v>0.10499999999999998</c:v>
                    </c:pt>
                    <c:pt idx="701">
                      <c:v>0.11499999999999998</c:v>
                    </c:pt>
                    <c:pt idx="702">
                      <c:v>0.12499999999999997</c:v>
                    </c:pt>
                    <c:pt idx="703">
                      <c:v>0.13499999999999998</c:v>
                    </c:pt>
                    <c:pt idx="704">
                      <c:v>0.14499999999999999</c:v>
                    </c:pt>
                    <c:pt idx="705">
                      <c:v>0.155</c:v>
                    </c:pt>
                    <c:pt idx="706">
                      <c:v>0.16500000000000001</c:v>
                    </c:pt>
                    <c:pt idx="707">
                      <c:v>0.17500000000000002</c:v>
                    </c:pt>
                    <c:pt idx="708">
                      <c:v>0.18500000000000003</c:v>
                    </c:pt>
                    <c:pt idx="709">
                      <c:v>0.19500000000000003</c:v>
                    </c:pt>
                    <c:pt idx="710">
                      <c:v>0.20500000000000004</c:v>
                    </c:pt>
                    <c:pt idx="711">
                      <c:v>0.21500000000000005</c:v>
                    </c:pt>
                    <c:pt idx="712">
                      <c:v>0.22500000000000006</c:v>
                    </c:pt>
                    <c:pt idx="713">
                      <c:v>0.23500000000000007</c:v>
                    </c:pt>
                    <c:pt idx="714">
                      <c:v>0.24500000000000008</c:v>
                    </c:pt>
                    <c:pt idx="715">
                      <c:v>0.25500000000000006</c:v>
                    </c:pt>
                    <c:pt idx="716">
                      <c:v>0.26500000000000007</c:v>
                    </c:pt>
                    <c:pt idx="717">
                      <c:v>0.27500000000000008</c:v>
                    </c:pt>
                    <c:pt idx="718">
                      <c:v>0.28500000000000009</c:v>
                    </c:pt>
                    <c:pt idx="719">
                      <c:v>0.2950000000000001</c:v>
                    </c:pt>
                    <c:pt idx="720">
                      <c:v>0.3050000000000001</c:v>
                    </c:pt>
                    <c:pt idx="721">
                      <c:v>0.31500000000000011</c:v>
                    </c:pt>
                    <c:pt idx="722">
                      <c:v>0.32500000000000012</c:v>
                    </c:pt>
                    <c:pt idx="723">
                      <c:v>0.33500000000000013</c:v>
                    </c:pt>
                    <c:pt idx="724">
                      <c:v>0.34500000000000014</c:v>
                    </c:pt>
                    <c:pt idx="725">
                      <c:v>0.35500000000000015</c:v>
                    </c:pt>
                    <c:pt idx="726">
                      <c:v>0.36500000000000016</c:v>
                    </c:pt>
                    <c:pt idx="727">
                      <c:v>0.37500000000000017</c:v>
                    </c:pt>
                    <c:pt idx="728">
                      <c:v>0.38500000000000018</c:v>
                    </c:pt>
                    <c:pt idx="729">
                      <c:v>0.39500000000000018</c:v>
                    </c:pt>
                    <c:pt idx="730">
                      <c:v>0.40500000000000019</c:v>
                    </c:pt>
                    <c:pt idx="731">
                      <c:v>0.4150000000000002</c:v>
                    </c:pt>
                    <c:pt idx="732">
                      <c:v>0.42500000000000021</c:v>
                    </c:pt>
                    <c:pt idx="733">
                      <c:v>0.43500000000000022</c:v>
                    </c:pt>
                    <c:pt idx="734">
                      <c:v>0.44500000000000023</c:v>
                    </c:pt>
                    <c:pt idx="735">
                      <c:v>0.45500000000000024</c:v>
                    </c:pt>
                    <c:pt idx="736">
                      <c:v>0.46500000000000025</c:v>
                    </c:pt>
                    <c:pt idx="737">
                      <c:v>0.47500000000000026</c:v>
                    </c:pt>
                    <c:pt idx="738">
                      <c:v>0.48500000000000026</c:v>
                    </c:pt>
                    <c:pt idx="739">
                      <c:v>0.49500000000000027</c:v>
                    </c:pt>
                    <c:pt idx="740">
                      <c:v>0.50500000000000023</c:v>
                    </c:pt>
                    <c:pt idx="741">
                      <c:v>0.51500000000000024</c:v>
                    </c:pt>
                    <c:pt idx="742">
                      <c:v>0.52500000000000024</c:v>
                    </c:pt>
                    <c:pt idx="743">
                      <c:v>0.53500000000000025</c:v>
                    </c:pt>
                    <c:pt idx="744">
                      <c:v>0.54500000000000026</c:v>
                    </c:pt>
                    <c:pt idx="745">
                      <c:v>0.55500000000000027</c:v>
                    </c:pt>
                    <c:pt idx="746">
                      <c:v>0.56500000000000028</c:v>
                    </c:pt>
                    <c:pt idx="747">
                      <c:v>0.57500000000000029</c:v>
                    </c:pt>
                    <c:pt idx="748">
                      <c:v>0.5850000000000003</c:v>
                    </c:pt>
                    <c:pt idx="749">
                      <c:v>0.59500000000000031</c:v>
                    </c:pt>
                    <c:pt idx="750">
                      <c:v>0.60500000000000032</c:v>
                    </c:pt>
                    <c:pt idx="751">
                      <c:v>0.61500000000000032</c:v>
                    </c:pt>
                    <c:pt idx="752">
                      <c:v>0.62500000000000033</c:v>
                    </c:pt>
                    <c:pt idx="753">
                      <c:v>0.63500000000000034</c:v>
                    </c:pt>
                    <c:pt idx="754">
                      <c:v>0.64500000000000035</c:v>
                    </c:pt>
                    <c:pt idx="755">
                      <c:v>0.65500000000000036</c:v>
                    </c:pt>
                    <c:pt idx="756">
                      <c:v>0.66500000000000037</c:v>
                    </c:pt>
                    <c:pt idx="757">
                      <c:v>0.67500000000000038</c:v>
                    </c:pt>
                    <c:pt idx="758">
                      <c:v>0.68500000000000039</c:v>
                    </c:pt>
                    <c:pt idx="759">
                      <c:v>0.6950000000000004</c:v>
                    </c:pt>
                    <c:pt idx="760">
                      <c:v>0.7050000000000004</c:v>
                    </c:pt>
                    <c:pt idx="761">
                      <c:v>0.71500000000000041</c:v>
                    </c:pt>
                    <c:pt idx="762">
                      <c:v>0.72500000000000042</c:v>
                    </c:pt>
                    <c:pt idx="763">
                      <c:v>0.73500000000000043</c:v>
                    </c:pt>
                    <c:pt idx="764">
                      <c:v>0.74500000000000044</c:v>
                    </c:pt>
                    <c:pt idx="765">
                      <c:v>0.75500000000000045</c:v>
                    </c:pt>
                    <c:pt idx="766">
                      <c:v>0.76500000000000046</c:v>
                    </c:pt>
                    <c:pt idx="767">
                      <c:v>0.77500000000000047</c:v>
                    </c:pt>
                    <c:pt idx="768">
                      <c:v>0.78500000000000048</c:v>
                    </c:pt>
                    <c:pt idx="769">
                      <c:v>0.79500000000000048</c:v>
                    </c:pt>
                    <c:pt idx="770">
                      <c:v>0.80500000000000049</c:v>
                    </c:pt>
                    <c:pt idx="771">
                      <c:v>0.8150000000000005</c:v>
                    </c:pt>
                    <c:pt idx="772">
                      <c:v>0.82500000000000051</c:v>
                    </c:pt>
                    <c:pt idx="773">
                      <c:v>0.83500000000000052</c:v>
                    </c:pt>
                    <c:pt idx="774">
                      <c:v>0.84500000000000053</c:v>
                    </c:pt>
                    <c:pt idx="775">
                      <c:v>0.85500000000000054</c:v>
                    </c:pt>
                    <c:pt idx="776">
                      <c:v>0.86500000000000055</c:v>
                    </c:pt>
                    <c:pt idx="777">
                      <c:v>0.87500000000000056</c:v>
                    </c:pt>
                    <c:pt idx="778">
                      <c:v>0.88500000000000056</c:v>
                    </c:pt>
                    <c:pt idx="779">
                      <c:v>0.89500000000000057</c:v>
                    </c:pt>
                    <c:pt idx="780">
                      <c:v>0.90500000000000058</c:v>
                    </c:pt>
                    <c:pt idx="781">
                      <c:v>0.91500000000000059</c:v>
                    </c:pt>
                    <c:pt idx="782">
                      <c:v>0.9250000000000006</c:v>
                    </c:pt>
                    <c:pt idx="783">
                      <c:v>0.93500000000000061</c:v>
                    </c:pt>
                    <c:pt idx="784">
                      <c:v>0.94500000000000062</c:v>
                    </c:pt>
                    <c:pt idx="785">
                      <c:v>0.95500000000000063</c:v>
                    </c:pt>
                    <c:pt idx="786">
                      <c:v>0.96500000000000064</c:v>
                    </c:pt>
                    <c:pt idx="788">
                      <c:v>0.04</c:v>
                    </c:pt>
                    <c:pt idx="789">
                      <c:v>0.05</c:v>
                    </c:pt>
                    <c:pt idx="790">
                      <c:v>6.0000000000000005E-2</c:v>
                    </c:pt>
                    <c:pt idx="791">
                      <c:v>7.0000000000000007E-2</c:v>
                    </c:pt>
                    <c:pt idx="792">
                      <c:v>0.08</c:v>
                    </c:pt>
                    <c:pt idx="793">
                      <c:v>0.09</c:v>
                    </c:pt>
                    <c:pt idx="794">
                      <c:v>9.9999999999999992E-2</c:v>
                    </c:pt>
                    <c:pt idx="795">
                      <c:v>0.10999999999999999</c:v>
                    </c:pt>
                    <c:pt idx="796">
                      <c:v>0.11999999999999998</c:v>
                    </c:pt>
                    <c:pt idx="797">
                      <c:v>0.12999999999999998</c:v>
                    </c:pt>
                    <c:pt idx="798">
                      <c:v>0.13999999999999999</c:v>
                    </c:pt>
                    <c:pt idx="799">
                      <c:v>0.15</c:v>
                    </c:pt>
                    <c:pt idx="800">
                      <c:v>0.16</c:v>
                    </c:pt>
                    <c:pt idx="801">
                      <c:v>0.17</c:v>
                    </c:pt>
                    <c:pt idx="802">
                      <c:v>0.18000000000000002</c:v>
                    </c:pt>
                    <c:pt idx="803">
                      <c:v>0.19000000000000003</c:v>
                    </c:pt>
                    <c:pt idx="804">
                      <c:v>0.20000000000000004</c:v>
                    </c:pt>
                    <c:pt idx="805">
                      <c:v>0.21000000000000005</c:v>
                    </c:pt>
                    <c:pt idx="806">
                      <c:v>0.22000000000000006</c:v>
                    </c:pt>
                    <c:pt idx="807">
                      <c:v>0.23000000000000007</c:v>
                    </c:pt>
                    <c:pt idx="808">
                      <c:v>0.24000000000000007</c:v>
                    </c:pt>
                    <c:pt idx="809">
                      <c:v>0.25000000000000006</c:v>
                    </c:pt>
                    <c:pt idx="810">
                      <c:v>0.26000000000000006</c:v>
                    </c:pt>
                    <c:pt idx="811">
                      <c:v>0.27000000000000007</c:v>
                    </c:pt>
                    <c:pt idx="812">
                      <c:v>0.28000000000000008</c:v>
                    </c:pt>
                    <c:pt idx="813">
                      <c:v>0.29000000000000009</c:v>
                    </c:pt>
                    <c:pt idx="814">
                      <c:v>0.3000000000000001</c:v>
                    </c:pt>
                    <c:pt idx="815">
                      <c:v>0.31000000000000011</c:v>
                    </c:pt>
                    <c:pt idx="816">
                      <c:v>0.32000000000000012</c:v>
                    </c:pt>
                    <c:pt idx="817">
                      <c:v>0.33000000000000013</c:v>
                    </c:pt>
                    <c:pt idx="818">
                      <c:v>0.34000000000000014</c:v>
                    </c:pt>
                    <c:pt idx="819">
                      <c:v>0.35000000000000014</c:v>
                    </c:pt>
                    <c:pt idx="820">
                      <c:v>0.36000000000000015</c:v>
                    </c:pt>
                    <c:pt idx="821">
                      <c:v>0.37000000000000016</c:v>
                    </c:pt>
                    <c:pt idx="822">
                      <c:v>0.38000000000000017</c:v>
                    </c:pt>
                    <c:pt idx="823">
                      <c:v>0.39000000000000018</c:v>
                    </c:pt>
                    <c:pt idx="824">
                      <c:v>0.40000000000000019</c:v>
                    </c:pt>
                    <c:pt idx="825">
                      <c:v>0.4100000000000002</c:v>
                    </c:pt>
                    <c:pt idx="826">
                      <c:v>0.42000000000000021</c:v>
                    </c:pt>
                    <c:pt idx="827">
                      <c:v>0.43000000000000022</c:v>
                    </c:pt>
                    <c:pt idx="828">
                      <c:v>0.44000000000000022</c:v>
                    </c:pt>
                    <c:pt idx="829">
                      <c:v>0.45000000000000023</c:v>
                    </c:pt>
                    <c:pt idx="830">
                      <c:v>0.46000000000000024</c:v>
                    </c:pt>
                    <c:pt idx="831">
                      <c:v>0.47000000000000025</c:v>
                    </c:pt>
                    <c:pt idx="832">
                      <c:v>0.48000000000000026</c:v>
                    </c:pt>
                    <c:pt idx="833">
                      <c:v>0.49000000000000027</c:v>
                    </c:pt>
                    <c:pt idx="834">
                      <c:v>0.50000000000000022</c:v>
                    </c:pt>
                    <c:pt idx="835">
                      <c:v>0.51000000000000023</c:v>
                    </c:pt>
                    <c:pt idx="836">
                      <c:v>0.52000000000000024</c:v>
                    </c:pt>
                    <c:pt idx="837">
                      <c:v>0.53000000000000025</c:v>
                    </c:pt>
                    <c:pt idx="838">
                      <c:v>0.54000000000000026</c:v>
                    </c:pt>
                    <c:pt idx="839">
                      <c:v>0.55000000000000027</c:v>
                    </c:pt>
                    <c:pt idx="840">
                      <c:v>0.56000000000000028</c:v>
                    </c:pt>
                    <c:pt idx="841">
                      <c:v>0.57000000000000028</c:v>
                    </c:pt>
                    <c:pt idx="842">
                      <c:v>0.58000000000000029</c:v>
                    </c:pt>
                    <c:pt idx="843">
                      <c:v>0.5900000000000003</c:v>
                    </c:pt>
                    <c:pt idx="844">
                      <c:v>0.60000000000000031</c:v>
                    </c:pt>
                    <c:pt idx="845">
                      <c:v>0.61000000000000032</c:v>
                    </c:pt>
                    <c:pt idx="846">
                      <c:v>0.62000000000000033</c:v>
                    </c:pt>
                    <c:pt idx="847">
                      <c:v>0.63000000000000034</c:v>
                    </c:pt>
                    <c:pt idx="848">
                      <c:v>0.64000000000000035</c:v>
                    </c:pt>
                    <c:pt idx="849">
                      <c:v>0.65000000000000036</c:v>
                    </c:pt>
                    <c:pt idx="850">
                      <c:v>0.66000000000000036</c:v>
                    </c:pt>
                    <c:pt idx="851">
                      <c:v>0.67000000000000037</c:v>
                    </c:pt>
                    <c:pt idx="852">
                      <c:v>0.68000000000000038</c:v>
                    </c:pt>
                    <c:pt idx="853">
                      <c:v>0.69000000000000039</c:v>
                    </c:pt>
                    <c:pt idx="854">
                      <c:v>0.7000000000000004</c:v>
                    </c:pt>
                    <c:pt idx="855">
                      <c:v>0.71000000000000041</c:v>
                    </c:pt>
                    <c:pt idx="856">
                      <c:v>0.72000000000000042</c:v>
                    </c:pt>
                    <c:pt idx="857">
                      <c:v>0.73000000000000043</c:v>
                    </c:pt>
                    <c:pt idx="858">
                      <c:v>0.74000000000000044</c:v>
                    </c:pt>
                    <c:pt idx="859">
                      <c:v>0.75000000000000044</c:v>
                    </c:pt>
                    <c:pt idx="860">
                      <c:v>0.76000000000000045</c:v>
                    </c:pt>
                    <c:pt idx="861">
                      <c:v>0.77000000000000046</c:v>
                    </c:pt>
                    <c:pt idx="862">
                      <c:v>0.78000000000000047</c:v>
                    </c:pt>
                    <c:pt idx="863">
                      <c:v>0.79000000000000048</c:v>
                    </c:pt>
                    <c:pt idx="864">
                      <c:v>0.80000000000000049</c:v>
                    </c:pt>
                    <c:pt idx="865">
                      <c:v>0.8100000000000005</c:v>
                    </c:pt>
                    <c:pt idx="866">
                      <c:v>0.82000000000000051</c:v>
                    </c:pt>
                    <c:pt idx="867">
                      <c:v>0.83000000000000052</c:v>
                    </c:pt>
                    <c:pt idx="868">
                      <c:v>0.84000000000000052</c:v>
                    </c:pt>
                    <c:pt idx="869">
                      <c:v>0.85000000000000053</c:v>
                    </c:pt>
                    <c:pt idx="870">
                      <c:v>0.86000000000000054</c:v>
                    </c:pt>
                    <c:pt idx="871">
                      <c:v>0.87000000000000055</c:v>
                    </c:pt>
                    <c:pt idx="872">
                      <c:v>0.88000000000000056</c:v>
                    </c:pt>
                    <c:pt idx="873">
                      <c:v>0.89000000000000057</c:v>
                    </c:pt>
                    <c:pt idx="874">
                      <c:v>0.90000000000000058</c:v>
                    </c:pt>
                    <c:pt idx="875">
                      <c:v>0.91000000000000059</c:v>
                    </c:pt>
                    <c:pt idx="876">
                      <c:v>0.9200000000000006</c:v>
                    </c:pt>
                    <c:pt idx="877">
                      <c:v>0.9300000000000006</c:v>
                    </c:pt>
                    <c:pt idx="878">
                      <c:v>0.94000000000000061</c:v>
                    </c:pt>
                    <c:pt idx="879">
                      <c:v>0.95000000000000062</c:v>
                    </c:pt>
                    <c:pt idx="880">
                      <c:v>0.96000000000000063</c:v>
                    </c:pt>
                    <c:pt idx="882">
                      <c:v>4.5000000000000005E-2</c:v>
                    </c:pt>
                    <c:pt idx="883">
                      <c:v>5.5000000000000007E-2</c:v>
                    </c:pt>
                    <c:pt idx="884">
                      <c:v>6.5000000000000002E-2</c:v>
                    </c:pt>
                    <c:pt idx="885">
                      <c:v>7.4999999999999997E-2</c:v>
                    </c:pt>
                    <c:pt idx="886">
                      <c:v>8.4999999999999992E-2</c:v>
                    </c:pt>
                    <c:pt idx="887">
                      <c:v>9.4999999999999987E-2</c:v>
                    </c:pt>
                    <c:pt idx="888">
                      <c:v>0.10499999999999998</c:v>
                    </c:pt>
                    <c:pt idx="889">
                      <c:v>0.11499999999999998</c:v>
                    </c:pt>
                    <c:pt idx="890">
                      <c:v>0.12499999999999997</c:v>
                    </c:pt>
                    <c:pt idx="891">
                      <c:v>0.13499999999999998</c:v>
                    </c:pt>
                    <c:pt idx="892">
                      <c:v>0.14499999999999999</c:v>
                    </c:pt>
                    <c:pt idx="893">
                      <c:v>0.155</c:v>
                    </c:pt>
                    <c:pt idx="894">
                      <c:v>0.16500000000000001</c:v>
                    </c:pt>
                    <c:pt idx="895">
                      <c:v>0.17500000000000002</c:v>
                    </c:pt>
                    <c:pt idx="896">
                      <c:v>0.18500000000000003</c:v>
                    </c:pt>
                    <c:pt idx="897">
                      <c:v>0.19500000000000003</c:v>
                    </c:pt>
                    <c:pt idx="898">
                      <c:v>0.20500000000000004</c:v>
                    </c:pt>
                    <c:pt idx="899">
                      <c:v>0.21500000000000005</c:v>
                    </c:pt>
                    <c:pt idx="900">
                      <c:v>0.22500000000000006</c:v>
                    </c:pt>
                    <c:pt idx="901">
                      <c:v>0.23500000000000007</c:v>
                    </c:pt>
                    <c:pt idx="902">
                      <c:v>0.24500000000000008</c:v>
                    </c:pt>
                    <c:pt idx="903">
                      <c:v>0.25500000000000006</c:v>
                    </c:pt>
                    <c:pt idx="904">
                      <c:v>0.26500000000000007</c:v>
                    </c:pt>
                    <c:pt idx="905">
                      <c:v>0.27500000000000008</c:v>
                    </c:pt>
                    <c:pt idx="906">
                      <c:v>0.28500000000000009</c:v>
                    </c:pt>
                    <c:pt idx="907">
                      <c:v>0.2950000000000001</c:v>
                    </c:pt>
                    <c:pt idx="908">
                      <c:v>0.3050000000000001</c:v>
                    </c:pt>
                    <c:pt idx="909">
                      <c:v>0.31500000000000011</c:v>
                    </c:pt>
                    <c:pt idx="910">
                      <c:v>0.32500000000000012</c:v>
                    </c:pt>
                    <c:pt idx="911">
                      <c:v>0.33500000000000013</c:v>
                    </c:pt>
                    <c:pt idx="912">
                      <c:v>0.34500000000000014</c:v>
                    </c:pt>
                    <c:pt idx="913">
                      <c:v>0.35500000000000015</c:v>
                    </c:pt>
                    <c:pt idx="914">
                      <c:v>0.36500000000000016</c:v>
                    </c:pt>
                    <c:pt idx="915">
                      <c:v>0.37500000000000017</c:v>
                    </c:pt>
                    <c:pt idx="916">
                      <c:v>0.38500000000000018</c:v>
                    </c:pt>
                    <c:pt idx="917">
                      <c:v>0.39500000000000018</c:v>
                    </c:pt>
                    <c:pt idx="918">
                      <c:v>0.40500000000000019</c:v>
                    </c:pt>
                    <c:pt idx="919">
                      <c:v>0.4150000000000002</c:v>
                    </c:pt>
                    <c:pt idx="920">
                      <c:v>0.42500000000000021</c:v>
                    </c:pt>
                    <c:pt idx="921">
                      <c:v>0.43500000000000022</c:v>
                    </c:pt>
                    <c:pt idx="922">
                      <c:v>0.44500000000000023</c:v>
                    </c:pt>
                    <c:pt idx="923">
                      <c:v>0.45500000000000024</c:v>
                    </c:pt>
                    <c:pt idx="924">
                      <c:v>0.46500000000000025</c:v>
                    </c:pt>
                    <c:pt idx="925">
                      <c:v>0.47500000000000026</c:v>
                    </c:pt>
                    <c:pt idx="926">
                      <c:v>0.48500000000000026</c:v>
                    </c:pt>
                    <c:pt idx="927">
                      <c:v>0.49500000000000027</c:v>
                    </c:pt>
                    <c:pt idx="928">
                      <c:v>0.50500000000000023</c:v>
                    </c:pt>
                    <c:pt idx="929">
                      <c:v>0.51500000000000024</c:v>
                    </c:pt>
                    <c:pt idx="930">
                      <c:v>0.52500000000000024</c:v>
                    </c:pt>
                    <c:pt idx="931">
                      <c:v>0.53500000000000025</c:v>
                    </c:pt>
                    <c:pt idx="932">
                      <c:v>0.54500000000000026</c:v>
                    </c:pt>
                    <c:pt idx="933">
                      <c:v>0.55500000000000027</c:v>
                    </c:pt>
                    <c:pt idx="934">
                      <c:v>0.56500000000000028</c:v>
                    </c:pt>
                    <c:pt idx="935">
                      <c:v>0.57500000000000029</c:v>
                    </c:pt>
                    <c:pt idx="936">
                      <c:v>0.5850000000000003</c:v>
                    </c:pt>
                    <c:pt idx="937">
                      <c:v>0.59500000000000031</c:v>
                    </c:pt>
                    <c:pt idx="938">
                      <c:v>0.60500000000000032</c:v>
                    </c:pt>
                    <c:pt idx="939">
                      <c:v>0.61500000000000032</c:v>
                    </c:pt>
                    <c:pt idx="940">
                      <c:v>0.62500000000000033</c:v>
                    </c:pt>
                    <c:pt idx="941">
                      <c:v>0.63500000000000034</c:v>
                    </c:pt>
                    <c:pt idx="942">
                      <c:v>0.64500000000000035</c:v>
                    </c:pt>
                    <c:pt idx="943">
                      <c:v>0.65500000000000036</c:v>
                    </c:pt>
                    <c:pt idx="944">
                      <c:v>0.66500000000000037</c:v>
                    </c:pt>
                    <c:pt idx="945">
                      <c:v>0.67500000000000038</c:v>
                    </c:pt>
                    <c:pt idx="946">
                      <c:v>0.68500000000000039</c:v>
                    </c:pt>
                    <c:pt idx="947">
                      <c:v>0.6950000000000004</c:v>
                    </c:pt>
                    <c:pt idx="948">
                      <c:v>0.7050000000000004</c:v>
                    </c:pt>
                    <c:pt idx="949">
                      <c:v>0.71500000000000041</c:v>
                    </c:pt>
                    <c:pt idx="950">
                      <c:v>0.72500000000000042</c:v>
                    </c:pt>
                    <c:pt idx="951">
                      <c:v>0.73500000000000043</c:v>
                    </c:pt>
                    <c:pt idx="952">
                      <c:v>0.74500000000000044</c:v>
                    </c:pt>
                    <c:pt idx="953">
                      <c:v>0.75500000000000045</c:v>
                    </c:pt>
                    <c:pt idx="954">
                      <c:v>0.76500000000000046</c:v>
                    </c:pt>
                    <c:pt idx="955">
                      <c:v>0.77500000000000047</c:v>
                    </c:pt>
                    <c:pt idx="956">
                      <c:v>0.78500000000000048</c:v>
                    </c:pt>
                    <c:pt idx="957">
                      <c:v>0.79500000000000048</c:v>
                    </c:pt>
                    <c:pt idx="958">
                      <c:v>0.80500000000000049</c:v>
                    </c:pt>
                    <c:pt idx="959">
                      <c:v>0.8150000000000005</c:v>
                    </c:pt>
                    <c:pt idx="960">
                      <c:v>0.82500000000000051</c:v>
                    </c:pt>
                    <c:pt idx="961">
                      <c:v>0.83500000000000052</c:v>
                    </c:pt>
                    <c:pt idx="962">
                      <c:v>0.84500000000000053</c:v>
                    </c:pt>
                    <c:pt idx="963">
                      <c:v>0.85500000000000054</c:v>
                    </c:pt>
                    <c:pt idx="964">
                      <c:v>0.86500000000000055</c:v>
                    </c:pt>
                    <c:pt idx="965">
                      <c:v>0.87500000000000056</c:v>
                    </c:pt>
                    <c:pt idx="966">
                      <c:v>0.88500000000000056</c:v>
                    </c:pt>
                    <c:pt idx="967">
                      <c:v>0.89500000000000057</c:v>
                    </c:pt>
                    <c:pt idx="968">
                      <c:v>0.90500000000000058</c:v>
                    </c:pt>
                    <c:pt idx="969">
                      <c:v>0.91500000000000059</c:v>
                    </c:pt>
                    <c:pt idx="970">
                      <c:v>0.9250000000000006</c:v>
                    </c:pt>
                    <c:pt idx="971">
                      <c:v>0.93500000000000061</c:v>
                    </c:pt>
                    <c:pt idx="972">
                      <c:v>0.94500000000000062</c:v>
                    </c:pt>
                    <c:pt idx="973">
                      <c:v>0.95500000000000063</c:v>
                    </c:pt>
                    <c:pt idx="975">
                      <c:v>0.05</c:v>
                    </c:pt>
                    <c:pt idx="976">
                      <c:v>6.0000000000000005E-2</c:v>
                    </c:pt>
                    <c:pt idx="977">
                      <c:v>7.0000000000000007E-2</c:v>
                    </c:pt>
                    <c:pt idx="978">
                      <c:v>0.08</c:v>
                    </c:pt>
                    <c:pt idx="979">
                      <c:v>0.09</c:v>
                    </c:pt>
                    <c:pt idx="980">
                      <c:v>9.9999999999999992E-2</c:v>
                    </c:pt>
                    <c:pt idx="981">
                      <c:v>0.10999999999999999</c:v>
                    </c:pt>
                    <c:pt idx="982">
                      <c:v>0.11999999999999998</c:v>
                    </c:pt>
                    <c:pt idx="983">
                      <c:v>0.12999999999999998</c:v>
                    </c:pt>
                    <c:pt idx="984">
                      <c:v>0.13999999999999999</c:v>
                    </c:pt>
                    <c:pt idx="985">
                      <c:v>0.15</c:v>
                    </c:pt>
                    <c:pt idx="986">
                      <c:v>0.16</c:v>
                    </c:pt>
                    <c:pt idx="987">
                      <c:v>0.17</c:v>
                    </c:pt>
                    <c:pt idx="988">
                      <c:v>0.18000000000000002</c:v>
                    </c:pt>
                    <c:pt idx="989">
                      <c:v>0.19000000000000003</c:v>
                    </c:pt>
                    <c:pt idx="990">
                      <c:v>0.20000000000000004</c:v>
                    </c:pt>
                    <c:pt idx="991">
                      <c:v>0.21000000000000005</c:v>
                    </c:pt>
                    <c:pt idx="992">
                      <c:v>0.22000000000000006</c:v>
                    </c:pt>
                    <c:pt idx="993">
                      <c:v>0.23000000000000007</c:v>
                    </c:pt>
                    <c:pt idx="994">
                      <c:v>0.24000000000000007</c:v>
                    </c:pt>
                    <c:pt idx="995">
                      <c:v>0.25000000000000006</c:v>
                    </c:pt>
                    <c:pt idx="996">
                      <c:v>0.26000000000000006</c:v>
                    </c:pt>
                    <c:pt idx="997">
                      <c:v>0.27000000000000007</c:v>
                    </c:pt>
                    <c:pt idx="998">
                      <c:v>0.28000000000000008</c:v>
                    </c:pt>
                    <c:pt idx="999">
                      <c:v>0.29000000000000009</c:v>
                    </c:pt>
                    <c:pt idx="1000">
                      <c:v>0.3000000000000001</c:v>
                    </c:pt>
                    <c:pt idx="1001">
                      <c:v>0.31000000000000011</c:v>
                    </c:pt>
                    <c:pt idx="1002">
                      <c:v>0.32000000000000012</c:v>
                    </c:pt>
                    <c:pt idx="1003">
                      <c:v>0.33000000000000013</c:v>
                    </c:pt>
                    <c:pt idx="1004">
                      <c:v>0.34000000000000014</c:v>
                    </c:pt>
                    <c:pt idx="1005">
                      <c:v>0.35000000000000014</c:v>
                    </c:pt>
                    <c:pt idx="1006">
                      <c:v>0.36000000000000015</c:v>
                    </c:pt>
                    <c:pt idx="1007">
                      <c:v>0.37000000000000016</c:v>
                    </c:pt>
                    <c:pt idx="1008">
                      <c:v>0.38000000000000017</c:v>
                    </c:pt>
                    <c:pt idx="1009">
                      <c:v>0.39000000000000018</c:v>
                    </c:pt>
                    <c:pt idx="1010">
                      <c:v>0.40000000000000019</c:v>
                    </c:pt>
                    <c:pt idx="1011">
                      <c:v>0.4100000000000002</c:v>
                    </c:pt>
                    <c:pt idx="1012">
                      <c:v>0.42000000000000021</c:v>
                    </c:pt>
                    <c:pt idx="1013">
                      <c:v>0.43000000000000022</c:v>
                    </c:pt>
                    <c:pt idx="1014">
                      <c:v>0.44000000000000022</c:v>
                    </c:pt>
                    <c:pt idx="1015">
                      <c:v>0.45000000000000023</c:v>
                    </c:pt>
                    <c:pt idx="1016">
                      <c:v>0.46000000000000024</c:v>
                    </c:pt>
                    <c:pt idx="1017">
                      <c:v>0.47000000000000025</c:v>
                    </c:pt>
                    <c:pt idx="1018">
                      <c:v>0.48000000000000026</c:v>
                    </c:pt>
                    <c:pt idx="1019">
                      <c:v>0.49000000000000027</c:v>
                    </c:pt>
                    <c:pt idx="1020">
                      <c:v>0.50000000000000022</c:v>
                    </c:pt>
                    <c:pt idx="1021">
                      <c:v>0.51000000000000023</c:v>
                    </c:pt>
                    <c:pt idx="1022">
                      <c:v>0.52000000000000024</c:v>
                    </c:pt>
                    <c:pt idx="1023">
                      <c:v>0.53000000000000025</c:v>
                    </c:pt>
                    <c:pt idx="1024">
                      <c:v>0.54000000000000026</c:v>
                    </c:pt>
                    <c:pt idx="1025">
                      <c:v>0.55000000000000027</c:v>
                    </c:pt>
                    <c:pt idx="1026">
                      <c:v>0.56000000000000028</c:v>
                    </c:pt>
                    <c:pt idx="1027">
                      <c:v>0.57000000000000028</c:v>
                    </c:pt>
                    <c:pt idx="1028">
                      <c:v>0.58000000000000029</c:v>
                    </c:pt>
                    <c:pt idx="1029">
                      <c:v>0.5900000000000003</c:v>
                    </c:pt>
                    <c:pt idx="1030">
                      <c:v>0.60000000000000031</c:v>
                    </c:pt>
                    <c:pt idx="1031">
                      <c:v>0.61000000000000032</c:v>
                    </c:pt>
                    <c:pt idx="1032">
                      <c:v>0.62000000000000033</c:v>
                    </c:pt>
                    <c:pt idx="1033">
                      <c:v>0.63000000000000034</c:v>
                    </c:pt>
                    <c:pt idx="1034">
                      <c:v>0.64000000000000035</c:v>
                    </c:pt>
                    <c:pt idx="1035">
                      <c:v>0.65000000000000036</c:v>
                    </c:pt>
                    <c:pt idx="1036">
                      <c:v>0.66000000000000036</c:v>
                    </c:pt>
                    <c:pt idx="1037">
                      <c:v>0.67000000000000037</c:v>
                    </c:pt>
                    <c:pt idx="1038">
                      <c:v>0.68000000000000038</c:v>
                    </c:pt>
                    <c:pt idx="1039">
                      <c:v>0.69000000000000039</c:v>
                    </c:pt>
                    <c:pt idx="1040">
                      <c:v>0.7000000000000004</c:v>
                    </c:pt>
                    <c:pt idx="1041">
                      <c:v>0.71000000000000041</c:v>
                    </c:pt>
                    <c:pt idx="1042">
                      <c:v>0.72000000000000042</c:v>
                    </c:pt>
                    <c:pt idx="1043">
                      <c:v>0.73000000000000043</c:v>
                    </c:pt>
                    <c:pt idx="1044">
                      <c:v>0.74000000000000044</c:v>
                    </c:pt>
                    <c:pt idx="1045">
                      <c:v>0.75000000000000044</c:v>
                    </c:pt>
                    <c:pt idx="1046">
                      <c:v>0.76000000000000045</c:v>
                    </c:pt>
                    <c:pt idx="1047">
                      <c:v>0.77000000000000046</c:v>
                    </c:pt>
                    <c:pt idx="1048">
                      <c:v>0.78000000000000047</c:v>
                    </c:pt>
                    <c:pt idx="1049">
                      <c:v>0.79000000000000048</c:v>
                    </c:pt>
                    <c:pt idx="1050">
                      <c:v>0.80000000000000049</c:v>
                    </c:pt>
                    <c:pt idx="1051">
                      <c:v>0.8100000000000005</c:v>
                    </c:pt>
                    <c:pt idx="1052">
                      <c:v>0.82000000000000051</c:v>
                    </c:pt>
                    <c:pt idx="1053">
                      <c:v>0.83000000000000052</c:v>
                    </c:pt>
                    <c:pt idx="1054">
                      <c:v>0.84000000000000052</c:v>
                    </c:pt>
                    <c:pt idx="1055">
                      <c:v>0.85000000000000053</c:v>
                    </c:pt>
                    <c:pt idx="1056">
                      <c:v>0.86000000000000054</c:v>
                    </c:pt>
                    <c:pt idx="1057">
                      <c:v>0.87000000000000055</c:v>
                    </c:pt>
                    <c:pt idx="1058">
                      <c:v>0.88000000000000056</c:v>
                    </c:pt>
                    <c:pt idx="1059">
                      <c:v>0.89000000000000057</c:v>
                    </c:pt>
                    <c:pt idx="1060">
                      <c:v>0.90000000000000058</c:v>
                    </c:pt>
                    <c:pt idx="1061">
                      <c:v>0.91000000000000059</c:v>
                    </c:pt>
                    <c:pt idx="1062">
                      <c:v>0.9200000000000006</c:v>
                    </c:pt>
                    <c:pt idx="1063">
                      <c:v>0.9300000000000006</c:v>
                    </c:pt>
                    <c:pt idx="1064">
                      <c:v>0.94000000000000061</c:v>
                    </c:pt>
                    <c:pt idx="1065">
                      <c:v>0.95000000000000062</c:v>
                    </c:pt>
                    <c:pt idx="1067">
                      <c:v>5.5000000000000007E-2</c:v>
                    </c:pt>
                    <c:pt idx="1068">
                      <c:v>6.5000000000000002E-2</c:v>
                    </c:pt>
                    <c:pt idx="1069">
                      <c:v>7.4999999999999997E-2</c:v>
                    </c:pt>
                    <c:pt idx="1070">
                      <c:v>8.4999999999999992E-2</c:v>
                    </c:pt>
                    <c:pt idx="1071">
                      <c:v>9.4999999999999987E-2</c:v>
                    </c:pt>
                    <c:pt idx="1072">
                      <c:v>0.10499999999999998</c:v>
                    </c:pt>
                    <c:pt idx="1073">
                      <c:v>0.11499999999999998</c:v>
                    </c:pt>
                    <c:pt idx="1074">
                      <c:v>0.12499999999999997</c:v>
                    </c:pt>
                    <c:pt idx="1075">
                      <c:v>0.13499999999999998</c:v>
                    </c:pt>
                    <c:pt idx="1076">
                      <c:v>0.14499999999999999</c:v>
                    </c:pt>
                    <c:pt idx="1077">
                      <c:v>0.155</c:v>
                    </c:pt>
                    <c:pt idx="1078">
                      <c:v>0.16500000000000001</c:v>
                    </c:pt>
                    <c:pt idx="1079">
                      <c:v>0.17500000000000002</c:v>
                    </c:pt>
                    <c:pt idx="1080">
                      <c:v>0.18500000000000003</c:v>
                    </c:pt>
                    <c:pt idx="1081">
                      <c:v>0.19500000000000003</c:v>
                    </c:pt>
                    <c:pt idx="1082">
                      <c:v>0.20500000000000004</c:v>
                    </c:pt>
                    <c:pt idx="1083">
                      <c:v>0.21500000000000005</c:v>
                    </c:pt>
                    <c:pt idx="1084">
                      <c:v>0.22500000000000006</c:v>
                    </c:pt>
                    <c:pt idx="1085">
                      <c:v>0.23500000000000007</c:v>
                    </c:pt>
                    <c:pt idx="1086">
                      <c:v>0.24500000000000008</c:v>
                    </c:pt>
                    <c:pt idx="1087">
                      <c:v>0.25500000000000006</c:v>
                    </c:pt>
                    <c:pt idx="1088">
                      <c:v>0.26500000000000007</c:v>
                    </c:pt>
                    <c:pt idx="1089">
                      <c:v>0.27500000000000008</c:v>
                    </c:pt>
                    <c:pt idx="1090">
                      <c:v>0.28500000000000009</c:v>
                    </c:pt>
                    <c:pt idx="1091">
                      <c:v>0.2950000000000001</c:v>
                    </c:pt>
                    <c:pt idx="1092">
                      <c:v>0.3050000000000001</c:v>
                    </c:pt>
                    <c:pt idx="1093">
                      <c:v>0.31500000000000011</c:v>
                    </c:pt>
                    <c:pt idx="1094">
                      <c:v>0.32500000000000012</c:v>
                    </c:pt>
                    <c:pt idx="1095">
                      <c:v>0.33500000000000013</c:v>
                    </c:pt>
                    <c:pt idx="1096">
                      <c:v>0.34500000000000014</c:v>
                    </c:pt>
                    <c:pt idx="1097">
                      <c:v>0.35500000000000015</c:v>
                    </c:pt>
                    <c:pt idx="1098">
                      <c:v>0.36500000000000016</c:v>
                    </c:pt>
                    <c:pt idx="1099">
                      <c:v>0.37500000000000017</c:v>
                    </c:pt>
                    <c:pt idx="1100">
                      <c:v>0.38500000000000018</c:v>
                    </c:pt>
                    <c:pt idx="1101">
                      <c:v>0.39500000000000018</c:v>
                    </c:pt>
                    <c:pt idx="1102">
                      <c:v>0.40500000000000019</c:v>
                    </c:pt>
                    <c:pt idx="1103">
                      <c:v>0.4150000000000002</c:v>
                    </c:pt>
                    <c:pt idx="1104">
                      <c:v>0.42500000000000021</c:v>
                    </c:pt>
                    <c:pt idx="1105">
                      <c:v>0.43500000000000022</c:v>
                    </c:pt>
                    <c:pt idx="1106">
                      <c:v>0.44500000000000023</c:v>
                    </c:pt>
                    <c:pt idx="1107">
                      <c:v>0.45500000000000024</c:v>
                    </c:pt>
                    <c:pt idx="1108">
                      <c:v>0.46500000000000025</c:v>
                    </c:pt>
                    <c:pt idx="1109">
                      <c:v>0.47500000000000026</c:v>
                    </c:pt>
                    <c:pt idx="1110">
                      <c:v>0.48500000000000026</c:v>
                    </c:pt>
                    <c:pt idx="1111">
                      <c:v>0.49500000000000027</c:v>
                    </c:pt>
                    <c:pt idx="1112">
                      <c:v>0.50500000000000023</c:v>
                    </c:pt>
                    <c:pt idx="1113">
                      <c:v>0.51500000000000024</c:v>
                    </c:pt>
                    <c:pt idx="1114">
                      <c:v>0.52500000000000024</c:v>
                    </c:pt>
                    <c:pt idx="1115">
                      <c:v>0.53500000000000025</c:v>
                    </c:pt>
                    <c:pt idx="1116">
                      <c:v>0.54500000000000026</c:v>
                    </c:pt>
                    <c:pt idx="1117">
                      <c:v>0.55500000000000027</c:v>
                    </c:pt>
                    <c:pt idx="1118">
                      <c:v>0.56500000000000028</c:v>
                    </c:pt>
                    <c:pt idx="1119">
                      <c:v>0.57500000000000029</c:v>
                    </c:pt>
                    <c:pt idx="1120">
                      <c:v>0.5850000000000003</c:v>
                    </c:pt>
                    <c:pt idx="1121">
                      <c:v>0.59500000000000031</c:v>
                    </c:pt>
                    <c:pt idx="1122">
                      <c:v>0.60500000000000032</c:v>
                    </c:pt>
                    <c:pt idx="1123">
                      <c:v>0.61500000000000032</c:v>
                    </c:pt>
                    <c:pt idx="1124">
                      <c:v>0.62500000000000033</c:v>
                    </c:pt>
                    <c:pt idx="1125">
                      <c:v>0.63500000000000034</c:v>
                    </c:pt>
                    <c:pt idx="1126">
                      <c:v>0.64500000000000035</c:v>
                    </c:pt>
                    <c:pt idx="1127">
                      <c:v>0.65500000000000036</c:v>
                    </c:pt>
                    <c:pt idx="1128">
                      <c:v>0.66500000000000037</c:v>
                    </c:pt>
                    <c:pt idx="1129">
                      <c:v>0.67500000000000038</c:v>
                    </c:pt>
                    <c:pt idx="1130">
                      <c:v>0.68500000000000039</c:v>
                    </c:pt>
                    <c:pt idx="1131">
                      <c:v>0.6950000000000004</c:v>
                    </c:pt>
                    <c:pt idx="1132">
                      <c:v>0.7050000000000004</c:v>
                    </c:pt>
                    <c:pt idx="1133">
                      <c:v>0.71500000000000041</c:v>
                    </c:pt>
                    <c:pt idx="1134">
                      <c:v>0.72500000000000042</c:v>
                    </c:pt>
                    <c:pt idx="1135">
                      <c:v>0.73500000000000043</c:v>
                    </c:pt>
                    <c:pt idx="1136">
                      <c:v>0.74500000000000044</c:v>
                    </c:pt>
                    <c:pt idx="1137">
                      <c:v>0.75500000000000045</c:v>
                    </c:pt>
                    <c:pt idx="1138">
                      <c:v>0.76500000000000046</c:v>
                    </c:pt>
                    <c:pt idx="1139">
                      <c:v>0.77500000000000047</c:v>
                    </c:pt>
                    <c:pt idx="1140">
                      <c:v>0.78500000000000048</c:v>
                    </c:pt>
                    <c:pt idx="1141">
                      <c:v>0.79500000000000048</c:v>
                    </c:pt>
                    <c:pt idx="1142">
                      <c:v>0.80500000000000049</c:v>
                    </c:pt>
                    <c:pt idx="1143">
                      <c:v>0.8150000000000005</c:v>
                    </c:pt>
                    <c:pt idx="1144">
                      <c:v>0.82500000000000051</c:v>
                    </c:pt>
                    <c:pt idx="1145">
                      <c:v>0.83500000000000052</c:v>
                    </c:pt>
                    <c:pt idx="1146">
                      <c:v>0.84500000000000053</c:v>
                    </c:pt>
                    <c:pt idx="1147">
                      <c:v>0.85500000000000054</c:v>
                    </c:pt>
                    <c:pt idx="1148">
                      <c:v>0.86500000000000055</c:v>
                    </c:pt>
                    <c:pt idx="1149">
                      <c:v>0.87500000000000056</c:v>
                    </c:pt>
                    <c:pt idx="1150">
                      <c:v>0.88500000000000056</c:v>
                    </c:pt>
                    <c:pt idx="1151">
                      <c:v>0.89500000000000057</c:v>
                    </c:pt>
                    <c:pt idx="1152">
                      <c:v>0.90500000000000058</c:v>
                    </c:pt>
                    <c:pt idx="1153">
                      <c:v>0.91500000000000059</c:v>
                    </c:pt>
                    <c:pt idx="1154">
                      <c:v>0.9250000000000006</c:v>
                    </c:pt>
                    <c:pt idx="1155">
                      <c:v>0.93500000000000061</c:v>
                    </c:pt>
                    <c:pt idx="1156">
                      <c:v>0.94500000000000062</c:v>
                    </c:pt>
                    <c:pt idx="1158">
                      <c:v>6.0000000000000005E-2</c:v>
                    </c:pt>
                    <c:pt idx="1159">
                      <c:v>7.0000000000000007E-2</c:v>
                    </c:pt>
                    <c:pt idx="1160">
                      <c:v>0.08</c:v>
                    </c:pt>
                    <c:pt idx="1161">
                      <c:v>0.09</c:v>
                    </c:pt>
                    <c:pt idx="1162">
                      <c:v>9.9999999999999992E-2</c:v>
                    </c:pt>
                    <c:pt idx="1163">
                      <c:v>0.10999999999999999</c:v>
                    </c:pt>
                    <c:pt idx="1164">
                      <c:v>0.11999999999999998</c:v>
                    </c:pt>
                    <c:pt idx="1165">
                      <c:v>0.12999999999999998</c:v>
                    </c:pt>
                    <c:pt idx="1166">
                      <c:v>0.13999999999999999</c:v>
                    </c:pt>
                    <c:pt idx="1167">
                      <c:v>0.15</c:v>
                    </c:pt>
                    <c:pt idx="1168">
                      <c:v>0.16</c:v>
                    </c:pt>
                    <c:pt idx="1169">
                      <c:v>0.17</c:v>
                    </c:pt>
                    <c:pt idx="1170">
                      <c:v>0.18000000000000002</c:v>
                    </c:pt>
                    <c:pt idx="1171">
                      <c:v>0.19000000000000003</c:v>
                    </c:pt>
                    <c:pt idx="1172">
                      <c:v>0.20000000000000004</c:v>
                    </c:pt>
                    <c:pt idx="1173">
                      <c:v>0.21000000000000005</c:v>
                    </c:pt>
                    <c:pt idx="1174">
                      <c:v>0.22000000000000006</c:v>
                    </c:pt>
                    <c:pt idx="1175">
                      <c:v>0.23000000000000007</c:v>
                    </c:pt>
                    <c:pt idx="1176">
                      <c:v>0.24000000000000007</c:v>
                    </c:pt>
                    <c:pt idx="1177">
                      <c:v>0.25000000000000006</c:v>
                    </c:pt>
                    <c:pt idx="1178">
                      <c:v>0.26000000000000006</c:v>
                    </c:pt>
                    <c:pt idx="1179">
                      <c:v>0.27000000000000007</c:v>
                    </c:pt>
                    <c:pt idx="1180">
                      <c:v>0.28000000000000008</c:v>
                    </c:pt>
                    <c:pt idx="1181">
                      <c:v>0.29000000000000009</c:v>
                    </c:pt>
                    <c:pt idx="1182">
                      <c:v>0.3000000000000001</c:v>
                    </c:pt>
                    <c:pt idx="1183">
                      <c:v>0.31000000000000011</c:v>
                    </c:pt>
                    <c:pt idx="1184">
                      <c:v>0.32000000000000012</c:v>
                    </c:pt>
                    <c:pt idx="1185">
                      <c:v>0.33000000000000013</c:v>
                    </c:pt>
                    <c:pt idx="1186">
                      <c:v>0.34000000000000014</c:v>
                    </c:pt>
                    <c:pt idx="1187">
                      <c:v>0.35000000000000014</c:v>
                    </c:pt>
                    <c:pt idx="1188">
                      <c:v>0.36000000000000015</c:v>
                    </c:pt>
                    <c:pt idx="1189">
                      <c:v>0.37000000000000016</c:v>
                    </c:pt>
                    <c:pt idx="1190">
                      <c:v>0.38000000000000017</c:v>
                    </c:pt>
                    <c:pt idx="1191">
                      <c:v>0.39000000000000018</c:v>
                    </c:pt>
                    <c:pt idx="1192">
                      <c:v>0.40000000000000019</c:v>
                    </c:pt>
                    <c:pt idx="1193">
                      <c:v>0.4100000000000002</c:v>
                    </c:pt>
                    <c:pt idx="1194">
                      <c:v>0.42000000000000021</c:v>
                    </c:pt>
                    <c:pt idx="1195">
                      <c:v>0.43000000000000022</c:v>
                    </c:pt>
                    <c:pt idx="1196">
                      <c:v>0.44000000000000022</c:v>
                    </c:pt>
                    <c:pt idx="1197">
                      <c:v>0.45000000000000023</c:v>
                    </c:pt>
                    <c:pt idx="1198">
                      <c:v>0.46000000000000024</c:v>
                    </c:pt>
                    <c:pt idx="1199">
                      <c:v>0.47000000000000025</c:v>
                    </c:pt>
                    <c:pt idx="1200">
                      <c:v>0.48000000000000026</c:v>
                    </c:pt>
                    <c:pt idx="1201">
                      <c:v>0.49000000000000027</c:v>
                    </c:pt>
                    <c:pt idx="1202">
                      <c:v>0.50000000000000022</c:v>
                    </c:pt>
                    <c:pt idx="1203">
                      <c:v>0.51000000000000023</c:v>
                    </c:pt>
                    <c:pt idx="1204">
                      <c:v>0.52000000000000024</c:v>
                    </c:pt>
                    <c:pt idx="1205">
                      <c:v>0.53000000000000025</c:v>
                    </c:pt>
                    <c:pt idx="1206">
                      <c:v>0.54000000000000026</c:v>
                    </c:pt>
                    <c:pt idx="1207">
                      <c:v>0.55000000000000027</c:v>
                    </c:pt>
                    <c:pt idx="1208">
                      <c:v>0.56000000000000028</c:v>
                    </c:pt>
                    <c:pt idx="1209">
                      <c:v>0.57000000000000028</c:v>
                    </c:pt>
                    <c:pt idx="1210">
                      <c:v>0.58000000000000029</c:v>
                    </c:pt>
                    <c:pt idx="1211">
                      <c:v>0.5900000000000003</c:v>
                    </c:pt>
                    <c:pt idx="1212">
                      <c:v>0.60000000000000031</c:v>
                    </c:pt>
                    <c:pt idx="1213">
                      <c:v>0.61000000000000032</c:v>
                    </c:pt>
                    <c:pt idx="1214">
                      <c:v>0.62000000000000033</c:v>
                    </c:pt>
                    <c:pt idx="1215">
                      <c:v>0.63000000000000034</c:v>
                    </c:pt>
                    <c:pt idx="1216">
                      <c:v>0.64000000000000035</c:v>
                    </c:pt>
                    <c:pt idx="1217">
                      <c:v>0.65000000000000036</c:v>
                    </c:pt>
                    <c:pt idx="1218">
                      <c:v>0.66000000000000036</c:v>
                    </c:pt>
                    <c:pt idx="1219">
                      <c:v>0.67000000000000037</c:v>
                    </c:pt>
                    <c:pt idx="1220">
                      <c:v>0.68000000000000038</c:v>
                    </c:pt>
                    <c:pt idx="1221">
                      <c:v>0.69000000000000039</c:v>
                    </c:pt>
                    <c:pt idx="1222">
                      <c:v>0.7000000000000004</c:v>
                    </c:pt>
                    <c:pt idx="1223">
                      <c:v>0.71000000000000041</c:v>
                    </c:pt>
                    <c:pt idx="1224">
                      <c:v>0.72000000000000042</c:v>
                    </c:pt>
                    <c:pt idx="1225">
                      <c:v>0.73000000000000043</c:v>
                    </c:pt>
                    <c:pt idx="1226">
                      <c:v>0.74000000000000044</c:v>
                    </c:pt>
                    <c:pt idx="1227">
                      <c:v>0.75000000000000044</c:v>
                    </c:pt>
                    <c:pt idx="1228">
                      <c:v>0.76000000000000045</c:v>
                    </c:pt>
                    <c:pt idx="1229">
                      <c:v>0.77000000000000046</c:v>
                    </c:pt>
                    <c:pt idx="1230">
                      <c:v>0.78000000000000047</c:v>
                    </c:pt>
                    <c:pt idx="1231">
                      <c:v>0.79000000000000048</c:v>
                    </c:pt>
                    <c:pt idx="1232">
                      <c:v>0.80000000000000049</c:v>
                    </c:pt>
                    <c:pt idx="1233">
                      <c:v>0.8100000000000005</c:v>
                    </c:pt>
                    <c:pt idx="1234">
                      <c:v>0.82000000000000051</c:v>
                    </c:pt>
                    <c:pt idx="1235">
                      <c:v>0.83000000000000052</c:v>
                    </c:pt>
                    <c:pt idx="1236">
                      <c:v>0.84000000000000052</c:v>
                    </c:pt>
                    <c:pt idx="1237">
                      <c:v>0.85000000000000053</c:v>
                    </c:pt>
                    <c:pt idx="1238">
                      <c:v>0.86000000000000054</c:v>
                    </c:pt>
                    <c:pt idx="1239">
                      <c:v>0.87000000000000055</c:v>
                    </c:pt>
                    <c:pt idx="1240">
                      <c:v>0.88000000000000056</c:v>
                    </c:pt>
                    <c:pt idx="1241">
                      <c:v>0.89000000000000057</c:v>
                    </c:pt>
                    <c:pt idx="1242">
                      <c:v>0.90000000000000058</c:v>
                    </c:pt>
                    <c:pt idx="1243">
                      <c:v>0.91000000000000059</c:v>
                    </c:pt>
                    <c:pt idx="1244">
                      <c:v>0.9200000000000006</c:v>
                    </c:pt>
                    <c:pt idx="1245">
                      <c:v>0.9300000000000006</c:v>
                    </c:pt>
                    <c:pt idx="1246">
                      <c:v>0.94000000000000061</c:v>
                    </c:pt>
                    <c:pt idx="1248">
                      <c:v>6.5000000000000002E-2</c:v>
                    </c:pt>
                    <c:pt idx="1249">
                      <c:v>7.4999999999999997E-2</c:v>
                    </c:pt>
                    <c:pt idx="1250">
                      <c:v>8.4999999999999992E-2</c:v>
                    </c:pt>
                    <c:pt idx="1251">
                      <c:v>9.4999999999999987E-2</c:v>
                    </c:pt>
                    <c:pt idx="1252">
                      <c:v>0.10499999999999998</c:v>
                    </c:pt>
                    <c:pt idx="1253">
                      <c:v>0.11499999999999998</c:v>
                    </c:pt>
                    <c:pt idx="1254">
                      <c:v>0.12499999999999997</c:v>
                    </c:pt>
                    <c:pt idx="1255">
                      <c:v>0.13499999999999998</c:v>
                    </c:pt>
                    <c:pt idx="1256">
                      <c:v>0.14499999999999999</c:v>
                    </c:pt>
                    <c:pt idx="1257">
                      <c:v>0.155</c:v>
                    </c:pt>
                    <c:pt idx="1258">
                      <c:v>0.16500000000000001</c:v>
                    </c:pt>
                    <c:pt idx="1259">
                      <c:v>0.17500000000000002</c:v>
                    </c:pt>
                    <c:pt idx="1260">
                      <c:v>0.18500000000000003</c:v>
                    </c:pt>
                    <c:pt idx="1261">
                      <c:v>0.19500000000000003</c:v>
                    </c:pt>
                    <c:pt idx="1262">
                      <c:v>0.20500000000000004</c:v>
                    </c:pt>
                    <c:pt idx="1263">
                      <c:v>0.21500000000000005</c:v>
                    </c:pt>
                    <c:pt idx="1264">
                      <c:v>0.22500000000000006</c:v>
                    </c:pt>
                    <c:pt idx="1265">
                      <c:v>0.23500000000000007</c:v>
                    </c:pt>
                    <c:pt idx="1266">
                      <c:v>0.24500000000000008</c:v>
                    </c:pt>
                    <c:pt idx="1267">
                      <c:v>0.25500000000000006</c:v>
                    </c:pt>
                    <c:pt idx="1268">
                      <c:v>0.26500000000000007</c:v>
                    </c:pt>
                    <c:pt idx="1269">
                      <c:v>0.27500000000000008</c:v>
                    </c:pt>
                    <c:pt idx="1270">
                      <c:v>0.28500000000000009</c:v>
                    </c:pt>
                    <c:pt idx="1271">
                      <c:v>0.2950000000000001</c:v>
                    </c:pt>
                    <c:pt idx="1272">
                      <c:v>0.3050000000000001</c:v>
                    </c:pt>
                    <c:pt idx="1273">
                      <c:v>0.31500000000000011</c:v>
                    </c:pt>
                    <c:pt idx="1274">
                      <c:v>0.32500000000000012</c:v>
                    </c:pt>
                    <c:pt idx="1275">
                      <c:v>0.33500000000000013</c:v>
                    </c:pt>
                    <c:pt idx="1276">
                      <c:v>0.34500000000000014</c:v>
                    </c:pt>
                    <c:pt idx="1277">
                      <c:v>0.35500000000000015</c:v>
                    </c:pt>
                    <c:pt idx="1278">
                      <c:v>0.36500000000000016</c:v>
                    </c:pt>
                    <c:pt idx="1279">
                      <c:v>0.37500000000000017</c:v>
                    </c:pt>
                    <c:pt idx="1280">
                      <c:v>0.38500000000000018</c:v>
                    </c:pt>
                    <c:pt idx="1281">
                      <c:v>0.39500000000000018</c:v>
                    </c:pt>
                    <c:pt idx="1282">
                      <c:v>0.40500000000000019</c:v>
                    </c:pt>
                    <c:pt idx="1283">
                      <c:v>0.4150000000000002</c:v>
                    </c:pt>
                    <c:pt idx="1284">
                      <c:v>0.42500000000000021</c:v>
                    </c:pt>
                    <c:pt idx="1285">
                      <c:v>0.43500000000000022</c:v>
                    </c:pt>
                    <c:pt idx="1286">
                      <c:v>0.44500000000000023</c:v>
                    </c:pt>
                    <c:pt idx="1287">
                      <c:v>0.45500000000000024</c:v>
                    </c:pt>
                    <c:pt idx="1288">
                      <c:v>0.46500000000000025</c:v>
                    </c:pt>
                    <c:pt idx="1289">
                      <c:v>0.47500000000000026</c:v>
                    </c:pt>
                    <c:pt idx="1290">
                      <c:v>0.48500000000000026</c:v>
                    </c:pt>
                    <c:pt idx="1291">
                      <c:v>0.49500000000000027</c:v>
                    </c:pt>
                    <c:pt idx="1292">
                      <c:v>0.50500000000000023</c:v>
                    </c:pt>
                    <c:pt idx="1293">
                      <c:v>0.51500000000000024</c:v>
                    </c:pt>
                    <c:pt idx="1294">
                      <c:v>0.52500000000000024</c:v>
                    </c:pt>
                    <c:pt idx="1295">
                      <c:v>0.53500000000000025</c:v>
                    </c:pt>
                    <c:pt idx="1296">
                      <c:v>0.54500000000000026</c:v>
                    </c:pt>
                    <c:pt idx="1297">
                      <c:v>0.55500000000000027</c:v>
                    </c:pt>
                    <c:pt idx="1298">
                      <c:v>0.56500000000000028</c:v>
                    </c:pt>
                    <c:pt idx="1299">
                      <c:v>0.57500000000000029</c:v>
                    </c:pt>
                    <c:pt idx="1300">
                      <c:v>0.5850000000000003</c:v>
                    </c:pt>
                    <c:pt idx="1301">
                      <c:v>0.59500000000000031</c:v>
                    </c:pt>
                    <c:pt idx="1302">
                      <c:v>0.60500000000000032</c:v>
                    </c:pt>
                    <c:pt idx="1303">
                      <c:v>0.61500000000000032</c:v>
                    </c:pt>
                    <c:pt idx="1304">
                      <c:v>0.62500000000000033</c:v>
                    </c:pt>
                    <c:pt idx="1305">
                      <c:v>0.63500000000000034</c:v>
                    </c:pt>
                    <c:pt idx="1306">
                      <c:v>0.64500000000000035</c:v>
                    </c:pt>
                    <c:pt idx="1307">
                      <c:v>0.65500000000000036</c:v>
                    </c:pt>
                    <c:pt idx="1308">
                      <c:v>0.66500000000000037</c:v>
                    </c:pt>
                    <c:pt idx="1309">
                      <c:v>0.67500000000000038</c:v>
                    </c:pt>
                    <c:pt idx="1310">
                      <c:v>0.68500000000000039</c:v>
                    </c:pt>
                    <c:pt idx="1311">
                      <c:v>0.6950000000000004</c:v>
                    </c:pt>
                    <c:pt idx="1312">
                      <c:v>0.7050000000000004</c:v>
                    </c:pt>
                    <c:pt idx="1313">
                      <c:v>0.71500000000000041</c:v>
                    </c:pt>
                    <c:pt idx="1314">
                      <c:v>0.72500000000000042</c:v>
                    </c:pt>
                    <c:pt idx="1315">
                      <c:v>0.73500000000000043</c:v>
                    </c:pt>
                    <c:pt idx="1316">
                      <c:v>0.74500000000000044</c:v>
                    </c:pt>
                    <c:pt idx="1317">
                      <c:v>0.75500000000000045</c:v>
                    </c:pt>
                    <c:pt idx="1318">
                      <c:v>0.76500000000000046</c:v>
                    </c:pt>
                    <c:pt idx="1319">
                      <c:v>0.77500000000000047</c:v>
                    </c:pt>
                    <c:pt idx="1320">
                      <c:v>0.78500000000000048</c:v>
                    </c:pt>
                    <c:pt idx="1321">
                      <c:v>0.79500000000000048</c:v>
                    </c:pt>
                    <c:pt idx="1322">
                      <c:v>0.80500000000000049</c:v>
                    </c:pt>
                    <c:pt idx="1323">
                      <c:v>0.8150000000000005</c:v>
                    </c:pt>
                    <c:pt idx="1324">
                      <c:v>0.82500000000000051</c:v>
                    </c:pt>
                    <c:pt idx="1325">
                      <c:v>0.83500000000000052</c:v>
                    </c:pt>
                    <c:pt idx="1326">
                      <c:v>0.84500000000000053</c:v>
                    </c:pt>
                    <c:pt idx="1327">
                      <c:v>0.85500000000000054</c:v>
                    </c:pt>
                    <c:pt idx="1328">
                      <c:v>0.86500000000000055</c:v>
                    </c:pt>
                    <c:pt idx="1329">
                      <c:v>0.87500000000000056</c:v>
                    </c:pt>
                    <c:pt idx="1330">
                      <c:v>0.88500000000000056</c:v>
                    </c:pt>
                    <c:pt idx="1331">
                      <c:v>0.89500000000000057</c:v>
                    </c:pt>
                    <c:pt idx="1332">
                      <c:v>0.90500000000000058</c:v>
                    </c:pt>
                    <c:pt idx="1333">
                      <c:v>0.91500000000000059</c:v>
                    </c:pt>
                    <c:pt idx="1334">
                      <c:v>0.9250000000000006</c:v>
                    </c:pt>
                    <c:pt idx="1335">
                      <c:v>0.93500000000000061</c:v>
                    </c:pt>
                    <c:pt idx="1337">
                      <c:v>7.0000000000000007E-2</c:v>
                    </c:pt>
                    <c:pt idx="1338">
                      <c:v>0.08</c:v>
                    </c:pt>
                    <c:pt idx="1339">
                      <c:v>0.09</c:v>
                    </c:pt>
                    <c:pt idx="1340">
                      <c:v>9.9999999999999992E-2</c:v>
                    </c:pt>
                    <c:pt idx="1341">
                      <c:v>0.10999999999999999</c:v>
                    </c:pt>
                    <c:pt idx="1342">
                      <c:v>0.11999999999999998</c:v>
                    </c:pt>
                    <c:pt idx="1343">
                      <c:v>0.12999999999999998</c:v>
                    </c:pt>
                    <c:pt idx="1344">
                      <c:v>0.13999999999999999</c:v>
                    </c:pt>
                    <c:pt idx="1345">
                      <c:v>0.15</c:v>
                    </c:pt>
                    <c:pt idx="1346">
                      <c:v>0.16</c:v>
                    </c:pt>
                    <c:pt idx="1347">
                      <c:v>0.17</c:v>
                    </c:pt>
                    <c:pt idx="1348">
                      <c:v>0.18000000000000002</c:v>
                    </c:pt>
                    <c:pt idx="1349">
                      <c:v>0.19000000000000003</c:v>
                    </c:pt>
                    <c:pt idx="1350">
                      <c:v>0.20000000000000004</c:v>
                    </c:pt>
                    <c:pt idx="1351">
                      <c:v>0.21000000000000005</c:v>
                    </c:pt>
                    <c:pt idx="1352">
                      <c:v>0.22000000000000006</c:v>
                    </c:pt>
                    <c:pt idx="1353">
                      <c:v>0.23000000000000007</c:v>
                    </c:pt>
                    <c:pt idx="1354">
                      <c:v>0.24000000000000007</c:v>
                    </c:pt>
                    <c:pt idx="1355">
                      <c:v>0.25000000000000006</c:v>
                    </c:pt>
                    <c:pt idx="1356">
                      <c:v>0.26000000000000006</c:v>
                    </c:pt>
                    <c:pt idx="1357">
                      <c:v>0.27000000000000007</c:v>
                    </c:pt>
                    <c:pt idx="1358">
                      <c:v>0.28000000000000008</c:v>
                    </c:pt>
                    <c:pt idx="1359">
                      <c:v>0.29000000000000009</c:v>
                    </c:pt>
                    <c:pt idx="1360">
                      <c:v>0.3000000000000001</c:v>
                    </c:pt>
                    <c:pt idx="1361">
                      <c:v>0.31000000000000011</c:v>
                    </c:pt>
                    <c:pt idx="1362">
                      <c:v>0.32000000000000012</c:v>
                    </c:pt>
                    <c:pt idx="1363">
                      <c:v>0.33000000000000013</c:v>
                    </c:pt>
                    <c:pt idx="1364">
                      <c:v>0.34000000000000014</c:v>
                    </c:pt>
                    <c:pt idx="1365">
                      <c:v>0.35000000000000014</c:v>
                    </c:pt>
                    <c:pt idx="1366">
                      <c:v>0.36000000000000015</c:v>
                    </c:pt>
                    <c:pt idx="1367">
                      <c:v>0.37000000000000016</c:v>
                    </c:pt>
                    <c:pt idx="1368">
                      <c:v>0.38000000000000017</c:v>
                    </c:pt>
                    <c:pt idx="1369">
                      <c:v>0.39000000000000018</c:v>
                    </c:pt>
                    <c:pt idx="1370">
                      <c:v>0.40000000000000019</c:v>
                    </c:pt>
                    <c:pt idx="1371">
                      <c:v>0.4100000000000002</c:v>
                    </c:pt>
                    <c:pt idx="1372">
                      <c:v>0.42000000000000021</c:v>
                    </c:pt>
                    <c:pt idx="1373">
                      <c:v>0.43000000000000022</c:v>
                    </c:pt>
                    <c:pt idx="1374">
                      <c:v>0.44000000000000022</c:v>
                    </c:pt>
                    <c:pt idx="1375">
                      <c:v>0.45000000000000023</c:v>
                    </c:pt>
                    <c:pt idx="1376">
                      <c:v>0.46000000000000024</c:v>
                    </c:pt>
                    <c:pt idx="1377">
                      <c:v>0.47000000000000025</c:v>
                    </c:pt>
                    <c:pt idx="1378">
                      <c:v>0.48000000000000026</c:v>
                    </c:pt>
                    <c:pt idx="1379">
                      <c:v>0.49000000000000027</c:v>
                    </c:pt>
                    <c:pt idx="1380">
                      <c:v>0.50000000000000022</c:v>
                    </c:pt>
                    <c:pt idx="1381">
                      <c:v>0.51000000000000023</c:v>
                    </c:pt>
                    <c:pt idx="1382">
                      <c:v>0.52000000000000024</c:v>
                    </c:pt>
                    <c:pt idx="1383">
                      <c:v>0.53000000000000025</c:v>
                    </c:pt>
                    <c:pt idx="1384">
                      <c:v>0.54000000000000026</c:v>
                    </c:pt>
                    <c:pt idx="1385">
                      <c:v>0.55000000000000027</c:v>
                    </c:pt>
                    <c:pt idx="1386">
                      <c:v>0.56000000000000028</c:v>
                    </c:pt>
                    <c:pt idx="1387">
                      <c:v>0.57000000000000028</c:v>
                    </c:pt>
                    <c:pt idx="1388">
                      <c:v>0.58000000000000029</c:v>
                    </c:pt>
                    <c:pt idx="1389">
                      <c:v>0.5900000000000003</c:v>
                    </c:pt>
                    <c:pt idx="1390">
                      <c:v>0.60000000000000031</c:v>
                    </c:pt>
                    <c:pt idx="1391">
                      <c:v>0.61000000000000032</c:v>
                    </c:pt>
                    <c:pt idx="1392">
                      <c:v>0.62000000000000033</c:v>
                    </c:pt>
                    <c:pt idx="1393">
                      <c:v>0.63000000000000034</c:v>
                    </c:pt>
                    <c:pt idx="1394">
                      <c:v>0.64000000000000035</c:v>
                    </c:pt>
                    <c:pt idx="1395">
                      <c:v>0.65000000000000036</c:v>
                    </c:pt>
                    <c:pt idx="1396">
                      <c:v>0.66000000000000036</c:v>
                    </c:pt>
                    <c:pt idx="1397">
                      <c:v>0.67000000000000037</c:v>
                    </c:pt>
                    <c:pt idx="1398">
                      <c:v>0.68000000000000038</c:v>
                    </c:pt>
                    <c:pt idx="1399">
                      <c:v>0.69000000000000039</c:v>
                    </c:pt>
                    <c:pt idx="1400">
                      <c:v>0.7000000000000004</c:v>
                    </c:pt>
                    <c:pt idx="1401">
                      <c:v>0.71000000000000041</c:v>
                    </c:pt>
                    <c:pt idx="1402">
                      <c:v>0.72000000000000042</c:v>
                    </c:pt>
                    <c:pt idx="1403">
                      <c:v>0.73000000000000043</c:v>
                    </c:pt>
                    <c:pt idx="1404">
                      <c:v>0.74000000000000044</c:v>
                    </c:pt>
                    <c:pt idx="1405">
                      <c:v>0.75000000000000044</c:v>
                    </c:pt>
                    <c:pt idx="1406">
                      <c:v>0.76000000000000045</c:v>
                    </c:pt>
                    <c:pt idx="1407">
                      <c:v>0.77000000000000046</c:v>
                    </c:pt>
                    <c:pt idx="1408">
                      <c:v>0.78000000000000047</c:v>
                    </c:pt>
                    <c:pt idx="1409">
                      <c:v>0.79000000000000048</c:v>
                    </c:pt>
                    <c:pt idx="1410">
                      <c:v>0.80000000000000049</c:v>
                    </c:pt>
                    <c:pt idx="1411">
                      <c:v>0.8100000000000005</c:v>
                    </c:pt>
                    <c:pt idx="1412">
                      <c:v>0.82000000000000051</c:v>
                    </c:pt>
                    <c:pt idx="1413">
                      <c:v>0.83000000000000052</c:v>
                    </c:pt>
                    <c:pt idx="1414">
                      <c:v>0.84000000000000052</c:v>
                    </c:pt>
                    <c:pt idx="1415">
                      <c:v>0.85000000000000053</c:v>
                    </c:pt>
                    <c:pt idx="1416">
                      <c:v>0.86000000000000054</c:v>
                    </c:pt>
                    <c:pt idx="1417">
                      <c:v>0.87000000000000055</c:v>
                    </c:pt>
                    <c:pt idx="1418">
                      <c:v>0.88000000000000056</c:v>
                    </c:pt>
                    <c:pt idx="1419">
                      <c:v>0.89000000000000057</c:v>
                    </c:pt>
                    <c:pt idx="1420">
                      <c:v>0.90000000000000058</c:v>
                    </c:pt>
                    <c:pt idx="1421">
                      <c:v>0.91000000000000059</c:v>
                    </c:pt>
                    <c:pt idx="1422">
                      <c:v>0.9200000000000006</c:v>
                    </c:pt>
                    <c:pt idx="1423">
                      <c:v>0.9300000000000006</c:v>
                    </c:pt>
                    <c:pt idx="1425">
                      <c:v>7.4999999999999997E-2</c:v>
                    </c:pt>
                    <c:pt idx="1426">
                      <c:v>8.4999999999999992E-2</c:v>
                    </c:pt>
                    <c:pt idx="1427">
                      <c:v>9.4999999999999987E-2</c:v>
                    </c:pt>
                    <c:pt idx="1428">
                      <c:v>0.10499999999999998</c:v>
                    </c:pt>
                    <c:pt idx="1429">
                      <c:v>0.11499999999999998</c:v>
                    </c:pt>
                    <c:pt idx="1430">
                      <c:v>0.12499999999999997</c:v>
                    </c:pt>
                    <c:pt idx="1431">
                      <c:v>0.13499999999999998</c:v>
                    </c:pt>
                    <c:pt idx="1432">
                      <c:v>0.14499999999999999</c:v>
                    </c:pt>
                    <c:pt idx="1433">
                      <c:v>0.155</c:v>
                    </c:pt>
                    <c:pt idx="1434">
                      <c:v>0.16500000000000001</c:v>
                    </c:pt>
                    <c:pt idx="1435">
                      <c:v>0.17500000000000002</c:v>
                    </c:pt>
                    <c:pt idx="1436">
                      <c:v>0.18500000000000003</c:v>
                    </c:pt>
                    <c:pt idx="1437">
                      <c:v>0.19500000000000003</c:v>
                    </c:pt>
                    <c:pt idx="1438">
                      <c:v>0.20500000000000004</c:v>
                    </c:pt>
                    <c:pt idx="1439">
                      <c:v>0.21500000000000005</c:v>
                    </c:pt>
                    <c:pt idx="1440">
                      <c:v>0.22500000000000006</c:v>
                    </c:pt>
                    <c:pt idx="1441">
                      <c:v>0.23500000000000007</c:v>
                    </c:pt>
                    <c:pt idx="1442">
                      <c:v>0.24500000000000008</c:v>
                    </c:pt>
                    <c:pt idx="1443">
                      <c:v>0.25500000000000006</c:v>
                    </c:pt>
                    <c:pt idx="1444">
                      <c:v>0.26500000000000007</c:v>
                    </c:pt>
                    <c:pt idx="1445">
                      <c:v>0.27500000000000008</c:v>
                    </c:pt>
                    <c:pt idx="1446">
                      <c:v>0.28500000000000009</c:v>
                    </c:pt>
                    <c:pt idx="1447">
                      <c:v>0.2950000000000001</c:v>
                    </c:pt>
                    <c:pt idx="1448">
                      <c:v>0.3050000000000001</c:v>
                    </c:pt>
                    <c:pt idx="1449">
                      <c:v>0.31500000000000011</c:v>
                    </c:pt>
                    <c:pt idx="1450">
                      <c:v>0.32500000000000012</c:v>
                    </c:pt>
                    <c:pt idx="1451">
                      <c:v>0.33500000000000013</c:v>
                    </c:pt>
                    <c:pt idx="1452">
                      <c:v>0.34500000000000014</c:v>
                    </c:pt>
                    <c:pt idx="1453">
                      <c:v>0.35500000000000015</c:v>
                    </c:pt>
                    <c:pt idx="1454">
                      <c:v>0.36500000000000016</c:v>
                    </c:pt>
                    <c:pt idx="1455">
                      <c:v>0.37500000000000017</c:v>
                    </c:pt>
                    <c:pt idx="1456">
                      <c:v>0.38500000000000018</c:v>
                    </c:pt>
                    <c:pt idx="1457">
                      <c:v>0.39500000000000018</c:v>
                    </c:pt>
                    <c:pt idx="1458">
                      <c:v>0.40500000000000019</c:v>
                    </c:pt>
                    <c:pt idx="1459">
                      <c:v>0.4150000000000002</c:v>
                    </c:pt>
                    <c:pt idx="1460">
                      <c:v>0.42500000000000021</c:v>
                    </c:pt>
                    <c:pt idx="1461">
                      <c:v>0.43500000000000022</c:v>
                    </c:pt>
                    <c:pt idx="1462">
                      <c:v>0.44500000000000023</c:v>
                    </c:pt>
                    <c:pt idx="1463">
                      <c:v>0.45500000000000024</c:v>
                    </c:pt>
                    <c:pt idx="1464">
                      <c:v>0.46500000000000025</c:v>
                    </c:pt>
                    <c:pt idx="1465">
                      <c:v>0.47500000000000026</c:v>
                    </c:pt>
                    <c:pt idx="1466">
                      <c:v>0.48500000000000026</c:v>
                    </c:pt>
                    <c:pt idx="1467">
                      <c:v>0.49500000000000027</c:v>
                    </c:pt>
                    <c:pt idx="1468">
                      <c:v>0.50500000000000023</c:v>
                    </c:pt>
                    <c:pt idx="1469">
                      <c:v>0.51500000000000024</c:v>
                    </c:pt>
                    <c:pt idx="1470">
                      <c:v>0.52500000000000024</c:v>
                    </c:pt>
                    <c:pt idx="1471">
                      <c:v>0.53500000000000025</c:v>
                    </c:pt>
                    <c:pt idx="1472">
                      <c:v>0.54500000000000026</c:v>
                    </c:pt>
                    <c:pt idx="1473">
                      <c:v>0.55500000000000027</c:v>
                    </c:pt>
                    <c:pt idx="1474">
                      <c:v>0.56500000000000028</c:v>
                    </c:pt>
                    <c:pt idx="1475">
                      <c:v>0.57500000000000029</c:v>
                    </c:pt>
                    <c:pt idx="1476">
                      <c:v>0.5850000000000003</c:v>
                    </c:pt>
                    <c:pt idx="1477">
                      <c:v>0.59500000000000031</c:v>
                    </c:pt>
                    <c:pt idx="1478">
                      <c:v>0.60500000000000032</c:v>
                    </c:pt>
                    <c:pt idx="1479">
                      <c:v>0.61500000000000032</c:v>
                    </c:pt>
                    <c:pt idx="1480">
                      <c:v>0.62500000000000033</c:v>
                    </c:pt>
                    <c:pt idx="1481">
                      <c:v>0.63500000000000034</c:v>
                    </c:pt>
                    <c:pt idx="1482">
                      <c:v>0.64500000000000035</c:v>
                    </c:pt>
                    <c:pt idx="1483">
                      <c:v>0.65500000000000036</c:v>
                    </c:pt>
                    <c:pt idx="1484">
                      <c:v>0.66500000000000037</c:v>
                    </c:pt>
                    <c:pt idx="1485">
                      <c:v>0.67500000000000038</c:v>
                    </c:pt>
                    <c:pt idx="1486">
                      <c:v>0.68500000000000039</c:v>
                    </c:pt>
                    <c:pt idx="1487">
                      <c:v>0.6950000000000004</c:v>
                    </c:pt>
                    <c:pt idx="1488">
                      <c:v>0.7050000000000004</c:v>
                    </c:pt>
                    <c:pt idx="1489">
                      <c:v>0.71500000000000041</c:v>
                    </c:pt>
                    <c:pt idx="1490">
                      <c:v>0.72500000000000042</c:v>
                    </c:pt>
                    <c:pt idx="1491">
                      <c:v>0.73500000000000043</c:v>
                    </c:pt>
                    <c:pt idx="1492">
                      <c:v>0.74500000000000044</c:v>
                    </c:pt>
                    <c:pt idx="1493">
                      <c:v>0.75500000000000045</c:v>
                    </c:pt>
                    <c:pt idx="1494">
                      <c:v>0.76500000000000046</c:v>
                    </c:pt>
                    <c:pt idx="1495">
                      <c:v>0.77500000000000047</c:v>
                    </c:pt>
                    <c:pt idx="1496">
                      <c:v>0.78500000000000048</c:v>
                    </c:pt>
                    <c:pt idx="1497">
                      <c:v>0.79500000000000048</c:v>
                    </c:pt>
                    <c:pt idx="1498">
                      <c:v>0.80500000000000049</c:v>
                    </c:pt>
                    <c:pt idx="1499">
                      <c:v>0.8150000000000005</c:v>
                    </c:pt>
                    <c:pt idx="1500">
                      <c:v>0.82500000000000051</c:v>
                    </c:pt>
                    <c:pt idx="1501">
                      <c:v>0.83500000000000052</c:v>
                    </c:pt>
                    <c:pt idx="1502">
                      <c:v>0.84500000000000053</c:v>
                    </c:pt>
                    <c:pt idx="1503">
                      <c:v>0.85500000000000054</c:v>
                    </c:pt>
                    <c:pt idx="1504">
                      <c:v>0.86500000000000055</c:v>
                    </c:pt>
                    <c:pt idx="1505">
                      <c:v>0.87500000000000056</c:v>
                    </c:pt>
                    <c:pt idx="1506">
                      <c:v>0.88500000000000056</c:v>
                    </c:pt>
                    <c:pt idx="1507">
                      <c:v>0.89500000000000057</c:v>
                    </c:pt>
                    <c:pt idx="1508">
                      <c:v>0.90500000000000058</c:v>
                    </c:pt>
                    <c:pt idx="1509">
                      <c:v>0.91500000000000059</c:v>
                    </c:pt>
                    <c:pt idx="1510">
                      <c:v>0.9250000000000006</c:v>
                    </c:pt>
                    <c:pt idx="1512">
                      <c:v>0.08</c:v>
                    </c:pt>
                    <c:pt idx="1513">
                      <c:v>0.09</c:v>
                    </c:pt>
                    <c:pt idx="1514">
                      <c:v>9.9999999999999992E-2</c:v>
                    </c:pt>
                    <c:pt idx="1515">
                      <c:v>0.10999999999999999</c:v>
                    </c:pt>
                    <c:pt idx="1516">
                      <c:v>0.11999999999999998</c:v>
                    </c:pt>
                    <c:pt idx="1517">
                      <c:v>0.12999999999999998</c:v>
                    </c:pt>
                    <c:pt idx="1518">
                      <c:v>0.13999999999999999</c:v>
                    </c:pt>
                    <c:pt idx="1519">
                      <c:v>0.15</c:v>
                    </c:pt>
                    <c:pt idx="1520">
                      <c:v>0.16</c:v>
                    </c:pt>
                    <c:pt idx="1521">
                      <c:v>0.17</c:v>
                    </c:pt>
                    <c:pt idx="1522">
                      <c:v>0.18000000000000002</c:v>
                    </c:pt>
                    <c:pt idx="1523">
                      <c:v>0.19000000000000003</c:v>
                    </c:pt>
                    <c:pt idx="1524">
                      <c:v>0.20000000000000004</c:v>
                    </c:pt>
                    <c:pt idx="1525">
                      <c:v>0.21000000000000005</c:v>
                    </c:pt>
                    <c:pt idx="1526">
                      <c:v>0.22000000000000006</c:v>
                    </c:pt>
                    <c:pt idx="1527">
                      <c:v>0.23000000000000007</c:v>
                    </c:pt>
                    <c:pt idx="1528">
                      <c:v>0.24000000000000007</c:v>
                    </c:pt>
                    <c:pt idx="1529">
                      <c:v>0.25000000000000006</c:v>
                    </c:pt>
                    <c:pt idx="1530">
                      <c:v>0.26000000000000006</c:v>
                    </c:pt>
                    <c:pt idx="1531">
                      <c:v>0.27000000000000007</c:v>
                    </c:pt>
                    <c:pt idx="1532">
                      <c:v>0.28000000000000008</c:v>
                    </c:pt>
                    <c:pt idx="1533">
                      <c:v>0.29000000000000009</c:v>
                    </c:pt>
                    <c:pt idx="1534">
                      <c:v>0.3000000000000001</c:v>
                    </c:pt>
                    <c:pt idx="1535">
                      <c:v>0.31000000000000011</c:v>
                    </c:pt>
                    <c:pt idx="1536">
                      <c:v>0.32000000000000012</c:v>
                    </c:pt>
                    <c:pt idx="1537">
                      <c:v>0.33000000000000013</c:v>
                    </c:pt>
                    <c:pt idx="1538">
                      <c:v>0.34000000000000014</c:v>
                    </c:pt>
                    <c:pt idx="1539">
                      <c:v>0.35000000000000014</c:v>
                    </c:pt>
                    <c:pt idx="1540">
                      <c:v>0.36000000000000015</c:v>
                    </c:pt>
                    <c:pt idx="1541">
                      <c:v>0.37000000000000016</c:v>
                    </c:pt>
                    <c:pt idx="1542">
                      <c:v>0.38000000000000017</c:v>
                    </c:pt>
                    <c:pt idx="1543">
                      <c:v>0.39000000000000018</c:v>
                    </c:pt>
                    <c:pt idx="1544">
                      <c:v>0.40000000000000019</c:v>
                    </c:pt>
                    <c:pt idx="1545">
                      <c:v>0.4100000000000002</c:v>
                    </c:pt>
                    <c:pt idx="1546">
                      <c:v>0.42000000000000021</c:v>
                    </c:pt>
                    <c:pt idx="1547">
                      <c:v>0.43000000000000022</c:v>
                    </c:pt>
                    <c:pt idx="1548">
                      <c:v>0.44000000000000022</c:v>
                    </c:pt>
                    <c:pt idx="1549">
                      <c:v>0.45000000000000023</c:v>
                    </c:pt>
                    <c:pt idx="1550">
                      <c:v>0.46000000000000024</c:v>
                    </c:pt>
                    <c:pt idx="1551">
                      <c:v>0.47000000000000025</c:v>
                    </c:pt>
                    <c:pt idx="1552">
                      <c:v>0.48000000000000026</c:v>
                    </c:pt>
                    <c:pt idx="1553">
                      <c:v>0.49000000000000027</c:v>
                    </c:pt>
                    <c:pt idx="1554">
                      <c:v>0.50000000000000022</c:v>
                    </c:pt>
                    <c:pt idx="1555">
                      <c:v>0.51000000000000023</c:v>
                    </c:pt>
                    <c:pt idx="1556">
                      <c:v>0.52000000000000024</c:v>
                    </c:pt>
                    <c:pt idx="1557">
                      <c:v>0.53000000000000025</c:v>
                    </c:pt>
                    <c:pt idx="1558">
                      <c:v>0.54000000000000026</c:v>
                    </c:pt>
                    <c:pt idx="1559">
                      <c:v>0.55000000000000027</c:v>
                    </c:pt>
                    <c:pt idx="1560">
                      <c:v>0.56000000000000028</c:v>
                    </c:pt>
                    <c:pt idx="1561">
                      <c:v>0.57000000000000028</c:v>
                    </c:pt>
                    <c:pt idx="1562">
                      <c:v>0.58000000000000029</c:v>
                    </c:pt>
                    <c:pt idx="1563">
                      <c:v>0.5900000000000003</c:v>
                    </c:pt>
                    <c:pt idx="1564">
                      <c:v>0.60000000000000031</c:v>
                    </c:pt>
                    <c:pt idx="1565">
                      <c:v>0.61000000000000032</c:v>
                    </c:pt>
                    <c:pt idx="1566">
                      <c:v>0.62000000000000033</c:v>
                    </c:pt>
                    <c:pt idx="1567">
                      <c:v>0.63000000000000034</c:v>
                    </c:pt>
                    <c:pt idx="1568">
                      <c:v>0.64000000000000035</c:v>
                    </c:pt>
                    <c:pt idx="1569">
                      <c:v>0.65000000000000036</c:v>
                    </c:pt>
                    <c:pt idx="1570">
                      <c:v>0.66000000000000036</c:v>
                    </c:pt>
                    <c:pt idx="1571">
                      <c:v>0.67000000000000037</c:v>
                    </c:pt>
                    <c:pt idx="1572">
                      <c:v>0.68000000000000038</c:v>
                    </c:pt>
                    <c:pt idx="1573">
                      <c:v>0.69000000000000039</c:v>
                    </c:pt>
                    <c:pt idx="1574">
                      <c:v>0.7000000000000004</c:v>
                    </c:pt>
                    <c:pt idx="1575">
                      <c:v>0.71000000000000041</c:v>
                    </c:pt>
                    <c:pt idx="1576">
                      <c:v>0.72000000000000042</c:v>
                    </c:pt>
                    <c:pt idx="1577">
                      <c:v>0.73000000000000043</c:v>
                    </c:pt>
                    <c:pt idx="1578">
                      <c:v>0.74000000000000044</c:v>
                    </c:pt>
                    <c:pt idx="1579">
                      <c:v>0.75000000000000044</c:v>
                    </c:pt>
                    <c:pt idx="1580">
                      <c:v>0.76000000000000045</c:v>
                    </c:pt>
                    <c:pt idx="1581">
                      <c:v>0.77000000000000046</c:v>
                    </c:pt>
                    <c:pt idx="1582">
                      <c:v>0.78000000000000047</c:v>
                    </c:pt>
                    <c:pt idx="1583">
                      <c:v>0.79000000000000048</c:v>
                    </c:pt>
                    <c:pt idx="1584">
                      <c:v>0.80000000000000049</c:v>
                    </c:pt>
                    <c:pt idx="1585">
                      <c:v>0.8100000000000005</c:v>
                    </c:pt>
                    <c:pt idx="1586">
                      <c:v>0.82000000000000051</c:v>
                    </c:pt>
                    <c:pt idx="1587">
                      <c:v>0.83000000000000052</c:v>
                    </c:pt>
                    <c:pt idx="1588">
                      <c:v>0.84000000000000052</c:v>
                    </c:pt>
                    <c:pt idx="1589">
                      <c:v>0.85000000000000053</c:v>
                    </c:pt>
                    <c:pt idx="1590">
                      <c:v>0.86000000000000054</c:v>
                    </c:pt>
                    <c:pt idx="1591">
                      <c:v>0.87000000000000055</c:v>
                    </c:pt>
                    <c:pt idx="1592">
                      <c:v>0.88000000000000056</c:v>
                    </c:pt>
                    <c:pt idx="1593">
                      <c:v>0.89000000000000057</c:v>
                    </c:pt>
                    <c:pt idx="1594">
                      <c:v>0.90000000000000058</c:v>
                    </c:pt>
                    <c:pt idx="1595">
                      <c:v>0.91000000000000059</c:v>
                    </c:pt>
                    <c:pt idx="1596">
                      <c:v>0.9200000000000006</c:v>
                    </c:pt>
                    <c:pt idx="1598">
                      <c:v>8.4999999999999992E-2</c:v>
                    </c:pt>
                    <c:pt idx="1599">
                      <c:v>9.4999999999999987E-2</c:v>
                    </c:pt>
                    <c:pt idx="1600">
                      <c:v>0.10499999999999998</c:v>
                    </c:pt>
                    <c:pt idx="1601">
                      <c:v>0.11499999999999998</c:v>
                    </c:pt>
                    <c:pt idx="1602">
                      <c:v>0.12499999999999997</c:v>
                    </c:pt>
                    <c:pt idx="1603">
                      <c:v>0.13499999999999998</c:v>
                    </c:pt>
                    <c:pt idx="1604">
                      <c:v>0.14499999999999999</c:v>
                    </c:pt>
                    <c:pt idx="1605">
                      <c:v>0.155</c:v>
                    </c:pt>
                    <c:pt idx="1606">
                      <c:v>0.16500000000000001</c:v>
                    </c:pt>
                    <c:pt idx="1607">
                      <c:v>0.17500000000000002</c:v>
                    </c:pt>
                    <c:pt idx="1608">
                      <c:v>0.18500000000000003</c:v>
                    </c:pt>
                    <c:pt idx="1609">
                      <c:v>0.19500000000000003</c:v>
                    </c:pt>
                    <c:pt idx="1610">
                      <c:v>0.20500000000000004</c:v>
                    </c:pt>
                    <c:pt idx="1611">
                      <c:v>0.21500000000000005</c:v>
                    </c:pt>
                    <c:pt idx="1612">
                      <c:v>0.22500000000000006</c:v>
                    </c:pt>
                    <c:pt idx="1613">
                      <c:v>0.23500000000000007</c:v>
                    </c:pt>
                    <c:pt idx="1614">
                      <c:v>0.24500000000000008</c:v>
                    </c:pt>
                    <c:pt idx="1615">
                      <c:v>0.25500000000000006</c:v>
                    </c:pt>
                    <c:pt idx="1616">
                      <c:v>0.26500000000000007</c:v>
                    </c:pt>
                    <c:pt idx="1617">
                      <c:v>0.27500000000000008</c:v>
                    </c:pt>
                    <c:pt idx="1618">
                      <c:v>0.28500000000000009</c:v>
                    </c:pt>
                    <c:pt idx="1619">
                      <c:v>0.2950000000000001</c:v>
                    </c:pt>
                    <c:pt idx="1620">
                      <c:v>0.3050000000000001</c:v>
                    </c:pt>
                    <c:pt idx="1621">
                      <c:v>0.31500000000000011</c:v>
                    </c:pt>
                    <c:pt idx="1622">
                      <c:v>0.32500000000000012</c:v>
                    </c:pt>
                    <c:pt idx="1623">
                      <c:v>0.33500000000000013</c:v>
                    </c:pt>
                    <c:pt idx="1624">
                      <c:v>0.34500000000000014</c:v>
                    </c:pt>
                    <c:pt idx="1625">
                      <c:v>0.35500000000000015</c:v>
                    </c:pt>
                    <c:pt idx="1626">
                      <c:v>0.36500000000000016</c:v>
                    </c:pt>
                    <c:pt idx="1627">
                      <c:v>0.37500000000000017</c:v>
                    </c:pt>
                    <c:pt idx="1628">
                      <c:v>0.38500000000000018</c:v>
                    </c:pt>
                    <c:pt idx="1629">
                      <c:v>0.39500000000000018</c:v>
                    </c:pt>
                    <c:pt idx="1630">
                      <c:v>0.40500000000000019</c:v>
                    </c:pt>
                    <c:pt idx="1631">
                      <c:v>0.4150000000000002</c:v>
                    </c:pt>
                    <c:pt idx="1632">
                      <c:v>0.42500000000000021</c:v>
                    </c:pt>
                    <c:pt idx="1633">
                      <c:v>0.43500000000000022</c:v>
                    </c:pt>
                    <c:pt idx="1634">
                      <c:v>0.44500000000000023</c:v>
                    </c:pt>
                    <c:pt idx="1635">
                      <c:v>0.45500000000000024</c:v>
                    </c:pt>
                    <c:pt idx="1636">
                      <c:v>0.46500000000000025</c:v>
                    </c:pt>
                    <c:pt idx="1637">
                      <c:v>0.47500000000000026</c:v>
                    </c:pt>
                    <c:pt idx="1638">
                      <c:v>0.48500000000000026</c:v>
                    </c:pt>
                    <c:pt idx="1639">
                      <c:v>0.49500000000000027</c:v>
                    </c:pt>
                    <c:pt idx="1640">
                      <c:v>0.50500000000000023</c:v>
                    </c:pt>
                    <c:pt idx="1641">
                      <c:v>0.51500000000000024</c:v>
                    </c:pt>
                    <c:pt idx="1642">
                      <c:v>0.52500000000000024</c:v>
                    </c:pt>
                    <c:pt idx="1643">
                      <c:v>0.53500000000000025</c:v>
                    </c:pt>
                    <c:pt idx="1644">
                      <c:v>0.54500000000000026</c:v>
                    </c:pt>
                    <c:pt idx="1645">
                      <c:v>0.55500000000000027</c:v>
                    </c:pt>
                    <c:pt idx="1646">
                      <c:v>0.56500000000000028</c:v>
                    </c:pt>
                    <c:pt idx="1647">
                      <c:v>0.57500000000000029</c:v>
                    </c:pt>
                    <c:pt idx="1648">
                      <c:v>0.5850000000000003</c:v>
                    </c:pt>
                    <c:pt idx="1649">
                      <c:v>0.59500000000000031</c:v>
                    </c:pt>
                    <c:pt idx="1650">
                      <c:v>0.60500000000000032</c:v>
                    </c:pt>
                    <c:pt idx="1651">
                      <c:v>0.61500000000000032</c:v>
                    </c:pt>
                    <c:pt idx="1652">
                      <c:v>0.62500000000000033</c:v>
                    </c:pt>
                    <c:pt idx="1653">
                      <c:v>0.63500000000000034</c:v>
                    </c:pt>
                    <c:pt idx="1654">
                      <c:v>0.64500000000000035</c:v>
                    </c:pt>
                    <c:pt idx="1655">
                      <c:v>0.65500000000000036</c:v>
                    </c:pt>
                    <c:pt idx="1656">
                      <c:v>0.66500000000000037</c:v>
                    </c:pt>
                    <c:pt idx="1657">
                      <c:v>0.67500000000000038</c:v>
                    </c:pt>
                    <c:pt idx="1658">
                      <c:v>0.68500000000000039</c:v>
                    </c:pt>
                    <c:pt idx="1659">
                      <c:v>0.6950000000000004</c:v>
                    </c:pt>
                    <c:pt idx="1660">
                      <c:v>0.7050000000000004</c:v>
                    </c:pt>
                    <c:pt idx="1661">
                      <c:v>0.71500000000000041</c:v>
                    </c:pt>
                    <c:pt idx="1662">
                      <c:v>0.72500000000000042</c:v>
                    </c:pt>
                    <c:pt idx="1663">
                      <c:v>0.73500000000000043</c:v>
                    </c:pt>
                    <c:pt idx="1664">
                      <c:v>0.74500000000000044</c:v>
                    </c:pt>
                    <c:pt idx="1665">
                      <c:v>0.75500000000000045</c:v>
                    </c:pt>
                    <c:pt idx="1666">
                      <c:v>0.76500000000000046</c:v>
                    </c:pt>
                    <c:pt idx="1667">
                      <c:v>0.77500000000000047</c:v>
                    </c:pt>
                    <c:pt idx="1668">
                      <c:v>0.78500000000000048</c:v>
                    </c:pt>
                    <c:pt idx="1669">
                      <c:v>0.79500000000000048</c:v>
                    </c:pt>
                    <c:pt idx="1670">
                      <c:v>0.80500000000000049</c:v>
                    </c:pt>
                    <c:pt idx="1671">
                      <c:v>0.8150000000000005</c:v>
                    </c:pt>
                    <c:pt idx="1672">
                      <c:v>0.82500000000000051</c:v>
                    </c:pt>
                    <c:pt idx="1673">
                      <c:v>0.83500000000000052</c:v>
                    </c:pt>
                    <c:pt idx="1674">
                      <c:v>0.84500000000000053</c:v>
                    </c:pt>
                    <c:pt idx="1675">
                      <c:v>0.85500000000000054</c:v>
                    </c:pt>
                    <c:pt idx="1676">
                      <c:v>0.86500000000000055</c:v>
                    </c:pt>
                    <c:pt idx="1677">
                      <c:v>0.87500000000000056</c:v>
                    </c:pt>
                    <c:pt idx="1678">
                      <c:v>0.88500000000000056</c:v>
                    </c:pt>
                    <c:pt idx="1679">
                      <c:v>0.89500000000000057</c:v>
                    </c:pt>
                    <c:pt idx="1680">
                      <c:v>0.90500000000000058</c:v>
                    </c:pt>
                    <c:pt idx="1681">
                      <c:v>0.91500000000000059</c:v>
                    </c:pt>
                    <c:pt idx="1683">
                      <c:v>0.09</c:v>
                    </c:pt>
                    <c:pt idx="1684">
                      <c:v>9.9999999999999992E-2</c:v>
                    </c:pt>
                    <c:pt idx="1685">
                      <c:v>0.10999999999999999</c:v>
                    </c:pt>
                    <c:pt idx="1686">
                      <c:v>0.11999999999999998</c:v>
                    </c:pt>
                    <c:pt idx="1687">
                      <c:v>0.12999999999999998</c:v>
                    </c:pt>
                    <c:pt idx="1688">
                      <c:v>0.13999999999999999</c:v>
                    </c:pt>
                    <c:pt idx="1689">
                      <c:v>0.15</c:v>
                    </c:pt>
                    <c:pt idx="1690">
                      <c:v>0.16</c:v>
                    </c:pt>
                    <c:pt idx="1691">
                      <c:v>0.17</c:v>
                    </c:pt>
                    <c:pt idx="1692">
                      <c:v>0.18000000000000002</c:v>
                    </c:pt>
                    <c:pt idx="1693">
                      <c:v>0.19000000000000003</c:v>
                    </c:pt>
                    <c:pt idx="1694">
                      <c:v>0.20000000000000004</c:v>
                    </c:pt>
                    <c:pt idx="1695">
                      <c:v>0.21000000000000005</c:v>
                    </c:pt>
                    <c:pt idx="1696">
                      <c:v>0.22000000000000006</c:v>
                    </c:pt>
                    <c:pt idx="1697">
                      <c:v>0.23000000000000007</c:v>
                    </c:pt>
                    <c:pt idx="1698">
                      <c:v>0.24000000000000007</c:v>
                    </c:pt>
                    <c:pt idx="1699">
                      <c:v>0.25000000000000006</c:v>
                    </c:pt>
                    <c:pt idx="1700">
                      <c:v>0.26000000000000006</c:v>
                    </c:pt>
                    <c:pt idx="1701">
                      <c:v>0.27000000000000007</c:v>
                    </c:pt>
                    <c:pt idx="1702">
                      <c:v>0.28000000000000008</c:v>
                    </c:pt>
                    <c:pt idx="1703">
                      <c:v>0.29000000000000009</c:v>
                    </c:pt>
                    <c:pt idx="1704">
                      <c:v>0.3000000000000001</c:v>
                    </c:pt>
                    <c:pt idx="1705">
                      <c:v>0.31000000000000011</c:v>
                    </c:pt>
                    <c:pt idx="1706">
                      <c:v>0.32000000000000012</c:v>
                    </c:pt>
                    <c:pt idx="1707">
                      <c:v>0.33000000000000013</c:v>
                    </c:pt>
                    <c:pt idx="1708">
                      <c:v>0.34000000000000014</c:v>
                    </c:pt>
                    <c:pt idx="1709">
                      <c:v>0.35000000000000014</c:v>
                    </c:pt>
                    <c:pt idx="1710">
                      <c:v>0.36000000000000015</c:v>
                    </c:pt>
                    <c:pt idx="1711">
                      <c:v>0.37000000000000016</c:v>
                    </c:pt>
                    <c:pt idx="1712">
                      <c:v>0.38000000000000017</c:v>
                    </c:pt>
                    <c:pt idx="1713">
                      <c:v>0.39000000000000018</c:v>
                    </c:pt>
                    <c:pt idx="1714">
                      <c:v>0.40000000000000019</c:v>
                    </c:pt>
                    <c:pt idx="1715">
                      <c:v>0.4100000000000002</c:v>
                    </c:pt>
                    <c:pt idx="1716">
                      <c:v>0.42000000000000021</c:v>
                    </c:pt>
                    <c:pt idx="1717">
                      <c:v>0.43000000000000022</c:v>
                    </c:pt>
                    <c:pt idx="1718">
                      <c:v>0.44000000000000022</c:v>
                    </c:pt>
                    <c:pt idx="1719">
                      <c:v>0.45000000000000023</c:v>
                    </c:pt>
                    <c:pt idx="1720">
                      <c:v>0.46000000000000024</c:v>
                    </c:pt>
                    <c:pt idx="1721">
                      <c:v>0.47000000000000025</c:v>
                    </c:pt>
                    <c:pt idx="1722">
                      <c:v>0.48000000000000026</c:v>
                    </c:pt>
                    <c:pt idx="1723">
                      <c:v>0.49000000000000027</c:v>
                    </c:pt>
                    <c:pt idx="1724">
                      <c:v>0.50000000000000022</c:v>
                    </c:pt>
                    <c:pt idx="1725">
                      <c:v>0.51000000000000023</c:v>
                    </c:pt>
                    <c:pt idx="1726">
                      <c:v>0.52000000000000024</c:v>
                    </c:pt>
                    <c:pt idx="1727">
                      <c:v>0.53000000000000025</c:v>
                    </c:pt>
                    <c:pt idx="1728">
                      <c:v>0.54000000000000026</c:v>
                    </c:pt>
                    <c:pt idx="1729">
                      <c:v>0.55000000000000027</c:v>
                    </c:pt>
                    <c:pt idx="1730">
                      <c:v>0.56000000000000028</c:v>
                    </c:pt>
                    <c:pt idx="1731">
                      <c:v>0.57000000000000028</c:v>
                    </c:pt>
                    <c:pt idx="1732">
                      <c:v>0.58000000000000029</c:v>
                    </c:pt>
                    <c:pt idx="1733">
                      <c:v>0.5900000000000003</c:v>
                    </c:pt>
                    <c:pt idx="1734">
                      <c:v>0.60000000000000031</c:v>
                    </c:pt>
                    <c:pt idx="1735">
                      <c:v>0.61000000000000032</c:v>
                    </c:pt>
                    <c:pt idx="1736">
                      <c:v>0.62000000000000033</c:v>
                    </c:pt>
                    <c:pt idx="1737">
                      <c:v>0.63000000000000034</c:v>
                    </c:pt>
                    <c:pt idx="1738">
                      <c:v>0.64000000000000035</c:v>
                    </c:pt>
                    <c:pt idx="1739">
                      <c:v>0.65000000000000036</c:v>
                    </c:pt>
                    <c:pt idx="1740">
                      <c:v>0.66000000000000036</c:v>
                    </c:pt>
                    <c:pt idx="1741">
                      <c:v>0.67000000000000037</c:v>
                    </c:pt>
                    <c:pt idx="1742">
                      <c:v>0.68000000000000038</c:v>
                    </c:pt>
                    <c:pt idx="1743">
                      <c:v>0.69000000000000039</c:v>
                    </c:pt>
                    <c:pt idx="1744">
                      <c:v>0.7000000000000004</c:v>
                    </c:pt>
                    <c:pt idx="1745">
                      <c:v>0.71000000000000041</c:v>
                    </c:pt>
                    <c:pt idx="1746">
                      <c:v>0.72000000000000042</c:v>
                    </c:pt>
                    <c:pt idx="1747">
                      <c:v>0.73000000000000043</c:v>
                    </c:pt>
                    <c:pt idx="1748">
                      <c:v>0.74000000000000044</c:v>
                    </c:pt>
                    <c:pt idx="1749">
                      <c:v>0.75000000000000044</c:v>
                    </c:pt>
                    <c:pt idx="1750">
                      <c:v>0.76000000000000045</c:v>
                    </c:pt>
                    <c:pt idx="1751">
                      <c:v>0.77000000000000046</c:v>
                    </c:pt>
                    <c:pt idx="1752">
                      <c:v>0.78000000000000047</c:v>
                    </c:pt>
                    <c:pt idx="1753">
                      <c:v>0.79000000000000048</c:v>
                    </c:pt>
                    <c:pt idx="1754">
                      <c:v>0.80000000000000049</c:v>
                    </c:pt>
                    <c:pt idx="1755">
                      <c:v>0.8100000000000005</c:v>
                    </c:pt>
                    <c:pt idx="1756">
                      <c:v>0.82000000000000051</c:v>
                    </c:pt>
                    <c:pt idx="1757">
                      <c:v>0.83000000000000052</c:v>
                    </c:pt>
                    <c:pt idx="1758">
                      <c:v>0.84000000000000052</c:v>
                    </c:pt>
                    <c:pt idx="1759">
                      <c:v>0.85000000000000053</c:v>
                    </c:pt>
                    <c:pt idx="1760">
                      <c:v>0.86000000000000054</c:v>
                    </c:pt>
                    <c:pt idx="1761">
                      <c:v>0.87000000000000055</c:v>
                    </c:pt>
                    <c:pt idx="1762">
                      <c:v>0.88000000000000056</c:v>
                    </c:pt>
                    <c:pt idx="1763">
                      <c:v>0.89000000000000057</c:v>
                    </c:pt>
                    <c:pt idx="1764">
                      <c:v>0.90000000000000058</c:v>
                    </c:pt>
                    <c:pt idx="1765">
                      <c:v>0.91000000000000059</c:v>
                    </c:pt>
                    <c:pt idx="1767">
                      <c:v>9.4999999999999987E-2</c:v>
                    </c:pt>
                    <c:pt idx="1768">
                      <c:v>0.10499999999999998</c:v>
                    </c:pt>
                    <c:pt idx="1769">
                      <c:v>0.11499999999999998</c:v>
                    </c:pt>
                    <c:pt idx="1770">
                      <c:v>0.12499999999999997</c:v>
                    </c:pt>
                    <c:pt idx="1771">
                      <c:v>0.13499999999999998</c:v>
                    </c:pt>
                    <c:pt idx="1772">
                      <c:v>0.14499999999999999</c:v>
                    </c:pt>
                    <c:pt idx="1773">
                      <c:v>0.155</c:v>
                    </c:pt>
                    <c:pt idx="1774">
                      <c:v>0.16500000000000001</c:v>
                    </c:pt>
                    <c:pt idx="1775">
                      <c:v>0.17500000000000002</c:v>
                    </c:pt>
                    <c:pt idx="1776">
                      <c:v>0.18500000000000003</c:v>
                    </c:pt>
                    <c:pt idx="1777">
                      <c:v>0.19500000000000003</c:v>
                    </c:pt>
                    <c:pt idx="1778">
                      <c:v>0.20500000000000004</c:v>
                    </c:pt>
                    <c:pt idx="1779">
                      <c:v>0.21500000000000005</c:v>
                    </c:pt>
                    <c:pt idx="1780">
                      <c:v>0.22500000000000006</c:v>
                    </c:pt>
                    <c:pt idx="1781">
                      <c:v>0.23500000000000007</c:v>
                    </c:pt>
                    <c:pt idx="1782">
                      <c:v>0.24500000000000008</c:v>
                    </c:pt>
                    <c:pt idx="1783">
                      <c:v>0.25500000000000006</c:v>
                    </c:pt>
                    <c:pt idx="1784">
                      <c:v>0.26500000000000007</c:v>
                    </c:pt>
                    <c:pt idx="1785">
                      <c:v>0.27500000000000008</c:v>
                    </c:pt>
                    <c:pt idx="1786">
                      <c:v>0.28500000000000009</c:v>
                    </c:pt>
                    <c:pt idx="1787">
                      <c:v>0.2950000000000001</c:v>
                    </c:pt>
                    <c:pt idx="1788">
                      <c:v>0.3050000000000001</c:v>
                    </c:pt>
                    <c:pt idx="1789">
                      <c:v>0.31500000000000011</c:v>
                    </c:pt>
                    <c:pt idx="1790">
                      <c:v>0.32500000000000012</c:v>
                    </c:pt>
                    <c:pt idx="1791">
                      <c:v>0.33500000000000013</c:v>
                    </c:pt>
                    <c:pt idx="1792">
                      <c:v>0.34500000000000014</c:v>
                    </c:pt>
                    <c:pt idx="1793">
                      <c:v>0.35500000000000015</c:v>
                    </c:pt>
                    <c:pt idx="1794">
                      <c:v>0.36500000000000016</c:v>
                    </c:pt>
                    <c:pt idx="1795">
                      <c:v>0.37500000000000017</c:v>
                    </c:pt>
                    <c:pt idx="1796">
                      <c:v>0.38500000000000018</c:v>
                    </c:pt>
                    <c:pt idx="1797">
                      <c:v>0.39500000000000018</c:v>
                    </c:pt>
                    <c:pt idx="1798">
                      <c:v>0.40500000000000019</c:v>
                    </c:pt>
                    <c:pt idx="1799">
                      <c:v>0.4150000000000002</c:v>
                    </c:pt>
                    <c:pt idx="1800">
                      <c:v>0.42500000000000021</c:v>
                    </c:pt>
                    <c:pt idx="1801">
                      <c:v>0.43500000000000022</c:v>
                    </c:pt>
                    <c:pt idx="1802">
                      <c:v>0.44500000000000023</c:v>
                    </c:pt>
                    <c:pt idx="1803">
                      <c:v>0.45500000000000024</c:v>
                    </c:pt>
                    <c:pt idx="1804">
                      <c:v>0.46500000000000025</c:v>
                    </c:pt>
                    <c:pt idx="1805">
                      <c:v>0.47500000000000026</c:v>
                    </c:pt>
                    <c:pt idx="1806">
                      <c:v>0.48500000000000026</c:v>
                    </c:pt>
                    <c:pt idx="1807">
                      <c:v>0.49500000000000027</c:v>
                    </c:pt>
                    <c:pt idx="1808">
                      <c:v>0.50500000000000023</c:v>
                    </c:pt>
                    <c:pt idx="1809">
                      <c:v>0.51500000000000024</c:v>
                    </c:pt>
                    <c:pt idx="1810">
                      <c:v>0.52500000000000024</c:v>
                    </c:pt>
                    <c:pt idx="1811">
                      <c:v>0.53500000000000025</c:v>
                    </c:pt>
                    <c:pt idx="1812">
                      <c:v>0.54500000000000026</c:v>
                    </c:pt>
                    <c:pt idx="1813">
                      <c:v>0.55500000000000027</c:v>
                    </c:pt>
                    <c:pt idx="1814">
                      <c:v>0.56500000000000028</c:v>
                    </c:pt>
                    <c:pt idx="1815">
                      <c:v>0.57500000000000029</c:v>
                    </c:pt>
                    <c:pt idx="1816">
                      <c:v>0.5850000000000003</c:v>
                    </c:pt>
                    <c:pt idx="1817">
                      <c:v>0.59500000000000031</c:v>
                    </c:pt>
                    <c:pt idx="1818">
                      <c:v>0.60500000000000032</c:v>
                    </c:pt>
                    <c:pt idx="1819">
                      <c:v>0.61500000000000032</c:v>
                    </c:pt>
                    <c:pt idx="1820">
                      <c:v>0.62500000000000033</c:v>
                    </c:pt>
                    <c:pt idx="1821">
                      <c:v>0.63500000000000034</c:v>
                    </c:pt>
                    <c:pt idx="1822">
                      <c:v>0.64500000000000035</c:v>
                    </c:pt>
                    <c:pt idx="1823">
                      <c:v>0.65500000000000036</c:v>
                    </c:pt>
                    <c:pt idx="1824">
                      <c:v>0.66500000000000037</c:v>
                    </c:pt>
                    <c:pt idx="1825">
                      <c:v>0.67500000000000038</c:v>
                    </c:pt>
                    <c:pt idx="1826">
                      <c:v>0.68500000000000039</c:v>
                    </c:pt>
                    <c:pt idx="1827">
                      <c:v>0.6950000000000004</c:v>
                    </c:pt>
                    <c:pt idx="1828">
                      <c:v>0.7050000000000004</c:v>
                    </c:pt>
                    <c:pt idx="1829">
                      <c:v>0.71500000000000041</c:v>
                    </c:pt>
                    <c:pt idx="1830">
                      <c:v>0.72500000000000042</c:v>
                    </c:pt>
                    <c:pt idx="1831">
                      <c:v>0.73500000000000043</c:v>
                    </c:pt>
                    <c:pt idx="1832">
                      <c:v>0.74500000000000044</c:v>
                    </c:pt>
                    <c:pt idx="1833">
                      <c:v>0.75500000000000045</c:v>
                    </c:pt>
                    <c:pt idx="1834">
                      <c:v>0.76500000000000046</c:v>
                    </c:pt>
                    <c:pt idx="1835">
                      <c:v>0.77500000000000047</c:v>
                    </c:pt>
                    <c:pt idx="1836">
                      <c:v>0.78500000000000048</c:v>
                    </c:pt>
                    <c:pt idx="1837">
                      <c:v>0.79500000000000048</c:v>
                    </c:pt>
                    <c:pt idx="1838">
                      <c:v>0.80500000000000049</c:v>
                    </c:pt>
                    <c:pt idx="1839">
                      <c:v>0.8150000000000005</c:v>
                    </c:pt>
                    <c:pt idx="1840">
                      <c:v>0.82500000000000051</c:v>
                    </c:pt>
                    <c:pt idx="1841">
                      <c:v>0.83500000000000052</c:v>
                    </c:pt>
                    <c:pt idx="1842">
                      <c:v>0.84500000000000053</c:v>
                    </c:pt>
                    <c:pt idx="1843">
                      <c:v>0.85500000000000054</c:v>
                    </c:pt>
                    <c:pt idx="1844">
                      <c:v>0.86500000000000055</c:v>
                    </c:pt>
                    <c:pt idx="1845">
                      <c:v>0.87500000000000056</c:v>
                    </c:pt>
                    <c:pt idx="1846">
                      <c:v>0.88500000000000056</c:v>
                    </c:pt>
                    <c:pt idx="1847">
                      <c:v>0.89500000000000057</c:v>
                    </c:pt>
                    <c:pt idx="1848">
                      <c:v>0.90500000000000058</c:v>
                    </c:pt>
                    <c:pt idx="1850">
                      <c:v>9.9999999999999992E-2</c:v>
                    </c:pt>
                    <c:pt idx="1851">
                      <c:v>0.10999999999999999</c:v>
                    </c:pt>
                    <c:pt idx="1852">
                      <c:v>0.11999999999999998</c:v>
                    </c:pt>
                    <c:pt idx="1853">
                      <c:v>0.12999999999999998</c:v>
                    </c:pt>
                    <c:pt idx="1854">
                      <c:v>0.13999999999999999</c:v>
                    </c:pt>
                    <c:pt idx="1855">
                      <c:v>0.15</c:v>
                    </c:pt>
                    <c:pt idx="1856">
                      <c:v>0.16</c:v>
                    </c:pt>
                    <c:pt idx="1857">
                      <c:v>0.17</c:v>
                    </c:pt>
                    <c:pt idx="1858">
                      <c:v>0.18000000000000002</c:v>
                    </c:pt>
                    <c:pt idx="1859">
                      <c:v>0.19000000000000003</c:v>
                    </c:pt>
                    <c:pt idx="1860">
                      <c:v>0.20000000000000004</c:v>
                    </c:pt>
                    <c:pt idx="1861">
                      <c:v>0.21000000000000005</c:v>
                    </c:pt>
                    <c:pt idx="1862">
                      <c:v>0.22000000000000006</c:v>
                    </c:pt>
                    <c:pt idx="1863">
                      <c:v>0.23000000000000007</c:v>
                    </c:pt>
                    <c:pt idx="1864">
                      <c:v>0.24000000000000007</c:v>
                    </c:pt>
                    <c:pt idx="1865">
                      <c:v>0.25000000000000006</c:v>
                    </c:pt>
                    <c:pt idx="1866">
                      <c:v>0.26000000000000006</c:v>
                    </c:pt>
                    <c:pt idx="1867">
                      <c:v>0.27000000000000007</c:v>
                    </c:pt>
                    <c:pt idx="1868">
                      <c:v>0.28000000000000008</c:v>
                    </c:pt>
                    <c:pt idx="1869">
                      <c:v>0.29000000000000009</c:v>
                    </c:pt>
                    <c:pt idx="1870">
                      <c:v>0.3000000000000001</c:v>
                    </c:pt>
                    <c:pt idx="1871">
                      <c:v>0.31000000000000011</c:v>
                    </c:pt>
                    <c:pt idx="1872">
                      <c:v>0.32000000000000012</c:v>
                    </c:pt>
                    <c:pt idx="1873">
                      <c:v>0.33000000000000013</c:v>
                    </c:pt>
                    <c:pt idx="1874">
                      <c:v>0.34000000000000014</c:v>
                    </c:pt>
                    <c:pt idx="1875">
                      <c:v>0.35000000000000014</c:v>
                    </c:pt>
                    <c:pt idx="1876">
                      <c:v>0.36000000000000015</c:v>
                    </c:pt>
                    <c:pt idx="1877">
                      <c:v>0.37000000000000016</c:v>
                    </c:pt>
                    <c:pt idx="1878">
                      <c:v>0.38000000000000017</c:v>
                    </c:pt>
                    <c:pt idx="1879">
                      <c:v>0.39000000000000018</c:v>
                    </c:pt>
                    <c:pt idx="1880">
                      <c:v>0.40000000000000019</c:v>
                    </c:pt>
                    <c:pt idx="1881">
                      <c:v>0.4100000000000002</c:v>
                    </c:pt>
                    <c:pt idx="1882">
                      <c:v>0.42000000000000021</c:v>
                    </c:pt>
                    <c:pt idx="1883">
                      <c:v>0.43000000000000022</c:v>
                    </c:pt>
                    <c:pt idx="1884">
                      <c:v>0.44000000000000022</c:v>
                    </c:pt>
                    <c:pt idx="1885">
                      <c:v>0.45000000000000023</c:v>
                    </c:pt>
                    <c:pt idx="1886">
                      <c:v>0.46000000000000024</c:v>
                    </c:pt>
                    <c:pt idx="1887">
                      <c:v>0.47000000000000025</c:v>
                    </c:pt>
                    <c:pt idx="1888">
                      <c:v>0.48000000000000026</c:v>
                    </c:pt>
                    <c:pt idx="1889">
                      <c:v>0.49000000000000027</c:v>
                    </c:pt>
                    <c:pt idx="1890">
                      <c:v>0.50000000000000022</c:v>
                    </c:pt>
                    <c:pt idx="1891">
                      <c:v>0.51000000000000023</c:v>
                    </c:pt>
                    <c:pt idx="1892">
                      <c:v>0.52000000000000024</c:v>
                    </c:pt>
                    <c:pt idx="1893">
                      <c:v>0.53000000000000025</c:v>
                    </c:pt>
                    <c:pt idx="1894">
                      <c:v>0.54000000000000026</c:v>
                    </c:pt>
                    <c:pt idx="1895">
                      <c:v>0.55000000000000027</c:v>
                    </c:pt>
                    <c:pt idx="1896">
                      <c:v>0.56000000000000028</c:v>
                    </c:pt>
                    <c:pt idx="1897">
                      <c:v>0.57000000000000028</c:v>
                    </c:pt>
                    <c:pt idx="1898">
                      <c:v>0.58000000000000029</c:v>
                    </c:pt>
                    <c:pt idx="1899">
                      <c:v>0.5900000000000003</c:v>
                    </c:pt>
                    <c:pt idx="1900">
                      <c:v>0.60000000000000031</c:v>
                    </c:pt>
                    <c:pt idx="1901">
                      <c:v>0.61000000000000032</c:v>
                    </c:pt>
                    <c:pt idx="1902">
                      <c:v>0.62000000000000033</c:v>
                    </c:pt>
                    <c:pt idx="1903">
                      <c:v>0.63000000000000034</c:v>
                    </c:pt>
                    <c:pt idx="1904">
                      <c:v>0.64000000000000035</c:v>
                    </c:pt>
                    <c:pt idx="1905">
                      <c:v>0.65000000000000036</c:v>
                    </c:pt>
                    <c:pt idx="1906">
                      <c:v>0.66000000000000036</c:v>
                    </c:pt>
                    <c:pt idx="1907">
                      <c:v>0.67000000000000037</c:v>
                    </c:pt>
                    <c:pt idx="1908">
                      <c:v>0.68000000000000038</c:v>
                    </c:pt>
                    <c:pt idx="1909">
                      <c:v>0.69000000000000039</c:v>
                    </c:pt>
                    <c:pt idx="1910">
                      <c:v>0.7000000000000004</c:v>
                    </c:pt>
                    <c:pt idx="1911">
                      <c:v>0.71000000000000041</c:v>
                    </c:pt>
                    <c:pt idx="1912">
                      <c:v>0.72000000000000042</c:v>
                    </c:pt>
                    <c:pt idx="1913">
                      <c:v>0.73000000000000043</c:v>
                    </c:pt>
                    <c:pt idx="1914">
                      <c:v>0.74000000000000044</c:v>
                    </c:pt>
                    <c:pt idx="1915">
                      <c:v>0.75000000000000044</c:v>
                    </c:pt>
                    <c:pt idx="1916">
                      <c:v>0.76000000000000045</c:v>
                    </c:pt>
                    <c:pt idx="1917">
                      <c:v>0.77000000000000046</c:v>
                    </c:pt>
                    <c:pt idx="1918">
                      <c:v>0.78000000000000047</c:v>
                    </c:pt>
                    <c:pt idx="1919">
                      <c:v>0.79000000000000048</c:v>
                    </c:pt>
                    <c:pt idx="1920">
                      <c:v>0.80000000000000049</c:v>
                    </c:pt>
                    <c:pt idx="1921">
                      <c:v>0.8100000000000005</c:v>
                    </c:pt>
                    <c:pt idx="1922">
                      <c:v>0.82000000000000051</c:v>
                    </c:pt>
                    <c:pt idx="1923">
                      <c:v>0.83000000000000052</c:v>
                    </c:pt>
                    <c:pt idx="1924">
                      <c:v>0.84000000000000052</c:v>
                    </c:pt>
                    <c:pt idx="1925">
                      <c:v>0.85000000000000053</c:v>
                    </c:pt>
                    <c:pt idx="1926">
                      <c:v>0.86000000000000054</c:v>
                    </c:pt>
                    <c:pt idx="1927">
                      <c:v>0.87000000000000055</c:v>
                    </c:pt>
                    <c:pt idx="1928">
                      <c:v>0.88000000000000056</c:v>
                    </c:pt>
                    <c:pt idx="1929">
                      <c:v>0.89000000000000057</c:v>
                    </c:pt>
                    <c:pt idx="1930">
                      <c:v>0.90000000000000058</c:v>
                    </c:pt>
                    <c:pt idx="1932">
                      <c:v>0.10499999999999998</c:v>
                    </c:pt>
                    <c:pt idx="1933">
                      <c:v>0.11499999999999998</c:v>
                    </c:pt>
                    <c:pt idx="1934">
                      <c:v>0.12499999999999997</c:v>
                    </c:pt>
                    <c:pt idx="1935">
                      <c:v>0.13499999999999998</c:v>
                    </c:pt>
                    <c:pt idx="1936">
                      <c:v>0.14499999999999999</c:v>
                    </c:pt>
                    <c:pt idx="1937">
                      <c:v>0.155</c:v>
                    </c:pt>
                    <c:pt idx="1938">
                      <c:v>0.16500000000000001</c:v>
                    </c:pt>
                    <c:pt idx="1939">
                      <c:v>0.17500000000000002</c:v>
                    </c:pt>
                    <c:pt idx="1940">
                      <c:v>0.18500000000000003</c:v>
                    </c:pt>
                    <c:pt idx="1941">
                      <c:v>0.19500000000000003</c:v>
                    </c:pt>
                    <c:pt idx="1942">
                      <c:v>0.20500000000000004</c:v>
                    </c:pt>
                    <c:pt idx="1943">
                      <c:v>0.21500000000000005</c:v>
                    </c:pt>
                    <c:pt idx="1944">
                      <c:v>0.22500000000000006</c:v>
                    </c:pt>
                    <c:pt idx="1945">
                      <c:v>0.23500000000000007</c:v>
                    </c:pt>
                    <c:pt idx="1946">
                      <c:v>0.24500000000000008</c:v>
                    </c:pt>
                    <c:pt idx="1947">
                      <c:v>0.25500000000000006</c:v>
                    </c:pt>
                    <c:pt idx="1948">
                      <c:v>0.26500000000000007</c:v>
                    </c:pt>
                    <c:pt idx="1949">
                      <c:v>0.27500000000000008</c:v>
                    </c:pt>
                    <c:pt idx="1950">
                      <c:v>0.28500000000000009</c:v>
                    </c:pt>
                    <c:pt idx="1951">
                      <c:v>0.2950000000000001</c:v>
                    </c:pt>
                    <c:pt idx="1952">
                      <c:v>0.3050000000000001</c:v>
                    </c:pt>
                    <c:pt idx="1953">
                      <c:v>0.31500000000000011</c:v>
                    </c:pt>
                    <c:pt idx="1954">
                      <c:v>0.32500000000000012</c:v>
                    </c:pt>
                    <c:pt idx="1955">
                      <c:v>0.33500000000000013</c:v>
                    </c:pt>
                    <c:pt idx="1956">
                      <c:v>0.34500000000000014</c:v>
                    </c:pt>
                    <c:pt idx="1957">
                      <c:v>0.35500000000000015</c:v>
                    </c:pt>
                    <c:pt idx="1958">
                      <c:v>0.36500000000000016</c:v>
                    </c:pt>
                    <c:pt idx="1959">
                      <c:v>0.37500000000000017</c:v>
                    </c:pt>
                    <c:pt idx="1960">
                      <c:v>0.38500000000000018</c:v>
                    </c:pt>
                    <c:pt idx="1961">
                      <c:v>0.39500000000000018</c:v>
                    </c:pt>
                    <c:pt idx="1962">
                      <c:v>0.40500000000000019</c:v>
                    </c:pt>
                    <c:pt idx="1963">
                      <c:v>0.4150000000000002</c:v>
                    </c:pt>
                    <c:pt idx="1964">
                      <c:v>0.42500000000000021</c:v>
                    </c:pt>
                    <c:pt idx="1965">
                      <c:v>0.43500000000000022</c:v>
                    </c:pt>
                    <c:pt idx="1966">
                      <c:v>0.44500000000000023</c:v>
                    </c:pt>
                    <c:pt idx="1967">
                      <c:v>0.45500000000000024</c:v>
                    </c:pt>
                    <c:pt idx="1968">
                      <c:v>0.46500000000000025</c:v>
                    </c:pt>
                    <c:pt idx="1969">
                      <c:v>0.47500000000000026</c:v>
                    </c:pt>
                    <c:pt idx="1970">
                      <c:v>0.48500000000000026</c:v>
                    </c:pt>
                    <c:pt idx="1971">
                      <c:v>0.49500000000000027</c:v>
                    </c:pt>
                    <c:pt idx="1972">
                      <c:v>0.50500000000000023</c:v>
                    </c:pt>
                    <c:pt idx="1973">
                      <c:v>0.51500000000000024</c:v>
                    </c:pt>
                    <c:pt idx="1974">
                      <c:v>0.52500000000000024</c:v>
                    </c:pt>
                    <c:pt idx="1975">
                      <c:v>0.53500000000000025</c:v>
                    </c:pt>
                    <c:pt idx="1976">
                      <c:v>0.54500000000000026</c:v>
                    </c:pt>
                    <c:pt idx="1977">
                      <c:v>0.55500000000000027</c:v>
                    </c:pt>
                    <c:pt idx="1978">
                      <c:v>0.56500000000000028</c:v>
                    </c:pt>
                    <c:pt idx="1979">
                      <c:v>0.57500000000000029</c:v>
                    </c:pt>
                    <c:pt idx="1980">
                      <c:v>0.5850000000000003</c:v>
                    </c:pt>
                    <c:pt idx="1981">
                      <c:v>0.59500000000000031</c:v>
                    </c:pt>
                    <c:pt idx="1982">
                      <c:v>0.60500000000000032</c:v>
                    </c:pt>
                    <c:pt idx="1983">
                      <c:v>0.61500000000000032</c:v>
                    </c:pt>
                    <c:pt idx="1984">
                      <c:v>0.62500000000000033</c:v>
                    </c:pt>
                    <c:pt idx="1985">
                      <c:v>0.63500000000000034</c:v>
                    </c:pt>
                    <c:pt idx="1986">
                      <c:v>0.64500000000000035</c:v>
                    </c:pt>
                    <c:pt idx="1987">
                      <c:v>0.65500000000000036</c:v>
                    </c:pt>
                    <c:pt idx="1988">
                      <c:v>0.66500000000000037</c:v>
                    </c:pt>
                    <c:pt idx="1989">
                      <c:v>0.67500000000000038</c:v>
                    </c:pt>
                    <c:pt idx="1990">
                      <c:v>0.68500000000000039</c:v>
                    </c:pt>
                    <c:pt idx="1991">
                      <c:v>0.6950000000000004</c:v>
                    </c:pt>
                    <c:pt idx="1992">
                      <c:v>0.7050000000000004</c:v>
                    </c:pt>
                    <c:pt idx="1993">
                      <c:v>0.71500000000000041</c:v>
                    </c:pt>
                    <c:pt idx="1994">
                      <c:v>0.72500000000000042</c:v>
                    </c:pt>
                    <c:pt idx="1995">
                      <c:v>0.73500000000000043</c:v>
                    </c:pt>
                    <c:pt idx="1996">
                      <c:v>0.74500000000000044</c:v>
                    </c:pt>
                    <c:pt idx="1997">
                      <c:v>0.75500000000000045</c:v>
                    </c:pt>
                    <c:pt idx="1998">
                      <c:v>0.76500000000000046</c:v>
                    </c:pt>
                    <c:pt idx="1999">
                      <c:v>0.77500000000000047</c:v>
                    </c:pt>
                    <c:pt idx="2000">
                      <c:v>0.78500000000000048</c:v>
                    </c:pt>
                    <c:pt idx="2001">
                      <c:v>0.79500000000000048</c:v>
                    </c:pt>
                    <c:pt idx="2002">
                      <c:v>0.80500000000000049</c:v>
                    </c:pt>
                    <c:pt idx="2003">
                      <c:v>0.8150000000000005</c:v>
                    </c:pt>
                    <c:pt idx="2004">
                      <c:v>0.82500000000000051</c:v>
                    </c:pt>
                    <c:pt idx="2005">
                      <c:v>0.83500000000000052</c:v>
                    </c:pt>
                    <c:pt idx="2006">
                      <c:v>0.84500000000000053</c:v>
                    </c:pt>
                    <c:pt idx="2007">
                      <c:v>0.85500000000000054</c:v>
                    </c:pt>
                    <c:pt idx="2008">
                      <c:v>0.86500000000000055</c:v>
                    </c:pt>
                    <c:pt idx="2009">
                      <c:v>0.87500000000000056</c:v>
                    </c:pt>
                    <c:pt idx="2010">
                      <c:v>0.88500000000000056</c:v>
                    </c:pt>
                    <c:pt idx="2011">
                      <c:v>0.89500000000000057</c:v>
                    </c:pt>
                    <c:pt idx="2013">
                      <c:v>0.10999999999999999</c:v>
                    </c:pt>
                    <c:pt idx="2014">
                      <c:v>0.11999999999999998</c:v>
                    </c:pt>
                    <c:pt idx="2015">
                      <c:v>0.12999999999999998</c:v>
                    </c:pt>
                    <c:pt idx="2016">
                      <c:v>0.13999999999999999</c:v>
                    </c:pt>
                    <c:pt idx="2017">
                      <c:v>0.15</c:v>
                    </c:pt>
                    <c:pt idx="2018">
                      <c:v>0.16</c:v>
                    </c:pt>
                    <c:pt idx="2019">
                      <c:v>0.17</c:v>
                    </c:pt>
                    <c:pt idx="2020">
                      <c:v>0.18000000000000002</c:v>
                    </c:pt>
                    <c:pt idx="2021">
                      <c:v>0.19000000000000003</c:v>
                    </c:pt>
                    <c:pt idx="2022">
                      <c:v>0.20000000000000004</c:v>
                    </c:pt>
                    <c:pt idx="2023">
                      <c:v>0.21000000000000005</c:v>
                    </c:pt>
                    <c:pt idx="2024">
                      <c:v>0.22000000000000006</c:v>
                    </c:pt>
                    <c:pt idx="2025">
                      <c:v>0.23000000000000007</c:v>
                    </c:pt>
                    <c:pt idx="2026">
                      <c:v>0.24000000000000007</c:v>
                    </c:pt>
                    <c:pt idx="2027">
                      <c:v>0.25000000000000006</c:v>
                    </c:pt>
                    <c:pt idx="2028">
                      <c:v>0.26000000000000006</c:v>
                    </c:pt>
                    <c:pt idx="2029">
                      <c:v>0.27000000000000007</c:v>
                    </c:pt>
                    <c:pt idx="2030">
                      <c:v>0.28000000000000008</c:v>
                    </c:pt>
                    <c:pt idx="2031">
                      <c:v>0.29000000000000009</c:v>
                    </c:pt>
                    <c:pt idx="2032">
                      <c:v>0.3000000000000001</c:v>
                    </c:pt>
                    <c:pt idx="2033">
                      <c:v>0.31000000000000011</c:v>
                    </c:pt>
                    <c:pt idx="2034">
                      <c:v>0.32000000000000012</c:v>
                    </c:pt>
                    <c:pt idx="2035">
                      <c:v>0.33000000000000013</c:v>
                    </c:pt>
                    <c:pt idx="2036">
                      <c:v>0.34000000000000014</c:v>
                    </c:pt>
                    <c:pt idx="2037">
                      <c:v>0.35000000000000014</c:v>
                    </c:pt>
                    <c:pt idx="2038">
                      <c:v>0.36000000000000015</c:v>
                    </c:pt>
                    <c:pt idx="2039">
                      <c:v>0.37000000000000016</c:v>
                    </c:pt>
                    <c:pt idx="2040">
                      <c:v>0.38000000000000017</c:v>
                    </c:pt>
                    <c:pt idx="2041">
                      <c:v>0.39000000000000018</c:v>
                    </c:pt>
                    <c:pt idx="2042">
                      <c:v>0.40000000000000019</c:v>
                    </c:pt>
                    <c:pt idx="2043">
                      <c:v>0.4100000000000002</c:v>
                    </c:pt>
                    <c:pt idx="2044">
                      <c:v>0.42000000000000021</c:v>
                    </c:pt>
                    <c:pt idx="2045">
                      <c:v>0.43000000000000022</c:v>
                    </c:pt>
                    <c:pt idx="2046">
                      <c:v>0.44000000000000022</c:v>
                    </c:pt>
                    <c:pt idx="2047">
                      <c:v>0.45000000000000023</c:v>
                    </c:pt>
                    <c:pt idx="2048">
                      <c:v>0.46000000000000024</c:v>
                    </c:pt>
                    <c:pt idx="2049">
                      <c:v>0.47000000000000025</c:v>
                    </c:pt>
                    <c:pt idx="2050">
                      <c:v>0.48000000000000026</c:v>
                    </c:pt>
                    <c:pt idx="2051">
                      <c:v>0.49000000000000027</c:v>
                    </c:pt>
                    <c:pt idx="2052">
                      <c:v>0.50000000000000022</c:v>
                    </c:pt>
                    <c:pt idx="2053">
                      <c:v>0.51000000000000023</c:v>
                    </c:pt>
                    <c:pt idx="2054">
                      <c:v>0.52000000000000024</c:v>
                    </c:pt>
                    <c:pt idx="2055">
                      <c:v>0.53000000000000025</c:v>
                    </c:pt>
                    <c:pt idx="2056">
                      <c:v>0.54000000000000026</c:v>
                    </c:pt>
                    <c:pt idx="2057">
                      <c:v>0.55000000000000027</c:v>
                    </c:pt>
                    <c:pt idx="2058">
                      <c:v>0.56000000000000028</c:v>
                    </c:pt>
                    <c:pt idx="2059">
                      <c:v>0.57000000000000028</c:v>
                    </c:pt>
                    <c:pt idx="2060">
                      <c:v>0.58000000000000029</c:v>
                    </c:pt>
                    <c:pt idx="2061">
                      <c:v>0.5900000000000003</c:v>
                    </c:pt>
                    <c:pt idx="2062">
                      <c:v>0.60000000000000031</c:v>
                    </c:pt>
                    <c:pt idx="2063">
                      <c:v>0.61000000000000032</c:v>
                    </c:pt>
                    <c:pt idx="2064">
                      <c:v>0.62000000000000033</c:v>
                    </c:pt>
                    <c:pt idx="2065">
                      <c:v>0.63000000000000034</c:v>
                    </c:pt>
                    <c:pt idx="2066">
                      <c:v>0.64000000000000035</c:v>
                    </c:pt>
                    <c:pt idx="2067">
                      <c:v>0.65000000000000036</c:v>
                    </c:pt>
                    <c:pt idx="2068">
                      <c:v>0.66000000000000036</c:v>
                    </c:pt>
                    <c:pt idx="2069">
                      <c:v>0.67000000000000037</c:v>
                    </c:pt>
                    <c:pt idx="2070">
                      <c:v>0.68000000000000038</c:v>
                    </c:pt>
                    <c:pt idx="2071">
                      <c:v>0.69000000000000039</c:v>
                    </c:pt>
                    <c:pt idx="2072">
                      <c:v>0.7000000000000004</c:v>
                    </c:pt>
                    <c:pt idx="2073">
                      <c:v>0.71000000000000041</c:v>
                    </c:pt>
                    <c:pt idx="2074">
                      <c:v>0.72000000000000042</c:v>
                    </c:pt>
                    <c:pt idx="2075">
                      <c:v>0.73000000000000043</c:v>
                    </c:pt>
                    <c:pt idx="2076">
                      <c:v>0.74000000000000044</c:v>
                    </c:pt>
                    <c:pt idx="2077">
                      <c:v>0.75000000000000044</c:v>
                    </c:pt>
                    <c:pt idx="2078">
                      <c:v>0.76000000000000045</c:v>
                    </c:pt>
                    <c:pt idx="2079">
                      <c:v>0.77000000000000046</c:v>
                    </c:pt>
                    <c:pt idx="2080">
                      <c:v>0.78000000000000047</c:v>
                    </c:pt>
                    <c:pt idx="2081">
                      <c:v>0.79000000000000048</c:v>
                    </c:pt>
                    <c:pt idx="2082">
                      <c:v>0.80000000000000049</c:v>
                    </c:pt>
                    <c:pt idx="2083">
                      <c:v>0.8100000000000005</c:v>
                    </c:pt>
                    <c:pt idx="2084">
                      <c:v>0.82000000000000051</c:v>
                    </c:pt>
                    <c:pt idx="2085">
                      <c:v>0.83000000000000052</c:v>
                    </c:pt>
                    <c:pt idx="2086">
                      <c:v>0.84000000000000052</c:v>
                    </c:pt>
                    <c:pt idx="2087">
                      <c:v>0.85000000000000053</c:v>
                    </c:pt>
                    <c:pt idx="2088">
                      <c:v>0.86000000000000054</c:v>
                    </c:pt>
                    <c:pt idx="2089">
                      <c:v>0.87000000000000055</c:v>
                    </c:pt>
                    <c:pt idx="2090">
                      <c:v>0.88000000000000056</c:v>
                    </c:pt>
                    <c:pt idx="2091">
                      <c:v>0.89000000000000057</c:v>
                    </c:pt>
                    <c:pt idx="2093">
                      <c:v>0.11499999999999998</c:v>
                    </c:pt>
                    <c:pt idx="2094">
                      <c:v>0.12499999999999997</c:v>
                    </c:pt>
                    <c:pt idx="2095">
                      <c:v>0.13499999999999998</c:v>
                    </c:pt>
                    <c:pt idx="2096">
                      <c:v>0.14499999999999999</c:v>
                    </c:pt>
                    <c:pt idx="2097">
                      <c:v>0.155</c:v>
                    </c:pt>
                    <c:pt idx="2098">
                      <c:v>0.16500000000000001</c:v>
                    </c:pt>
                    <c:pt idx="2099">
                      <c:v>0.17500000000000002</c:v>
                    </c:pt>
                    <c:pt idx="2100">
                      <c:v>0.18500000000000003</c:v>
                    </c:pt>
                    <c:pt idx="2101">
                      <c:v>0.19500000000000003</c:v>
                    </c:pt>
                    <c:pt idx="2102">
                      <c:v>0.20500000000000004</c:v>
                    </c:pt>
                    <c:pt idx="2103">
                      <c:v>0.21500000000000005</c:v>
                    </c:pt>
                    <c:pt idx="2104">
                      <c:v>0.22500000000000006</c:v>
                    </c:pt>
                    <c:pt idx="2105">
                      <c:v>0.23500000000000007</c:v>
                    </c:pt>
                    <c:pt idx="2106">
                      <c:v>0.24500000000000008</c:v>
                    </c:pt>
                    <c:pt idx="2107">
                      <c:v>0.25500000000000006</c:v>
                    </c:pt>
                    <c:pt idx="2108">
                      <c:v>0.26500000000000007</c:v>
                    </c:pt>
                    <c:pt idx="2109">
                      <c:v>0.27500000000000008</c:v>
                    </c:pt>
                    <c:pt idx="2110">
                      <c:v>0.28500000000000009</c:v>
                    </c:pt>
                    <c:pt idx="2111">
                      <c:v>0.2950000000000001</c:v>
                    </c:pt>
                    <c:pt idx="2112">
                      <c:v>0.3050000000000001</c:v>
                    </c:pt>
                    <c:pt idx="2113">
                      <c:v>0.31500000000000011</c:v>
                    </c:pt>
                    <c:pt idx="2114">
                      <c:v>0.32500000000000012</c:v>
                    </c:pt>
                    <c:pt idx="2115">
                      <c:v>0.33500000000000013</c:v>
                    </c:pt>
                    <c:pt idx="2116">
                      <c:v>0.34500000000000014</c:v>
                    </c:pt>
                    <c:pt idx="2117">
                      <c:v>0.35500000000000015</c:v>
                    </c:pt>
                    <c:pt idx="2118">
                      <c:v>0.36500000000000016</c:v>
                    </c:pt>
                    <c:pt idx="2119">
                      <c:v>0.37500000000000017</c:v>
                    </c:pt>
                    <c:pt idx="2120">
                      <c:v>0.38500000000000018</c:v>
                    </c:pt>
                    <c:pt idx="2121">
                      <c:v>0.39500000000000018</c:v>
                    </c:pt>
                    <c:pt idx="2122">
                      <c:v>0.40500000000000019</c:v>
                    </c:pt>
                    <c:pt idx="2123">
                      <c:v>0.4150000000000002</c:v>
                    </c:pt>
                    <c:pt idx="2124">
                      <c:v>0.42500000000000021</c:v>
                    </c:pt>
                    <c:pt idx="2125">
                      <c:v>0.43500000000000022</c:v>
                    </c:pt>
                    <c:pt idx="2126">
                      <c:v>0.44500000000000023</c:v>
                    </c:pt>
                    <c:pt idx="2127">
                      <c:v>0.45500000000000024</c:v>
                    </c:pt>
                    <c:pt idx="2128">
                      <c:v>0.46500000000000025</c:v>
                    </c:pt>
                    <c:pt idx="2129">
                      <c:v>0.47500000000000026</c:v>
                    </c:pt>
                    <c:pt idx="2130">
                      <c:v>0.48500000000000026</c:v>
                    </c:pt>
                    <c:pt idx="2131">
                      <c:v>0.49500000000000027</c:v>
                    </c:pt>
                    <c:pt idx="2132">
                      <c:v>0.50500000000000023</c:v>
                    </c:pt>
                    <c:pt idx="2133">
                      <c:v>0.51500000000000024</c:v>
                    </c:pt>
                    <c:pt idx="2134">
                      <c:v>0.52500000000000024</c:v>
                    </c:pt>
                    <c:pt idx="2135">
                      <c:v>0.53500000000000025</c:v>
                    </c:pt>
                    <c:pt idx="2136">
                      <c:v>0.54500000000000026</c:v>
                    </c:pt>
                    <c:pt idx="2137">
                      <c:v>0.55500000000000027</c:v>
                    </c:pt>
                    <c:pt idx="2138">
                      <c:v>0.56500000000000028</c:v>
                    </c:pt>
                    <c:pt idx="2139">
                      <c:v>0.57500000000000029</c:v>
                    </c:pt>
                    <c:pt idx="2140">
                      <c:v>0.5850000000000003</c:v>
                    </c:pt>
                    <c:pt idx="2141">
                      <c:v>0.59500000000000031</c:v>
                    </c:pt>
                    <c:pt idx="2142">
                      <c:v>0.60500000000000032</c:v>
                    </c:pt>
                    <c:pt idx="2143">
                      <c:v>0.61500000000000032</c:v>
                    </c:pt>
                    <c:pt idx="2144">
                      <c:v>0.62500000000000033</c:v>
                    </c:pt>
                    <c:pt idx="2145">
                      <c:v>0.63500000000000034</c:v>
                    </c:pt>
                    <c:pt idx="2146">
                      <c:v>0.64500000000000035</c:v>
                    </c:pt>
                    <c:pt idx="2147">
                      <c:v>0.65500000000000036</c:v>
                    </c:pt>
                    <c:pt idx="2148">
                      <c:v>0.66500000000000037</c:v>
                    </c:pt>
                    <c:pt idx="2149">
                      <c:v>0.67500000000000038</c:v>
                    </c:pt>
                    <c:pt idx="2150">
                      <c:v>0.68500000000000039</c:v>
                    </c:pt>
                    <c:pt idx="2151">
                      <c:v>0.6950000000000004</c:v>
                    </c:pt>
                    <c:pt idx="2152">
                      <c:v>0.7050000000000004</c:v>
                    </c:pt>
                    <c:pt idx="2153">
                      <c:v>0.71500000000000041</c:v>
                    </c:pt>
                    <c:pt idx="2154">
                      <c:v>0.72500000000000042</c:v>
                    </c:pt>
                    <c:pt idx="2155">
                      <c:v>0.73500000000000043</c:v>
                    </c:pt>
                    <c:pt idx="2156">
                      <c:v>0.74500000000000044</c:v>
                    </c:pt>
                    <c:pt idx="2157">
                      <c:v>0.75500000000000045</c:v>
                    </c:pt>
                    <c:pt idx="2158">
                      <c:v>0.76500000000000046</c:v>
                    </c:pt>
                    <c:pt idx="2159">
                      <c:v>0.77500000000000047</c:v>
                    </c:pt>
                    <c:pt idx="2160">
                      <c:v>0.78500000000000048</c:v>
                    </c:pt>
                    <c:pt idx="2161">
                      <c:v>0.79500000000000048</c:v>
                    </c:pt>
                    <c:pt idx="2162">
                      <c:v>0.80500000000000049</c:v>
                    </c:pt>
                    <c:pt idx="2163">
                      <c:v>0.8150000000000005</c:v>
                    </c:pt>
                    <c:pt idx="2164">
                      <c:v>0.82500000000000051</c:v>
                    </c:pt>
                    <c:pt idx="2165">
                      <c:v>0.83500000000000052</c:v>
                    </c:pt>
                    <c:pt idx="2166">
                      <c:v>0.84500000000000053</c:v>
                    </c:pt>
                    <c:pt idx="2167">
                      <c:v>0.85500000000000054</c:v>
                    </c:pt>
                    <c:pt idx="2168">
                      <c:v>0.86500000000000055</c:v>
                    </c:pt>
                    <c:pt idx="2169">
                      <c:v>0.87500000000000056</c:v>
                    </c:pt>
                    <c:pt idx="2170">
                      <c:v>0.88500000000000056</c:v>
                    </c:pt>
                    <c:pt idx="2172">
                      <c:v>0.11999999999999998</c:v>
                    </c:pt>
                    <c:pt idx="2173">
                      <c:v>0.12999999999999998</c:v>
                    </c:pt>
                    <c:pt idx="2174">
                      <c:v>0.13999999999999999</c:v>
                    </c:pt>
                    <c:pt idx="2175">
                      <c:v>0.15</c:v>
                    </c:pt>
                    <c:pt idx="2176">
                      <c:v>0.16</c:v>
                    </c:pt>
                    <c:pt idx="2177">
                      <c:v>0.17</c:v>
                    </c:pt>
                    <c:pt idx="2178">
                      <c:v>0.18000000000000002</c:v>
                    </c:pt>
                    <c:pt idx="2179">
                      <c:v>0.19000000000000003</c:v>
                    </c:pt>
                    <c:pt idx="2180">
                      <c:v>0.20000000000000004</c:v>
                    </c:pt>
                    <c:pt idx="2181">
                      <c:v>0.21000000000000005</c:v>
                    </c:pt>
                    <c:pt idx="2182">
                      <c:v>0.22000000000000006</c:v>
                    </c:pt>
                    <c:pt idx="2183">
                      <c:v>0.23000000000000007</c:v>
                    </c:pt>
                    <c:pt idx="2184">
                      <c:v>0.24000000000000007</c:v>
                    </c:pt>
                    <c:pt idx="2185">
                      <c:v>0.25000000000000006</c:v>
                    </c:pt>
                    <c:pt idx="2186">
                      <c:v>0.26000000000000006</c:v>
                    </c:pt>
                    <c:pt idx="2187">
                      <c:v>0.27000000000000007</c:v>
                    </c:pt>
                    <c:pt idx="2188">
                      <c:v>0.28000000000000008</c:v>
                    </c:pt>
                    <c:pt idx="2189">
                      <c:v>0.29000000000000009</c:v>
                    </c:pt>
                    <c:pt idx="2190">
                      <c:v>0.3000000000000001</c:v>
                    </c:pt>
                    <c:pt idx="2191">
                      <c:v>0.31000000000000011</c:v>
                    </c:pt>
                    <c:pt idx="2192">
                      <c:v>0.32000000000000012</c:v>
                    </c:pt>
                    <c:pt idx="2193">
                      <c:v>0.33000000000000013</c:v>
                    </c:pt>
                    <c:pt idx="2194">
                      <c:v>0.34000000000000014</c:v>
                    </c:pt>
                    <c:pt idx="2195">
                      <c:v>0.35000000000000014</c:v>
                    </c:pt>
                    <c:pt idx="2196">
                      <c:v>0.36000000000000015</c:v>
                    </c:pt>
                    <c:pt idx="2197">
                      <c:v>0.37000000000000016</c:v>
                    </c:pt>
                    <c:pt idx="2198">
                      <c:v>0.38000000000000017</c:v>
                    </c:pt>
                    <c:pt idx="2199">
                      <c:v>0.39000000000000018</c:v>
                    </c:pt>
                    <c:pt idx="2200">
                      <c:v>0.40000000000000019</c:v>
                    </c:pt>
                    <c:pt idx="2201">
                      <c:v>0.4100000000000002</c:v>
                    </c:pt>
                    <c:pt idx="2202">
                      <c:v>0.42000000000000021</c:v>
                    </c:pt>
                    <c:pt idx="2203">
                      <c:v>0.43000000000000022</c:v>
                    </c:pt>
                    <c:pt idx="2204">
                      <c:v>0.44000000000000022</c:v>
                    </c:pt>
                    <c:pt idx="2205">
                      <c:v>0.45000000000000023</c:v>
                    </c:pt>
                    <c:pt idx="2206">
                      <c:v>0.46000000000000024</c:v>
                    </c:pt>
                    <c:pt idx="2207">
                      <c:v>0.47000000000000025</c:v>
                    </c:pt>
                    <c:pt idx="2208">
                      <c:v>0.48000000000000026</c:v>
                    </c:pt>
                    <c:pt idx="2209">
                      <c:v>0.49000000000000027</c:v>
                    </c:pt>
                    <c:pt idx="2210">
                      <c:v>0.50000000000000022</c:v>
                    </c:pt>
                    <c:pt idx="2211">
                      <c:v>0.51000000000000023</c:v>
                    </c:pt>
                    <c:pt idx="2212">
                      <c:v>0.52000000000000024</c:v>
                    </c:pt>
                    <c:pt idx="2213">
                      <c:v>0.53000000000000025</c:v>
                    </c:pt>
                    <c:pt idx="2214">
                      <c:v>0.54000000000000026</c:v>
                    </c:pt>
                    <c:pt idx="2215">
                      <c:v>0.55000000000000027</c:v>
                    </c:pt>
                    <c:pt idx="2216">
                      <c:v>0.56000000000000028</c:v>
                    </c:pt>
                    <c:pt idx="2217">
                      <c:v>0.57000000000000028</c:v>
                    </c:pt>
                    <c:pt idx="2218">
                      <c:v>0.58000000000000029</c:v>
                    </c:pt>
                    <c:pt idx="2219">
                      <c:v>0.5900000000000003</c:v>
                    </c:pt>
                    <c:pt idx="2220">
                      <c:v>0.60000000000000031</c:v>
                    </c:pt>
                    <c:pt idx="2221">
                      <c:v>0.61000000000000032</c:v>
                    </c:pt>
                    <c:pt idx="2222">
                      <c:v>0.62000000000000033</c:v>
                    </c:pt>
                    <c:pt idx="2223">
                      <c:v>0.63000000000000034</c:v>
                    </c:pt>
                    <c:pt idx="2224">
                      <c:v>0.64000000000000035</c:v>
                    </c:pt>
                    <c:pt idx="2225">
                      <c:v>0.65000000000000036</c:v>
                    </c:pt>
                    <c:pt idx="2226">
                      <c:v>0.66000000000000036</c:v>
                    </c:pt>
                    <c:pt idx="2227">
                      <c:v>0.67000000000000037</c:v>
                    </c:pt>
                    <c:pt idx="2228">
                      <c:v>0.68000000000000038</c:v>
                    </c:pt>
                    <c:pt idx="2229">
                      <c:v>0.69000000000000039</c:v>
                    </c:pt>
                    <c:pt idx="2230">
                      <c:v>0.7000000000000004</c:v>
                    </c:pt>
                    <c:pt idx="2231">
                      <c:v>0.71000000000000041</c:v>
                    </c:pt>
                    <c:pt idx="2232">
                      <c:v>0.72000000000000042</c:v>
                    </c:pt>
                    <c:pt idx="2233">
                      <c:v>0.73000000000000043</c:v>
                    </c:pt>
                    <c:pt idx="2234">
                      <c:v>0.74000000000000044</c:v>
                    </c:pt>
                    <c:pt idx="2235">
                      <c:v>0.75000000000000044</c:v>
                    </c:pt>
                    <c:pt idx="2236">
                      <c:v>0.76000000000000045</c:v>
                    </c:pt>
                    <c:pt idx="2237">
                      <c:v>0.77000000000000046</c:v>
                    </c:pt>
                    <c:pt idx="2238">
                      <c:v>0.78000000000000047</c:v>
                    </c:pt>
                    <c:pt idx="2239">
                      <c:v>0.79000000000000048</c:v>
                    </c:pt>
                    <c:pt idx="2240">
                      <c:v>0.80000000000000049</c:v>
                    </c:pt>
                    <c:pt idx="2241">
                      <c:v>0.8100000000000005</c:v>
                    </c:pt>
                    <c:pt idx="2242">
                      <c:v>0.82000000000000051</c:v>
                    </c:pt>
                    <c:pt idx="2243">
                      <c:v>0.83000000000000052</c:v>
                    </c:pt>
                    <c:pt idx="2244">
                      <c:v>0.84000000000000052</c:v>
                    </c:pt>
                    <c:pt idx="2245">
                      <c:v>0.85000000000000053</c:v>
                    </c:pt>
                    <c:pt idx="2246">
                      <c:v>0.86000000000000054</c:v>
                    </c:pt>
                    <c:pt idx="2247">
                      <c:v>0.87000000000000055</c:v>
                    </c:pt>
                    <c:pt idx="2248">
                      <c:v>0.88000000000000056</c:v>
                    </c:pt>
                    <c:pt idx="2250">
                      <c:v>0.12499999999999997</c:v>
                    </c:pt>
                    <c:pt idx="2251">
                      <c:v>0.13499999999999998</c:v>
                    </c:pt>
                    <c:pt idx="2252">
                      <c:v>0.14499999999999999</c:v>
                    </c:pt>
                    <c:pt idx="2253">
                      <c:v>0.155</c:v>
                    </c:pt>
                    <c:pt idx="2254">
                      <c:v>0.16500000000000001</c:v>
                    </c:pt>
                    <c:pt idx="2255">
                      <c:v>0.17500000000000002</c:v>
                    </c:pt>
                    <c:pt idx="2256">
                      <c:v>0.18500000000000003</c:v>
                    </c:pt>
                    <c:pt idx="2257">
                      <c:v>0.19500000000000003</c:v>
                    </c:pt>
                    <c:pt idx="2258">
                      <c:v>0.20500000000000004</c:v>
                    </c:pt>
                    <c:pt idx="2259">
                      <c:v>0.21500000000000005</c:v>
                    </c:pt>
                    <c:pt idx="2260">
                      <c:v>0.22500000000000006</c:v>
                    </c:pt>
                    <c:pt idx="2261">
                      <c:v>0.23500000000000007</c:v>
                    </c:pt>
                    <c:pt idx="2262">
                      <c:v>0.24500000000000008</c:v>
                    </c:pt>
                    <c:pt idx="2263">
                      <c:v>0.25500000000000006</c:v>
                    </c:pt>
                    <c:pt idx="2264">
                      <c:v>0.26500000000000007</c:v>
                    </c:pt>
                    <c:pt idx="2265">
                      <c:v>0.27500000000000008</c:v>
                    </c:pt>
                    <c:pt idx="2266">
                      <c:v>0.28500000000000009</c:v>
                    </c:pt>
                    <c:pt idx="2267">
                      <c:v>0.2950000000000001</c:v>
                    </c:pt>
                    <c:pt idx="2268">
                      <c:v>0.3050000000000001</c:v>
                    </c:pt>
                    <c:pt idx="2269">
                      <c:v>0.31500000000000011</c:v>
                    </c:pt>
                    <c:pt idx="2270">
                      <c:v>0.32500000000000012</c:v>
                    </c:pt>
                    <c:pt idx="2271">
                      <c:v>0.33500000000000013</c:v>
                    </c:pt>
                    <c:pt idx="2272">
                      <c:v>0.34500000000000014</c:v>
                    </c:pt>
                    <c:pt idx="2273">
                      <c:v>0.35500000000000015</c:v>
                    </c:pt>
                    <c:pt idx="2274">
                      <c:v>0.36500000000000016</c:v>
                    </c:pt>
                    <c:pt idx="2275">
                      <c:v>0.37500000000000017</c:v>
                    </c:pt>
                    <c:pt idx="2276">
                      <c:v>0.38500000000000018</c:v>
                    </c:pt>
                    <c:pt idx="2277">
                      <c:v>0.39500000000000018</c:v>
                    </c:pt>
                    <c:pt idx="2278">
                      <c:v>0.40500000000000019</c:v>
                    </c:pt>
                    <c:pt idx="2279">
                      <c:v>0.4150000000000002</c:v>
                    </c:pt>
                    <c:pt idx="2280">
                      <c:v>0.42500000000000021</c:v>
                    </c:pt>
                    <c:pt idx="2281">
                      <c:v>0.43500000000000022</c:v>
                    </c:pt>
                    <c:pt idx="2282">
                      <c:v>0.44500000000000023</c:v>
                    </c:pt>
                    <c:pt idx="2283">
                      <c:v>0.45500000000000024</c:v>
                    </c:pt>
                    <c:pt idx="2284">
                      <c:v>0.46500000000000025</c:v>
                    </c:pt>
                    <c:pt idx="2285">
                      <c:v>0.47500000000000026</c:v>
                    </c:pt>
                    <c:pt idx="2286">
                      <c:v>0.48500000000000026</c:v>
                    </c:pt>
                    <c:pt idx="2287">
                      <c:v>0.49500000000000027</c:v>
                    </c:pt>
                    <c:pt idx="2288">
                      <c:v>0.50500000000000023</c:v>
                    </c:pt>
                    <c:pt idx="2289">
                      <c:v>0.51500000000000024</c:v>
                    </c:pt>
                    <c:pt idx="2290">
                      <c:v>0.52500000000000024</c:v>
                    </c:pt>
                    <c:pt idx="2291">
                      <c:v>0.53500000000000025</c:v>
                    </c:pt>
                    <c:pt idx="2292">
                      <c:v>0.54500000000000026</c:v>
                    </c:pt>
                    <c:pt idx="2293">
                      <c:v>0.55500000000000027</c:v>
                    </c:pt>
                    <c:pt idx="2294">
                      <c:v>0.56500000000000028</c:v>
                    </c:pt>
                    <c:pt idx="2295">
                      <c:v>0.57500000000000029</c:v>
                    </c:pt>
                    <c:pt idx="2296">
                      <c:v>0.5850000000000003</c:v>
                    </c:pt>
                    <c:pt idx="2297">
                      <c:v>0.59500000000000031</c:v>
                    </c:pt>
                    <c:pt idx="2298">
                      <c:v>0.60500000000000032</c:v>
                    </c:pt>
                    <c:pt idx="2299">
                      <c:v>0.61500000000000032</c:v>
                    </c:pt>
                    <c:pt idx="2300">
                      <c:v>0.62500000000000033</c:v>
                    </c:pt>
                    <c:pt idx="2301">
                      <c:v>0.63500000000000034</c:v>
                    </c:pt>
                    <c:pt idx="2302">
                      <c:v>0.64500000000000035</c:v>
                    </c:pt>
                    <c:pt idx="2303">
                      <c:v>0.65500000000000036</c:v>
                    </c:pt>
                    <c:pt idx="2304">
                      <c:v>0.66500000000000037</c:v>
                    </c:pt>
                    <c:pt idx="2305">
                      <c:v>0.67500000000000038</c:v>
                    </c:pt>
                    <c:pt idx="2306">
                      <c:v>0.68500000000000039</c:v>
                    </c:pt>
                    <c:pt idx="2307">
                      <c:v>0.6950000000000004</c:v>
                    </c:pt>
                    <c:pt idx="2308">
                      <c:v>0.7050000000000004</c:v>
                    </c:pt>
                    <c:pt idx="2309">
                      <c:v>0.71500000000000041</c:v>
                    </c:pt>
                    <c:pt idx="2310">
                      <c:v>0.72500000000000042</c:v>
                    </c:pt>
                    <c:pt idx="2311">
                      <c:v>0.73500000000000043</c:v>
                    </c:pt>
                    <c:pt idx="2312">
                      <c:v>0.74500000000000044</c:v>
                    </c:pt>
                    <c:pt idx="2313">
                      <c:v>0.75500000000000045</c:v>
                    </c:pt>
                    <c:pt idx="2314">
                      <c:v>0.76500000000000046</c:v>
                    </c:pt>
                    <c:pt idx="2315">
                      <c:v>0.77500000000000047</c:v>
                    </c:pt>
                    <c:pt idx="2316">
                      <c:v>0.78500000000000048</c:v>
                    </c:pt>
                    <c:pt idx="2317">
                      <c:v>0.79500000000000048</c:v>
                    </c:pt>
                    <c:pt idx="2318">
                      <c:v>0.80500000000000049</c:v>
                    </c:pt>
                    <c:pt idx="2319">
                      <c:v>0.8150000000000005</c:v>
                    </c:pt>
                    <c:pt idx="2320">
                      <c:v>0.82500000000000051</c:v>
                    </c:pt>
                    <c:pt idx="2321">
                      <c:v>0.83500000000000052</c:v>
                    </c:pt>
                    <c:pt idx="2322">
                      <c:v>0.84500000000000053</c:v>
                    </c:pt>
                    <c:pt idx="2323">
                      <c:v>0.85500000000000054</c:v>
                    </c:pt>
                    <c:pt idx="2324">
                      <c:v>0.86500000000000055</c:v>
                    </c:pt>
                    <c:pt idx="2325">
                      <c:v>0.87500000000000056</c:v>
                    </c:pt>
                    <c:pt idx="2327">
                      <c:v>0.12999999999999998</c:v>
                    </c:pt>
                    <c:pt idx="2328">
                      <c:v>0.13999999999999999</c:v>
                    </c:pt>
                    <c:pt idx="2329">
                      <c:v>0.15</c:v>
                    </c:pt>
                    <c:pt idx="2330">
                      <c:v>0.16</c:v>
                    </c:pt>
                    <c:pt idx="2331">
                      <c:v>0.17</c:v>
                    </c:pt>
                    <c:pt idx="2332">
                      <c:v>0.18000000000000002</c:v>
                    </c:pt>
                    <c:pt idx="2333">
                      <c:v>0.19000000000000003</c:v>
                    </c:pt>
                    <c:pt idx="2334">
                      <c:v>0.20000000000000004</c:v>
                    </c:pt>
                    <c:pt idx="2335">
                      <c:v>0.21000000000000005</c:v>
                    </c:pt>
                    <c:pt idx="2336">
                      <c:v>0.22000000000000006</c:v>
                    </c:pt>
                    <c:pt idx="2337">
                      <c:v>0.23000000000000007</c:v>
                    </c:pt>
                    <c:pt idx="2338">
                      <c:v>0.24000000000000007</c:v>
                    </c:pt>
                    <c:pt idx="2339">
                      <c:v>0.25000000000000006</c:v>
                    </c:pt>
                    <c:pt idx="2340">
                      <c:v>0.26000000000000006</c:v>
                    </c:pt>
                    <c:pt idx="2341">
                      <c:v>0.27000000000000007</c:v>
                    </c:pt>
                    <c:pt idx="2342">
                      <c:v>0.28000000000000008</c:v>
                    </c:pt>
                    <c:pt idx="2343">
                      <c:v>0.29000000000000009</c:v>
                    </c:pt>
                    <c:pt idx="2344">
                      <c:v>0.3000000000000001</c:v>
                    </c:pt>
                    <c:pt idx="2345">
                      <c:v>0.31000000000000011</c:v>
                    </c:pt>
                    <c:pt idx="2346">
                      <c:v>0.32000000000000012</c:v>
                    </c:pt>
                    <c:pt idx="2347">
                      <c:v>0.33000000000000013</c:v>
                    </c:pt>
                    <c:pt idx="2348">
                      <c:v>0.34000000000000014</c:v>
                    </c:pt>
                    <c:pt idx="2349">
                      <c:v>0.35000000000000014</c:v>
                    </c:pt>
                    <c:pt idx="2350">
                      <c:v>0.36000000000000015</c:v>
                    </c:pt>
                    <c:pt idx="2351">
                      <c:v>0.37000000000000016</c:v>
                    </c:pt>
                    <c:pt idx="2352">
                      <c:v>0.38000000000000017</c:v>
                    </c:pt>
                    <c:pt idx="2353">
                      <c:v>0.39000000000000018</c:v>
                    </c:pt>
                    <c:pt idx="2354">
                      <c:v>0.40000000000000019</c:v>
                    </c:pt>
                    <c:pt idx="2355">
                      <c:v>0.4100000000000002</c:v>
                    </c:pt>
                    <c:pt idx="2356">
                      <c:v>0.42000000000000021</c:v>
                    </c:pt>
                    <c:pt idx="2357">
                      <c:v>0.43000000000000022</c:v>
                    </c:pt>
                    <c:pt idx="2358">
                      <c:v>0.44000000000000022</c:v>
                    </c:pt>
                    <c:pt idx="2359">
                      <c:v>0.45000000000000023</c:v>
                    </c:pt>
                    <c:pt idx="2360">
                      <c:v>0.46000000000000024</c:v>
                    </c:pt>
                    <c:pt idx="2361">
                      <c:v>0.47000000000000025</c:v>
                    </c:pt>
                    <c:pt idx="2362">
                      <c:v>0.48000000000000026</c:v>
                    </c:pt>
                    <c:pt idx="2363">
                      <c:v>0.49000000000000027</c:v>
                    </c:pt>
                    <c:pt idx="2364">
                      <c:v>0.50000000000000022</c:v>
                    </c:pt>
                    <c:pt idx="2365">
                      <c:v>0.51000000000000023</c:v>
                    </c:pt>
                    <c:pt idx="2366">
                      <c:v>0.52000000000000024</c:v>
                    </c:pt>
                    <c:pt idx="2367">
                      <c:v>0.53000000000000025</c:v>
                    </c:pt>
                    <c:pt idx="2368">
                      <c:v>0.54000000000000026</c:v>
                    </c:pt>
                    <c:pt idx="2369">
                      <c:v>0.55000000000000027</c:v>
                    </c:pt>
                    <c:pt idx="2370">
                      <c:v>0.56000000000000028</c:v>
                    </c:pt>
                    <c:pt idx="2371">
                      <c:v>0.57000000000000028</c:v>
                    </c:pt>
                    <c:pt idx="2372">
                      <c:v>0.58000000000000029</c:v>
                    </c:pt>
                    <c:pt idx="2373">
                      <c:v>0.5900000000000003</c:v>
                    </c:pt>
                    <c:pt idx="2374">
                      <c:v>0.60000000000000031</c:v>
                    </c:pt>
                    <c:pt idx="2375">
                      <c:v>0.61000000000000032</c:v>
                    </c:pt>
                    <c:pt idx="2376">
                      <c:v>0.62000000000000033</c:v>
                    </c:pt>
                    <c:pt idx="2377">
                      <c:v>0.63000000000000034</c:v>
                    </c:pt>
                    <c:pt idx="2378">
                      <c:v>0.64000000000000035</c:v>
                    </c:pt>
                    <c:pt idx="2379">
                      <c:v>0.65000000000000036</c:v>
                    </c:pt>
                    <c:pt idx="2380">
                      <c:v>0.66000000000000036</c:v>
                    </c:pt>
                    <c:pt idx="2381">
                      <c:v>0.67000000000000037</c:v>
                    </c:pt>
                    <c:pt idx="2382">
                      <c:v>0.68000000000000038</c:v>
                    </c:pt>
                    <c:pt idx="2383">
                      <c:v>0.69000000000000039</c:v>
                    </c:pt>
                    <c:pt idx="2384">
                      <c:v>0.7000000000000004</c:v>
                    </c:pt>
                    <c:pt idx="2385">
                      <c:v>0.71000000000000041</c:v>
                    </c:pt>
                    <c:pt idx="2386">
                      <c:v>0.72000000000000042</c:v>
                    </c:pt>
                    <c:pt idx="2387">
                      <c:v>0.73000000000000043</c:v>
                    </c:pt>
                    <c:pt idx="2388">
                      <c:v>0.74000000000000044</c:v>
                    </c:pt>
                    <c:pt idx="2389">
                      <c:v>0.75000000000000044</c:v>
                    </c:pt>
                    <c:pt idx="2390">
                      <c:v>0.76000000000000045</c:v>
                    </c:pt>
                    <c:pt idx="2391">
                      <c:v>0.77000000000000046</c:v>
                    </c:pt>
                    <c:pt idx="2392">
                      <c:v>0.78000000000000047</c:v>
                    </c:pt>
                    <c:pt idx="2393">
                      <c:v>0.79000000000000048</c:v>
                    </c:pt>
                    <c:pt idx="2394">
                      <c:v>0.80000000000000049</c:v>
                    </c:pt>
                    <c:pt idx="2395">
                      <c:v>0.8100000000000005</c:v>
                    </c:pt>
                    <c:pt idx="2396">
                      <c:v>0.82000000000000051</c:v>
                    </c:pt>
                    <c:pt idx="2397">
                      <c:v>0.83000000000000052</c:v>
                    </c:pt>
                    <c:pt idx="2398">
                      <c:v>0.84000000000000052</c:v>
                    </c:pt>
                    <c:pt idx="2399">
                      <c:v>0.85000000000000053</c:v>
                    </c:pt>
                    <c:pt idx="2400">
                      <c:v>0.86000000000000054</c:v>
                    </c:pt>
                    <c:pt idx="2401">
                      <c:v>0.87000000000000055</c:v>
                    </c:pt>
                    <c:pt idx="2403">
                      <c:v>0.13499999999999998</c:v>
                    </c:pt>
                    <c:pt idx="2404">
                      <c:v>0.14499999999999999</c:v>
                    </c:pt>
                    <c:pt idx="2405">
                      <c:v>0.155</c:v>
                    </c:pt>
                    <c:pt idx="2406">
                      <c:v>0.16500000000000001</c:v>
                    </c:pt>
                    <c:pt idx="2407">
                      <c:v>0.17500000000000002</c:v>
                    </c:pt>
                    <c:pt idx="2408">
                      <c:v>0.18500000000000003</c:v>
                    </c:pt>
                    <c:pt idx="2409">
                      <c:v>0.19500000000000003</c:v>
                    </c:pt>
                    <c:pt idx="2410">
                      <c:v>0.20500000000000004</c:v>
                    </c:pt>
                    <c:pt idx="2411">
                      <c:v>0.21500000000000005</c:v>
                    </c:pt>
                    <c:pt idx="2412">
                      <c:v>0.22500000000000006</c:v>
                    </c:pt>
                    <c:pt idx="2413">
                      <c:v>0.23500000000000007</c:v>
                    </c:pt>
                    <c:pt idx="2414">
                      <c:v>0.24500000000000008</c:v>
                    </c:pt>
                    <c:pt idx="2415">
                      <c:v>0.25500000000000006</c:v>
                    </c:pt>
                    <c:pt idx="2416">
                      <c:v>0.26500000000000007</c:v>
                    </c:pt>
                    <c:pt idx="2417">
                      <c:v>0.27500000000000008</c:v>
                    </c:pt>
                    <c:pt idx="2418">
                      <c:v>0.28500000000000009</c:v>
                    </c:pt>
                    <c:pt idx="2419">
                      <c:v>0.2950000000000001</c:v>
                    </c:pt>
                    <c:pt idx="2420">
                      <c:v>0.3050000000000001</c:v>
                    </c:pt>
                    <c:pt idx="2421">
                      <c:v>0.31500000000000011</c:v>
                    </c:pt>
                    <c:pt idx="2422">
                      <c:v>0.32500000000000012</c:v>
                    </c:pt>
                    <c:pt idx="2423">
                      <c:v>0.33500000000000013</c:v>
                    </c:pt>
                    <c:pt idx="2424">
                      <c:v>0.34500000000000014</c:v>
                    </c:pt>
                    <c:pt idx="2425">
                      <c:v>0.35500000000000015</c:v>
                    </c:pt>
                    <c:pt idx="2426">
                      <c:v>0.36500000000000016</c:v>
                    </c:pt>
                    <c:pt idx="2427">
                      <c:v>0.37500000000000017</c:v>
                    </c:pt>
                    <c:pt idx="2428">
                      <c:v>0.38500000000000018</c:v>
                    </c:pt>
                    <c:pt idx="2429">
                      <c:v>0.39500000000000018</c:v>
                    </c:pt>
                    <c:pt idx="2430">
                      <c:v>0.40500000000000019</c:v>
                    </c:pt>
                    <c:pt idx="2431">
                      <c:v>0.4150000000000002</c:v>
                    </c:pt>
                    <c:pt idx="2432">
                      <c:v>0.42500000000000021</c:v>
                    </c:pt>
                    <c:pt idx="2433">
                      <c:v>0.43500000000000022</c:v>
                    </c:pt>
                    <c:pt idx="2434">
                      <c:v>0.44500000000000023</c:v>
                    </c:pt>
                    <c:pt idx="2435">
                      <c:v>0.45500000000000024</c:v>
                    </c:pt>
                    <c:pt idx="2436">
                      <c:v>0.46500000000000025</c:v>
                    </c:pt>
                    <c:pt idx="2437">
                      <c:v>0.47500000000000026</c:v>
                    </c:pt>
                    <c:pt idx="2438">
                      <c:v>0.48500000000000026</c:v>
                    </c:pt>
                    <c:pt idx="2439">
                      <c:v>0.49500000000000027</c:v>
                    </c:pt>
                    <c:pt idx="2440">
                      <c:v>0.50500000000000023</c:v>
                    </c:pt>
                    <c:pt idx="2441">
                      <c:v>0.51500000000000024</c:v>
                    </c:pt>
                    <c:pt idx="2442">
                      <c:v>0.52500000000000024</c:v>
                    </c:pt>
                    <c:pt idx="2443">
                      <c:v>0.53500000000000025</c:v>
                    </c:pt>
                    <c:pt idx="2444">
                      <c:v>0.54500000000000026</c:v>
                    </c:pt>
                    <c:pt idx="2445">
                      <c:v>0.55500000000000027</c:v>
                    </c:pt>
                    <c:pt idx="2446">
                      <c:v>0.56500000000000028</c:v>
                    </c:pt>
                    <c:pt idx="2447">
                      <c:v>0.57500000000000029</c:v>
                    </c:pt>
                    <c:pt idx="2448">
                      <c:v>0.5850000000000003</c:v>
                    </c:pt>
                    <c:pt idx="2449">
                      <c:v>0.59500000000000031</c:v>
                    </c:pt>
                    <c:pt idx="2450">
                      <c:v>0.60500000000000032</c:v>
                    </c:pt>
                    <c:pt idx="2451">
                      <c:v>0.61500000000000032</c:v>
                    </c:pt>
                    <c:pt idx="2452">
                      <c:v>0.62500000000000033</c:v>
                    </c:pt>
                    <c:pt idx="2453">
                      <c:v>0.63500000000000034</c:v>
                    </c:pt>
                    <c:pt idx="2454">
                      <c:v>0.64500000000000035</c:v>
                    </c:pt>
                    <c:pt idx="2455">
                      <c:v>0.65500000000000036</c:v>
                    </c:pt>
                    <c:pt idx="2456">
                      <c:v>0.66500000000000037</c:v>
                    </c:pt>
                    <c:pt idx="2457">
                      <c:v>0.67500000000000038</c:v>
                    </c:pt>
                    <c:pt idx="2458">
                      <c:v>0.68500000000000039</c:v>
                    </c:pt>
                    <c:pt idx="2459">
                      <c:v>0.6950000000000004</c:v>
                    </c:pt>
                    <c:pt idx="2460">
                      <c:v>0.7050000000000004</c:v>
                    </c:pt>
                    <c:pt idx="2461">
                      <c:v>0.71500000000000041</c:v>
                    </c:pt>
                    <c:pt idx="2462">
                      <c:v>0.72500000000000042</c:v>
                    </c:pt>
                    <c:pt idx="2463">
                      <c:v>0.73500000000000043</c:v>
                    </c:pt>
                    <c:pt idx="2464">
                      <c:v>0.74500000000000044</c:v>
                    </c:pt>
                    <c:pt idx="2465">
                      <c:v>0.75500000000000045</c:v>
                    </c:pt>
                    <c:pt idx="2466">
                      <c:v>0.76500000000000046</c:v>
                    </c:pt>
                    <c:pt idx="2467">
                      <c:v>0.77500000000000047</c:v>
                    </c:pt>
                    <c:pt idx="2468">
                      <c:v>0.78500000000000048</c:v>
                    </c:pt>
                    <c:pt idx="2469">
                      <c:v>0.79500000000000048</c:v>
                    </c:pt>
                    <c:pt idx="2470">
                      <c:v>0.80500000000000049</c:v>
                    </c:pt>
                    <c:pt idx="2471">
                      <c:v>0.8150000000000005</c:v>
                    </c:pt>
                    <c:pt idx="2472">
                      <c:v>0.82500000000000051</c:v>
                    </c:pt>
                    <c:pt idx="2473">
                      <c:v>0.83500000000000052</c:v>
                    </c:pt>
                    <c:pt idx="2474">
                      <c:v>0.84500000000000053</c:v>
                    </c:pt>
                    <c:pt idx="2475">
                      <c:v>0.85500000000000054</c:v>
                    </c:pt>
                    <c:pt idx="2476">
                      <c:v>0.86500000000000055</c:v>
                    </c:pt>
                    <c:pt idx="2478">
                      <c:v>0.13999999999999999</c:v>
                    </c:pt>
                    <c:pt idx="2479">
                      <c:v>0.15</c:v>
                    </c:pt>
                    <c:pt idx="2480">
                      <c:v>0.16</c:v>
                    </c:pt>
                    <c:pt idx="2481">
                      <c:v>0.17</c:v>
                    </c:pt>
                    <c:pt idx="2482">
                      <c:v>0.18000000000000002</c:v>
                    </c:pt>
                    <c:pt idx="2483">
                      <c:v>0.19000000000000003</c:v>
                    </c:pt>
                    <c:pt idx="2484">
                      <c:v>0.20000000000000004</c:v>
                    </c:pt>
                    <c:pt idx="2485">
                      <c:v>0.21000000000000005</c:v>
                    </c:pt>
                    <c:pt idx="2486">
                      <c:v>0.22000000000000006</c:v>
                    </c:pt>
                    <c:pt idx="2487">
                      <c:v>0.23000000000000007</c:v>
                    </c:pt>
                    <c:pt idx="2488">
                      <c:v>0.24000000000000007</c:v>
                    </c:pt>
                    <c:pt idx="2489">
                      <c:v>0.25000000000000006</c:v>
                    </c:pt>
                    <c:pt idx="2490">
                      <c:v>0.26000000000000006</c:v>
                    </c:pt>
                    <c:pt idx="2491">
                      <c:v>0.27000000000000007</c:v>
                    </c:pt>
                    <c:pt idx="2492">
                      <c:v>0.28000000000000008</c:v>
                    </c:pt>
                    <c:pt idx="2493">
                      <c:v>0.29000000000000009</c:v>
                    </c:pt>
                    <c:pt idx="2494">
                      <c:v>0.3000000000000001</c:v>
                    </c:pt>
                    <c:pt idx="2495">
                      <c:v>0.31000000000000011</c:v>
                    </c:pt>
                    <c:pt idx="2496">
                      <c:v>0.32000000000000012</c:v>
                    </c:pt>
                    <c:pt idx="2497">
                      <c:v>0.33000000000000013</c:v>
                    </c:pt>
                    <c:pt idx="2498">
                      <c:v>0.34000000000000014</c:v>
                    </c:pt>
                    <c:pt idx="2499">
                      <c:v>0.35000000000000014</c:v>
                    </c:pt>
                    <c:pt idx="2500">
                      <c:v>0.36000000000000015</c:v>
                    </c:pt>
                    <c:pt idx="2501">
                      <c:v>0.37000000000000016</c:v>
                    </c:pt>
                    <c:pt idx="2502">
                      <c:v>0.38000000000000017</c:v>
                    </c:pt>
                    <c:pt idx="2503">
                      <c:v>0.39000000000000018</c:v>
                    </c:pt>
                    <c:pt idx="2504">
                      <c:v>0.40000000000000019</c:v>
                    </c:pt>
                    <c:pt idx="2505">
                      <c:v>0.4100000000000002</c:v>
                    </c:pt>
                    <c:pt idx="2506">
                      <c:v>0.42000000000000021</c:v>
                    </c:pt>
                    <c:pt idx="2507">
                      <c:v>0.43000000000000022</c:v>
                    </c:pt>
                    <c:pt idx="2508">
                      <c:v>0.44000000000000022</c:v>
                    </c:pt>
                    <c:pt idx="2509">
                      <c:v>0.45000000000000023</c:v>
                    </c:pt>
                    <c:pt idx="2510">
                      <c:v>0.46000000000000024</c:v>
                    </c:pt>
                    <c:pt idx="2511">
                      <c:v>0.47000000000000025</c:v>
                    </c:pt>
                    <c:pt idx="2512">
                      <c:v>0.48000000000000026</c:v>
                    </c:pt>
                    <c:pt idx="2513">
                      <c:v>0.49000000000000027</c:v>
                    </c:pt>
                    <c:pt idx="2514">
                      <c:v>0.50000000000000022</c:v>
                    </c:pt>
                    <c:pt idx="2515">
                      <c:v>0.51000000000000023</c:v>
                    </c:pt>
                    <c:pt idx="2516">
                      <c:v>0.52000000000000024</c:v>
                    </c:pt>
                    <c:pt idx="2517">
                      <c:v>0.53000000000000025</c:v>
                    </c:pt>
                    <c:pt idx="2518">
                      <c:v>0.54000000000000026</c:v>
                    </c:pt>
                    <c:pt idx="2519">
                      <c:v>0.55000000000000027</c:v>
                    </c:pt>
                    <c:pt idx="2520">
                      <c:v>0.56000000000000028</c:v>
                    </c:pt>
                    <c:pt idx="2521">
                      <c:v>0.57000000000000028</c:v>
                    </c:pt>
                    <c:pt idx="2522">
                      <c:v>0.58000000000000029</c:v>
                    </c:pt>
                    <c:pt idx="2523">
                      <c:v>0.5900000000000003</c:v>
                    </c:pt>
                    <c:pt idx="2524">
                      <c:v>0.60000000000000031</c:v>
                    </c:pt>
                    <c:pt idx="2525">
                      <c:v>0.61000000000000032</c:v>
                    </c:pt>
                    <c:pt idx="2526">
                      <c:v>0.62000000000000033</c:v>
                    </c:pt>
                    <c:pt idx="2527">
                      <c:v>0.63000000000000034</c:v>
                    </c:pt>
                    <c:pt idx="2528">
                      <c:v>0.64000000000000035</c:v>
                    </c:pt>
                    <c:pt idx="2529">
                      <c:v>0.65000000000000036</c:v>
                    </c:pt>
                    <c:pt idx="2530">
                      <c:v>0.66000000000000036</c:v>
                    </c:pt>
                    <c:pt idx="2531">
                      <c:v>0.67000000000000037</c:v>
                    </c:pt>
                    <c:pt idx="2532">
                      <c:v>0.68000000000000038</c:v>
                    </c:pt>
                    <c:pt idx="2533">
                      <c:v>0.69000000000000039</c:v>
                    </c:pt>
                    <c:pt idx="2534">
                      <c:v>0.7000000000000004</c:v>
                    </c:pt>
                    <c:pt idx="2535">
                      <c:v>0.71000000000000041</c:v>
                    </c:pt>
                    <c:pt idx="2536">
                      <c:v>0.72000000000000042</c:v>
                    </c:pt>
                    <c:pt idx="2537">
                      <c:v>0.73000000000000043</c:v>
                    </c:pt>
                    <c:pt idx="2538">
                      <c:v>0.74000000000000044</c:v>
                    </c:pt>
                    <c:pt idx="2539">
                      <c:v>0.75000000000000044</c:v>
                    </c:pt>
                    <c:pt idx="2540">
                      <c:v>0.76000000000000045</c:v>
                    </c:pt>
                    <c:pt idx="2541">
                      <c:v>0.77000000000000046</c:v>
                    </c:pt>
                    <c:pt idx="2542">
                      <c:v>0.78000000000000047</c:v>
                    </c:pt>
                    <c:pt idx="2543">
                      <c:v>0.79000000000000048</c:v>
                    </c:pt>
                    <c:pt idx="2544">
                      <c:v>0.80000000000000049</c:v>
                    </c:pt>
                    <c:pt idx="2545">
                      <c:v>0.8100000000000005</c:v>
                    </c:pt>
                    <c:pt idx="2546">
                      <c:v>0.82000000000000051</c:v>
                    </c:pt>
                    <c:pt idx="2547">
                      <c:v>0.83000000000000052</c:v>
                    </c:pt>
                    <c:pt idx="2548">
                      <c:v>0.84000000000000052</c:v>
                    </c:pt>
                    <c:pt idx="2549">
                      <c:v>0.85000000000000053</c:v>
                    </c:pt>
                    <c:pt idx="2550">
                      <c:v>0.86000000000000054</c:v>
                    </c:pt>
                    <c:pt idx="2552">
                      <c:v>0.14499999999999999</c:v>
                    </c:pt>
                    <c:pt idx="2553">
                      <c:v>0.155</c:v>
                    </c:pt>
                    <c:pt idx="2554">
                      <c:v>0.16500000000000001</c:v>
                    </c:pt>
                    <c:pt idx="2555">
                      <c:v>0.17500000000000002</c:v>
                    </c:pt>
                    <c:pt idx="2556">
                      <c:v>0.18500000000000003</c:v>
                    </c:pt>
                    <c:pt idx="2557">
                      <c:v>0.19500000000000003</c:v>
                    </c:pt>
                    <c:pt idx="2558">
                      <c:v>0.20500000000000004</c:v>
                    </c:pt>
                    <c:pt idx="2559">
                      <c:v>0.21500000000000005</c:v>
                    </c:pt>
                    <c:pt idx="2560">
                      <c:v>0.22500000000000006</c:v>
                    </c:pt>
                    <c:pt idx="2561">
                      <c:v>0.23500000000000007</c:v>
                    </c:pt>
                    <c:pt idx="2562">
                      <c:v>0.24500000000000008</c:v>
                    </c:pt>
                    <c:pt idx="2563">
                      <c:v>0.25500000000000006</c:v>
                    </c:pt>
                    <c:pt idx="2564">
                      <c:v>0.26500000000000007</c:v>
                    </c:pt>
                    <c:pt idx="2565">
                      <c:v>0.27500000000000008</c:v>
                    </c:pt>
                    <c:pt idx="2566">
                      <c:v>0.28500000000000009</c:v>
                    </c:pt>
                    <c:pt idx="2567">
                      <c:v>0.2950000000000001</c:v>
                    </c:pt>
                    <c:pt idx="2568">
                      <c:v>0.3050000000000001</c:v>
                    </c:pt>
                    <c:pt idx="2569">
                      <c:v>0.31500000000000011</c:v>
                    </c:pt>
                    <c:pt idx="2570">
                      <c:v>0.32500000000000012</c:v>
                    </c:pt>
                    <c:pt idx="2571">
                      <c:v>0.33500000000000013</c:v>
                    </c:pt>
                    <c:pt idx="2572">
                      <c:v>0.34500000000000014</c:v>
                    </c:pt>
                    <c:pt idx="2573">
                      <c:v>0.35500000000000015</c:v>
                    </c:pt>
                    <c:pt idx="2574">
                      <c:v>0.36500000000000016</c:v>
                    </c:pt>
                    <c:pt idx="2575">
                      <c:v>0.37500000000000017</c:v>
                    </c:pt>
                    <c:pt idx="2576">
                      <c:v>0.38500000000000018</c:v>
                    </c:pt>
                    <c:pt idx="2577">
                      <c:v>0.39500000000000018</c:v>
                    </c:pt>
                    <c:pt idx="2578">
                      <c:v>0.40500000000000019</c:v>
                    </c:pt>
                    <c:pt idx="2579">
                      <c:v>0.4150000000000002</c:v>
                    </c:pt>
                    <c:pt idx="2580">
                      <c:v>0.42500000000000021</c:v>
                    </c:pt>
                    <c:pt idx="2581">
                      <c:v>0.43500000000000022</c:v>
                    </c:pt>
                    <c:pt idx="2582">
                      <c:v>0.44500000000000023</c:v>
                    </c:pt>
                    <c:pt idx="2583">
                      <c:v>0.45500000000000024</c:v>
                    </c:pt>
                    <c:pt idx="2584">
                      <c:v>0.46500000000000025</c:v>
                    </c:pt>
                    <c:pt idx="2585">
                      <c:v>0.47500000000000026</c:v>
                    </c:pt>
                    <c:pt idx="2586">
                      <c:v>0.48500000000000026</c:v>
                    </c:pt>
                    <c:pt idx="2587">
                      <c:v>0.49500000000000027</c:v>
                    </c:pt>
                    <c:pt idx="2588">
                      <c:v>0.50500000000000023</c:v>
                    </c:pt>
                    <c:pt idx="2589">
                      <c:v>0.51500000000000024</c:v>
                    </c:pt>
                    <c:pt idx="2590">
                      <c:v>0.52500000000000024</c:v>
                    </c:pt>
                    <c:pt idx="2591">
                      <c:v>0.53500000000000025</c:v>
                    </c:pt>
                    <c:pt idx="2592">
                      <c:v>0.54500000000000026</c:v>
                    </c:pt>
                    <c:pt idx="2593">
                      <c:v>0.55500000000000027</c:v>
                    </c:pt>
                    <c:pt idx="2594">
                      <c:v>0.56500000000000028</c:v>
                    </c:pt>
                    <c:pt idx="2595">
                      <c:v>0.57500000000000029</c:v>
                    </c:pt>
                    <c:pt idx="2596">
                      <c:v>0.5850000000000003</c:v>
                    </c:pt>
                    <c:pt idx="2597">
                      <c:v>0.59500000000000031</c:v>
                    </c:pt>
                    <c:pt idx="2598">
                      <c:v>0.60500000000000032</c:v>
                    </c:pt>
                    <c:pt idx="2599">
                      <c:v>0.61500000000000032</c:v>
                    </c:pt>
                    <c:pt idx="2600">
                      <c:v>0.62500000000000033</c:v>
                    </c:pt>
                    <c:pt idx="2601">
                      <c:v>0.63500000000000034</c:v>
                    </c:pt>
                    <c:pt idx="2602">
                      <c:v>0.64500000000000035</c:v>
                    </c:pt>
                    <c:pt idx="2603">
                      <c:v>0.65500000000000036</c:v>
                    </c:pt>
                    <c:pt idx="2604">
                      <c:v>0.66500000000000037</c:v>
                    </c:pt>
                    <c:pt idx="2605">
                      <c:v>0.67500000000000038</c:v>
                    </c:pt>
                    <c:pt idx="2606">
                      <c:v>0.68500000000000039</c:v>
                    </c:pt>
                    <c:pt idx="2607">
                      <c:v>0.6950000000000004</c:v>
                    </c:pt>
                    <c:pt idx="2608">
                      <c:v>0.7050000000000004</c:v>
                    </c:pt>
                    <c:pt idx="2609">
                      <c:v>0.71500000000000041</c:v>
                    </c:pt>
                    <c:pt idx="2610">
                      <c:v>0.72500000000000042</c:v>
                    </c:pt>
                    <c:pt idx="2611">
                      <c:v>0.73500000000000043</c:v>
                    </c:pt>
                    <c:pt idx="2612">
                      <c:v>0.74500000000000044</c:v>
                    </c:pt>
                    <c:pt idx="2613">
                      <c:v>0.75500000000000045</c:v>
                    </c:pt>
                    <c:pt idx="2614">
                      <c:v>0.76500000000000046</c:v>
                    </c:pt>
                    <c:pt idx="2615">
                      <c:v>0.77500000000000047</c:v>
                    </c:pt>
                    <c:pt idx="2616">
                      <c:v>0.78500000000000048</c:v>
                    </c:pt>
                    <c:pt idx="2617">
                      <c:v>0.79500000000000048</c:v>
                    </c:pt>
                    <c:pt idx="2618">
                      <c:v>0.80500000000000049</c:v>
                    </c:pt>
                    <c:pt idx="2619">
                      <c:v>0.8150000000000005</c:v>
                    </c:pt>
                    <c:pt idx="2620">
                      <c:v>0.82500000000000051</c:v>
                    </c:pt>
                    <c:pt idx="2621">
                      <c:v>0.83500000000000052</c:v>
                    </c:pt>
                    <c:pt idx="2622">
                      <c:v>0.84500000000000053</c:v>
                    </c:pt>
                    <c:pt idx="2623">
                      <c:v>0.85500000000000054</c:v>
                    </c:pt>
                    <c:pt idx="2625">
                      <c:v>0.15</c:v>
                    </c:pt>
                    <c:pt idx="2626">
                      <c:v>0.16</c:v>
                    </c:pt>
                    <c:pt idx="2627">
                      <c:v>0.17</c:v>
                    </c:pt>
                    <c:pt idx="2628">
                      <c:v>0.18000000000000002</c:v>
                    </c:pt>
                    <c:pt idx="2629">
                      <c:v>0.19000000000000003</c:v>
                    </c:pt>
                    <c:pt idx="2630">
                      <c:v>0.20000000000000004</c:v>
                    </c:pt>
                    <c:pt idx="2631">
                      <c:v>0.21000000000000005</c:v>
                    </c:pt>
                    <c:pt idx="2632">
                      <c:v>0.22000000000000006</c:v>
                    </c:pt>
                    <c:pt idx="2633">
                      <c:v>0.23000000000000007</c:v>
                    </c:pt>
                    <c:pt idx="2634">
                      <c:v>0.24000000000000007</c:v>
                    </c:pt>
                    <c:pt idx="2635">
                      <c:v>0.25000000000000006</c:v>
                    </c:pt>
                    <c:pt idx="2636">
                      <c:v>0.26000000000000006</c:v>
                    </c:pt>
                    <c:pt idx="2637">
                      <c:v>0.27000000000000007</c:v>
                    </c:pt>
                    <c:pt idx="2638">
                      <c:v>0.28000000000000008</c:v>
                    </c:pt>
                    <c:pt idx="2639">
                      <c:v>0.29000000000000009</c:v>
                    </c:pt>
                    <c:pt idx="2640">
                      <c:v>0.3000000000000001</c:v>
                    </c:pt>
                    <c:pt idx="2641">
                      <c:v>0.31000000000000011</c:v>
                    </c:pt>
                    <c:pt idx="2642">
                      <c:v>0.32000000000000012</c:v>
                    </c:pt>
                    <c:pt idx="2643">
                      <c:v>0.33000000000000013</c:v>
                    </c:pt>
                    <c:pt idx="2644">
                      <c:v>0.34000000000000014</c:v>
                    </c:pt>
                    <c:pt idx="2645">
                      <c:v>0.35000000000000014</c:v>
                    </c:pt>
                    <c:pt idx="2646">
                      <c:v>0.36000000000000015</c:v>
                    </c:pt>
                    <c:pt idx="2647">
                      <c:v>0.37000000000000016</c:v>
                    </c:pt>
                    <c:pt idx="2648">
                      <c:v>0.38000000000000017</c:v>
                    </c:pt>
                    <c:pt idx="2649">
                      <c:v>0.39000000000000018</c:v>
                    </c:pt>
                    <c:pt idx="2650">
                      <c:v>0.40000000000000019</c:v>
                    </c:pt>
                    <c:pt idx="2651">
                      <c:v>0.4100000000000002</c:v>
                    </c:pt>
                    <c:pt idx="2652">
                      <c:v>0.42000000000000021</c:v>
                    </c:pt>
                    <c:pt idx="2653">
                      <c:v>0.43000000000000022</c:v>
                    </c:pt>
                    <c:pt idx="2654">
                      <c:v>0.44000000000000022</c:v>
                    </c:pt>
                    <c:pt idx="2655">
                      <c:v>0.45000000000000023</c:v>
                    </c:pt>
                    <c:pt idx="2656">
                      <c:v>0.46000000000000024</c:v>
                    </c:pt>
                    <c:pt idx="2657">
                      <c:v>0.47000000000000025</c:v>
                    </c:pt>
                    <c:pt idx="2658">
                      <c:v>0.48000000000000026</c:v>
                    </c:pt>
                    <c:pt idx="2659">
                      <c:v>0.49000000000000027</c:v>
                    </c:pt>
                    <c:pt idx="2660">
                      <c:v>0.50000000000000022</c:v>
                    </c:pt>
                    <c:pt idx="2661">
                      <c:v>0.51000000000000023</c:v>
                    </c:pt>
                    <c:pt idx="2662">
                      <c:v>0.52000000000000024</c:v>
                    </c:pt>
                    <c:pt idx="2663">
                      <c:v>0.53000000000000025</c:v>
                    </c:pt>
                    <c:pt idx="2664">
                      <c:v>0.54000000000000026</c:v>
                    </c:pt>
                    <c:pt idx="2665">
                      <c:v>0.55000000000000027</c:v>
                    </c:pt>
                    <c:pt idx="2666">
                      <c:v>0.56000000000000028</c:v>
                    </c:pt>
                    <c:pt idx="2667">
                      <c:v>0.57000000000000028</c:v>
                    </c:pt>
                    <c:pt idx="2668">
                      <c:v>0.58000000000000029</c:v>
                    </c:pt>
                    <c:pt idx="2669">
                      <c:v>0.5900000000000003</c:v>
                    </c:pt>
                    <c:pt idx="2670">
                      <c:v>0.60000000000000031</c:v>
                    </c:pt>
                    <c:pt idx="2671">
                      <c:v>0.61000000000000032</c:v>
                    </c:pt>
                    <c:pt idx="2672">
                      <c:v>0.62000000000000033</c:v>
                    </c:pt>
                    <c:pt idx="2673">
                      <c:v>0.63000000000000034</c:v>
                    </c:pt>
                    <c:pt idx="2674">
                      <c:v>0.64000000000000035</c:v>
                    </c:pt>
                    <c:pt idx="2675">
                      <c:v>0.65000000000000036</c:v>
                    </c:pt>
                    <c:pt idx="2676">
                      <c:v>0.66000000000000036</c:v>
                    </c:pt>
                    <c:pt idx="2677">
                      <c:v>0.67000000000000037</c:v>
                    </c:pt>
                    <c:pt idx="2678">
                      <c:v>0.68000000000000038</c:v>
                    </c:pt>
                    <c:pt idx="2679">
                      <c:v>0.69000000000000039</c:v>
                    </c:pt>
                    <c:pt idx="2680">
                      <c:v>0.7000000000000004</c:v>
                    </c:pt>
                    <c:pt idx="2681">
                      <c:v>0.71000000000000041</c:v>
                    </c:pt>
                    <c:pt idx="2682">
                      <c:v>0.72000000000000042</c:v>
                    </c:pt>
                    <c:pt idx="2683">
                      <c:v>0.73000000000000043</c:v>
                    </c:pt>
                    <c:pt idx="2684">
                      <c:v>0.74000000000000044</c:v>
                    </c:pt>
                    <c:pt idx="2685">
                      <c:v>0.75000000000000044</c:v>
                    </c:pt>
                    <c:pt idx="2686">
                      <c:v>0.76000000000000045</c:v>
                    </c:pt>
                    <c:pt idx="2687">
                      <c:v>0.77000000000000046</c:v>
                    </c:pt>
                    <c:pt idx="2688">
                      <c:v>0.78000000000000047</c:v>
                    </c:pt>
                    <c:pt idx="2689">
                      <c:v>0.79000000000000048</c:v>
                    </c:pt>
                    <c:pt idx="2690">
                      <c:v>0.80000000000000049</c:v>
                    </c:pt>
                    <c:pt idx="2691">
                      <c:v>0.8100000000000005</c:v>
                    </c:pt>
                    <c:pt idx="2692">
                      <c:v>0.82000000000000051</c:v>
                    </c:pt>
                    <c:pt idx="2693">
                      <c:v>0.83000000000000052</c:v>
                    </c:pt>
                    <c:pt idx="2694">
                      <c:v>0.84000000000000052</c:v>
                    </c:pt>
                    <c:pt idx="2695">
                      <c:v>0.85000000000000053</c:v>
                    </c:pt>
                    <c:pt idx="2697">
                      <c:v>0.155</c:v>
                    </c:pt>
                    <c:pt idx="2698">
                      <c:v>0.16500000000000001</c:v>
                    </c:pt>
                    <c:pt idx="2699">
                      <c:v>0.17500000000000002</c:v>
                    </c:pt>
                    <c:pt idx="2700">
                      <c:v>0.18500000000000003</c:v>
                    </c:pt>
                    <c:pt idx="2701">
                      <c:v>0.19500000000000003</c:v>
                    </c:pt>
                    <c:pt idx="2702">
                      <c:v>0.20500000000000004</c:v>
                    </c:pt>
                    <c:pt idx="2703">
                      <c:v>0.21500000000000005</c:v>
                    </c:pt>
                    <c:pt idx="2704">
                      <c:v>0.22500000000000006</c:v>
                    </c:pt>
                    <c:pt idx="2705">
                      <c:v>0.23500000000000007</c:v>
                    </c:pt>
                    <c:pt idx="2706">
                      <c:v>0.24500000000000008</c:v>
                    </c:pt>
                    <c:pt idx="2707">
                      <c:v>0.25500000000000006</c:v>
                    </c:pt>
                    <c:pt idx="2708">
                      <c:v>0.26500000000000007</c:v>
                    </c:pt>
                    <c:pt idx="2709">
                      <c:v>0.27500000000000008</c:v>
                    </c:pt>
                    <c:pt idx="2710">
                      <c:v>0.28500000000000009</c:v>
                    </c:pt>
                    <c:pt idx="2711">
                      <c:v>0.2950000000000001</c:v>
                    </c:pt>
                    <c:pt idx="2712">
                      <c:v>0.3050000000000001</c:v>
                    </c:pt>
                    <c:pt idx="2713">
                      <c:v>0.31500000000000011</c:v>
                    </c:pt>
                    <c:pt idx="2714">
                      <c:v>0.32500000000000012</c:v>
                    </c:pt>
                    <c:pt idx="2715">
                      <c:v>0.33500000000000013</c:v>
                    </c:pt>
                    <c:pt idx="2716">
                      <c:v>0.34500000000000014</c:v>
                    </c:pt>
                    <c:pt idx="2717">
                      <c:v>0.35500000000000015</c:v>
                    </c:pt>
                    <c:pt idx="2718">
                      <c:v>0.36500000000000016</c:v>
                    </c:pt>
                    <c:pt idx="2719">
                      <c:v>0.37500000000000017</c:v>
                    </c:pt>
                    <c:pt idx="2720">
                      <c:v>0.38500000000000018</c:v>
                    </c:pt>
                    <c:pt idx="2721">
                      <c:v>0.39500000000000018</c:v>
                    </c:pt>
                    <c:pt idx="2722">
                      <c:v>0.40500000000000019</c:v>
                    </c:pt>
                    <c:pt idx="2723">
                      <c:v>0.4150000000000002</c:v>
                    </c:pt>
                    <c:pt idx="2724">
                      <c:v>0.42500000000000021</c:v>
                    </c:pt>
                    <c:pt idx="2725">
                      <c:v>0.43500000000000022</c:v>
                    </c:pt>
                    <c:pt idx="2726">
                      <c:v>0.44500000000000023</c:v>
                    </c:pt>
                    <c:pt idx="2727">
                      <c:v>0.45500000000000024</c:v>
                    </c:pt>
                    <c:pt idx="2728">
                      <c:v>0.46500000000000025</c:v>
                    </c:pt>
                    <c:pt idx="2729">
                      <c:v>0.47500000000000026</c:v>
                    </c:pt>
                    <c:pt idx="2730">
                      <c:v>0.48500000000000026</c:v>
                    </c:pt>
                    <c:pt idx="2731">
                      <c:v>0.49500000000000027</c:v>
                    </c:pt>
                    <c:pt idx="2732">
                      <c:v>0.50500000000000023</c:v>
                    </c:pt>
                    <c:pt idx="2733">
                      <c:v>0.51500000000000024</c:v>
                    </c:pt>
                    <c:pt idx="2734">
                      <c:v>0.52500000000000024</c:v>
                    </c:pt>
                    <c:pt idx="2735">
                      <c:v>0.53500000000000025</c:v>
                    </c:pt>
                    <c:pt idx="2736">
                      <c:v>0.54500000000000026</c:v>
                    </c:pt>
                    <c:pt idx="2737">
                      <c:v>0.55500000000000027</c:v>
                    </c:pt>
                    <c:pt idx="2738">
                      <c:v>0.56500000000000028</c:v>
                    </c:pt>
                    <c:pt idx="2739">
                      <c:v>0.57500000000000029</c:v>
                    </c:pt>
                    <c:pt idx="2740">
                      <c:v>0.5850000000000003</c:v>
                    </c:pt>
                    <c:pt idx="2741">
                      <c:v>0.59500000000000031</c:v>
                    </c:pt>
                    <c:pt idx="2742">
                      <c:v>0.60500000000000032</c:v>
                    </c:pt>
                    <c:pt idx="2743">
                      <c:v>0.61500000000000032</c:v>
                    </c:pt>
                    <c:pt idx="2744">
                      <c:v>0.62500000000000033</c:v>
                    </c:pt>
                    <c:pt idx="2745">
                      <c:v>0.63500000000000034</c:v>
                    </c:pt>
                    <c:pt idx="2746">
                      <c:v>0.64500000000000035</c:v>
                    </c:pt>
                    <c:pt idx="2747">
                      <c:v>0.65500000000000036</c:v>
                    </c:pt>
                    <c:pt idx="2748">
                      <c:v>0.66500000000000037</c:v>
                    </c:pt>
                    <c:pt idx="2749">
                      <c:v>0.67500000000000038</c:v>
                    </c:pt>
                    <c:pt idx="2750">
                      <c:v>0.68500000000000039</c:v>
                    </c:pt>
                    <c:pt idx="2751">
                      <c:v>0.6950000000000004</c:v>
                    </c:pt>
                    <c:pt idx="2752">
                      <c:v>0.7050000000000004</c:v>
                    </c:pt>
                    <c:pt idx="2753">
                      <c:v>0.71500000000000041</c:v>
                    </c:pt>
                    <c:pt idx="2754">
                      <c:v>0.72500000000000042</c:v>
                    </c:pt>
                    <c:pt idx="2755">
                      <c:v>0.73500000000000043</c:v>
                    </c:pt>
                    <c:pt idx="2756">
                      <c:v>0.74500000000000044</c:v>
                    </c:pt>
                    <c:pt idx="2757">
                      <c:v>0.75500000000000045</c:v>
                    </c:pt>
                    <c:pt idx="2758">
                      <c:v>0.76500000000000046</c:v>
                    </c:pt>
                    <c:pt idx="2759">
                      <c:v>0.77500000000000047</c:v>
                    </c:pt>
                    <c:pt idx="2760">
                      <c:v>0.78500000000000048</c:v>
                    </c:pt>
                    <c:pt idx="2761">
                      <c:v>0.79500000000000048</c:v>
                    </c:pt>
                    <c:pt idx="2762">
                      <c:v>0.80500000000000049</c:v>
                    </c:pt>
                    <c:pt idx="2763">
                      <c:v>0.8150000000000005</c:v>
                    </c:pt>
                    <c:pt idx="2764">
                      <c:v>0.82500000000000051</c:v>
                    </c:pt>
                    <c:pt idx="2765">
                      <c:v>0.83500000000000052</c:v>
                    </c:pt>
                    <c:pt idx="2766">
                      <c:v>0.84500000000000053</c:v>
                    </c:pt>
                    <c:pt idx="2768">
                      <c:v>0.16</c:v>
                    </c:pt>
                    <c:pt idx="2769">
                      <c:v>0.17</c:v>
                    </c:pt>
                    <c:pt idx="2770">
                      <c:v>0.18000000000000002</c:v>
                    </c:pt>
                    <c:pt idx="2771">
                      <c:v>0.19000000000000003</c:v>
                    </c:pt>
                    <c:pt idx="2772">
                      <c:v>0.20000000000000004</c:v>
                    </c:pt>
                    <c:pt idx="2773">
                      <c:v>0.21000000000000005</c:v>
                    </c:pt>
                    <c:pt idx="2774">
                      <c:v>0.22000000000000006</c:v>
                    </c:pt>
                    <c:pt idx="2775">
                      <c:v>0.23000000000000007</c:v>
                    </c:pt>
                    <c:pt idx="2776">
                      <c:v>0.24000000000000007</c:v>
                    </c:pt>
                    <c:pt idx="2777">
                      <c:v>0.25000000000000006</c:v>
                    </c:pt>
                    <c:pt idx="2778">
                      <c:v>0.26000000000000006</c:v>
                    </c:pt>
                    <c:pt idx="2779">
                      <c:v>0.27000000000000007</c:v>
                    </c:pt>
                    <c:pt idx="2780">
                      <c:v>0.28000000000000008</c:v>
                    </c:pt>
                    <c:pt idx="2781">
                      <c:v>0.29000000000000009</c:v>
                    </c:pt>
                    <c:pt idx="2782">
                      <c:v>0.3000000000000001</c:v>
                    </c:pt>
                    <c:pt idx="2783">
                      <c:v>0.31000000000000011</c:v>
                    </c:pt>
                    <c:pt idx="2784">
                      <c:v>0.32000000000000012</c:v>
                    </c:pt>
                    <c:pt idx="2785">
                      <c:v>0.33000000000000013</c:v>
                    </c:pt>
                    <c:pt idx="2786">
                      <c:v>0.34000000000000014</c:v>
                    </c:pt>
                    <c:pt idx="2787">
                      <c:v>0.35000000000000014</c:v>
                    </c:pt>
                    <c:pt idx="2788">
                      <c:v>0.36000000000000015</c:v>
                    </c:pt>
                    <c:pt idx="2789">
                      <c:v>0.37000000000000016</c:v>
                    </c:pt>
                    <c:pt idx="2790">
                      <c:v>0.38000000000000017</c:v>
                    </c:pt>
                    <c:pt idx="2791">
                      <c:v>0.39000000000000018</c:v>
                    </c:pt>
                    <c:pt idx="2792">
                      <c:v>0.40000000000000019</c:v>
                    </c:pt>
                    <c:pt idx="2793">
                      <c:v>0.4100000000000002</c:v>
                    </c:pt>
                    <c:pt idx="2794">
                      <c:v>0.42000000000000021</c:v>
                    </c:pt>
                    <c:pt idx="2795">
                      <c:v>0.43000000000000022</c:v>
                    </c:pt>
                    <c:pt idx="2796">
                      <c:v>0.44000000000000022</c:v>
                    </c:pt>
                    <c:pt idx="2797">
                      <c:v>0.45000000000000023</c:v>
                    </c:pt>
                    <c:pt idx="2798">
                      <c:v>0.46000000000000024</c:v>
                    </c:pt>
                    <c:pt idx="2799">
                      <c:v>0.47000000000000025</c:v>
                    </c:pt>
                    <c:pt idx="2800">
                      <c:v>0.48000000000000026</c:v>
                    </c:pt>
                    <c:pt idx="2801">
                      <c:v>0.49000000000000027</c:v>
                    </c:pt>
                    <c:pt idx="2802">
                      <c:v>0.50000000000000022</c:v>
                    </c:pt>
                    <c:pt idx="2803">
                      <c:v>0.51000000000000023</c:v>
                    </c:pt>
                    <c:pt idx="2804">
                      <c:v>0.52000000000000024</c:v>
                    </c:pt>
                    <c:pt idx="2805">
                      <c:v>0.53000000000000025</c:v>
                    </c:pt>
                    <c:pt idx="2806">
                      <c:v>0.54000000000000026</c:v>
                    </c:pt>
                    <c:pt idx="2807">
                      <c:v>0.55000000000000027</c:v>
                    </c:pt>
                    <c:pt idx="2808">
                      <c:v>0.56000000000000028</c:v>
                    </c:pt>
                    <c:pt idx="2809">
                      <c:v>0.57000000000000028</c:v>
                    </c:pt>
                    <c:pt idx="2810">
                      <c:v>0.58000000000000029</c:v>
                    </c:pt>
                    <c:pt idx="2811">
                      <c:v>0.5900000000000003</c:v>
                    </c:pt>
                    <c:pt idx="2812">
                      <c:v>0.60000000000000031</c:v>
                    </c:pt>
                    <c:pt idx="2813">
                      <c:v>0.61000000000000032</c:v>
                    </c:pt>
                    <c:pt idx="2814">
                      <c:v>0.62000000000000033</c:v>
                    </c:pt>
                    <c:pt idx="2815">
                      <c:v>0.63000000000000034</c:v>
                    </c:pt>
                    <c:pt idx="2816">
                      <c:v>0.64000000000000035</c:v>
                    </c:pt>
                    <c:pt idx="2817">
                      <c:v>0.65000000000000036</c:v>
                    </c:pt>
                    <c:pt idx="2818">
                      <c:v>0.66000000000000036</c:v>
                    </c:pt>
                    <c:pt idx="2819">
                      <c:v>0.67000000000000037</c:v>
                    </c:pt>
                    <c:pt idx="2820">
                      <c:v>0.68000000000000038</c:v>
                    </c:pt>
                    <c:pt idx="2821">
                      <c:v>0.69000000000000039</c:v>
                    </c:pt>
                    <c:pt idx="2822">
                      <c:v>0.7000000000000004</c:v>
                    </c:pt>
                    <c:pt idx="2823">
                      <c:v>0.71000000000000041</c:v>
                    </c:pt>
                    <c:pt idx="2824">
                      <c:v>0.72000000000000042</c:v>
                    </c:pt>
                    <c:pt idx="2825">
                      <c:v>0.73000000000000043</c:v>
                    </c:pt>
                    <c:pt idx="2826">
                      <c:v>0.74000000000000044</c:v>
                    </c:pt>
                    <c:pt idx="2827">
                      <c:v>0.75000000000000044</c:v>
                    </c:pt>
                    <c:pt idx="2828">
                      <c:v>0.76000000000000045</c:v>
                    </c:pt>
                    <c:pt idx="2829">
                      <c:v>0.77000000000000046</c:v>
                    </c:pt>
                    <c:pt idx="2830">
                      <c:v>0.78000000000000047</c:v>
                    </c:pt>
                    <c:pt idx="2831">
                      <c:v>0.79000000000000048</c:v>
                    </c:pt>
                    <c:pt idx="2832">
                      <c:v>0.80000000000000049</c:v>
                    </c:pt>
                    <c:pt idx="2833">
                      <c:v>0.8100000000000005</c:v>
                    </c:pt>
                    <c:pt idx="2834">
                      <c:v>0.82000000000000051</c:v>
                    </c:pt>
                    <c:pt idx="2835">
                      <c:v>0.83000000000000052</c:v>
                    </c:pt>
                    <c:pt idx="2836">
                      <c:v>0.84000000000000052</c:v>
                    </c:pt>
                    <c:pt idx="2838">
                      <c:v>0.16500000000000001</c:v>
                    </c:pt>
                    <c:pt idx="2839">
                      <c:v>0.17500000000000002</c:v>
                    </c:pt>
                    <c:pt idx="2840">
                      <c:v>0.18500000000000003</c:v>
                    </c:pt>
                    <c:pt idx="2841">
                      <c:v>0.19500000000000003</c:v>
                    </c:pt>
                    <c:pt idx="2842">
                      <c:v>0.20500000000000004</c:v>
                    </c:pt>
                    <c:pt idx="2843">
                      <c:v>0.21500000000000005</c:v>
                    </c:pt>
                    <c:pt idx="2844">
                      <c:v>0.22500000000000006</c:v>
                    </c:pt>
                    <c:pt idx="2845">
                      <c:v>0.23500000000000007</c:v>
                    </c:pt>
                    <c:pt idx="2846">
                      <c:v>0.24500000000000008</c:v>
                    </c:pt>
                    <c:pt idx="2847">
                      <c:v>0.25500000000000006</c:v>
                    </c:pt>
                    <c:pt idx="2848">
                      <c:v>0.26500000000000007</c:v>
                    </c:pt>
                    <c:pt idx="2849">
                      <c:v>0.27500000000000008</c:v>
                    </c:pt>
                    <c:pt idx="2850">
                      <c:v>0.28500000000000009</c:v>
                    </c:pt>
                    <c:pt idx="2851">
                      <c:v>0.2950000000000001</c:v>
                    </c:pt>
                    <c:pt idx="2852">
                      <c:v>0.3050000000000001</c:v>
                    </c:pt>
                    <c:pt idx="2853">
                      <c:v>0.31500000000000011</c:v>
                    </c:pt>
                    <c:pt idx="2854">
                      <c:v>0.32500000000000012</c:v>
                    </c:pt>
                    <c:pt idx="2855">
                      <c:v>0.33500000000000013</c:v>
                    </c:pt>
                    <c:pt idx="2856">
                      <c:v>0.34500000000000014</c:v>
                    </c:pt>
                    <c:pt idx="2857">
                      <c:v>0.35500000000000015</c:v>
                    </c:pt>
                    <c:pt idx="2858">
                      <c:v>0.36500000000000016</c:v>
                    </c:pt>
                    <c:pt idx="2859">
                      <c:v>0.37500000000000017</c:v>
                    </c:pt>
                    <c:pt idx="2860">
                      <c:v>0.38500000000000018</c:v>
                    </c:pt>
                    <c:pt idx="2861">
                      <c:v>0.39500000000000018</c:v>
                    </c:pt>
                    <c:pt idx="2862">
                      <c:v>0.40500000000000019</c:v>
                    </c:pt>
                    <c:pt idx="2863">
                      <c:v>0.4150000000000002</c:v>
                    </c:pt>
                    <c:pt idx="2864">
                      <c:v>0.42500000000000021</c:v>
                    </c:pt>
                    <c:pt idx="2865">
                      <c:v>0.43500000000000022</c:v>
                    </c:pt>
                    <c:pt idx="2866">
                      <c:v>0.44500000000000023</c:v>
                    </c:pt>
                    <c:pt idx="2867">
                      <c:v>0.45500000000000024</c:v>
                    </c:pt>
                    <c:pt idx="2868">
                      <c:v>0.46500000000000025</c:v>
                    </c:pt>
                    <c:pt idx="2869">
                      <c:v>0.47500000000000026</c:v>
                    </c:pt>
                    <c:pt idx="2870">
                      <c:v>0.48500000000000026</c:v>
                    </c:pt>
                    <c:pt idx="2871">
                      <c:v>0.49500000000000027</c:v>
                    </c:pt>
                    <c:pt idx="2872">
                      <c:v>0.50500000000000023</c:v>
                    </c:pt>
                    <c:pt idx="2873">
                      <c:v>0.51500000000000024</c:v>
                    </c:pt>
                    <c:pt idx="2874">
                      <c:v>0.52500000000000024</c:v>
                    </c:pt>
                    <c:pt idx="2875">
                      <c:v>0.53500000000000025</c:v>
                    </c:pt>
                    <c:pt idx="2876">
                      <c:v>0.54500000000000026</c:v>
                    </c:pt>
                    <c:pt idx="2877">
                      <c:v>0.55500000000000027</c:v>
                    </c:pt>
                    <c:pt idx="2878">
                      <c:v>0.56500000000000028</c:v>
                    </c:pt>
                    <c:pt idx="2879">
                      <c:v>0.57500000000000029</c:v>
                    </c:pt>
                    <c:pt idx="2880">
                      <c:v>0.5850000000000003</c:v>
                    </c:pt>
                    <c:pt idx="2881">
                      <c:v>0.59500000000000031</c:v>
                    </c:pt>
                    <c:pt idx="2882">
                      <c:v>0.60500000000000032</c:v>
                    </c:pt>
                    <c:pt idx="2883">
                      <c:v>0.61500000000000032</c:v>
                    </c:pt>
                    <c:pt idx="2884">
                      <c:v>0.62500000000000033</c:v>
                    </c:pt>
                    <c:pt idx="2885">
                      <c:v>0.63500000000000034</c:v>
                    </c:pt>
                    <c:pt idx="2886">
                      <c:v>0.64500000000000035</c:v>
                    </c:pt>
                    <c:pt idx="2887">
                      <c:v>0.65500000000000036</c:v>
                    </c:pt>
                    <c:pt idx="2888">
                      <c:v>0.66500000000000037</c:v>
                    </c:pt>
                    <c:pt idx="2889">
                      <c:v>0.67500000000000038</c:v>
                    </c:pt>
                    <c:pt idx="2890">
                      <c:v>0.68500000000000039</c:v>
                    </c:pt>
                    <c:pt idx="2891">
                      <c:v>0.6950000000000004</c:v>
                    </c:pt>
                    <c:pt idx="2892">
                      <c:v>0.7050000000000004</c:v>
                    </c:pt>
                    <c:pt idx="2893">
                      <c:v>0.71500000000000041</c:v>
                    </c:pt>
                    <c:pt idx="2894">
                      <c:v>0.72500000000000042</c:v>
                    </c:pt>
                    <c:pt idx="2895">
                      <c:v>0.73500000000000043</c:v>
                    </c:pt>
                    <c:pt idx="2896">
                      <c:v>0.74500000000000044</c:v>
                    </c:pt>
                    <c:pt idx="2897">
                      <c:v>0.75500000000000045</c:v>
                    </c:pt>
                    <c:pt idx="2898">
                      <c:v>0.76500000000000046</c:v>
                    </c:pt>
                    <c:pt idx="2899">
                      <c:v>0.77500000000000047</c:v>
                    </c:pt>
                    <c:pt idx="2900">
                      <c:v>0.78500000000000048</c:v>
                    </c:pt>
                    <c:pt idx="2901">
                      <c:v>0.79500000000000048</c:v>
                    </c:pt>
                    <c:pt idx="2902">
                      <c:v>0.80500000000000049</c:v>
                    </c:pt>
                    <c:pt idx="2903">
                      <c:v>0.8150000000000005</c:v>
                    </c:pt>
                    <c:pt idx="2904">
                      <c:v>0.82500000000000051</c:v>
                    </c:pt>
                    <c:pt idx="2905">
                      <c:v>0.83500000000000052</c:v>
                    </c:pt>
                    <c:pt idx="2907">
                      <c:v>0.17</c:v>
                    </c:pt>
                    <c:pt idx="2908">
                      <c:v>0.18000000000000002</c:v>
                    </c:pt>
                    <c:pt idx="2909">
                      <c:v>0.19000000000000003</c:v>
                    </c:pt>
                    <c:pt idx="2910">
                      <c:v>0.20000000000000004</c:v>
                    </c:pt>
                    <c:pt idx="2911">
                      <c:v>0.21000000000000005</c:v>
                    </c:pt>
                    <c:pt idx="2912">
                      <c:v>0.22000000000000006</c:v>
                    </c:pt>
                    <c:pt idx="2913">
                      <c:v>0.23000000000000007</c:v>
                    </c:pt>
                    <c:pt idx="2914">
                      <c:v>0.24000000000000007</c:v>
                    </c:pt>
                    <c:pt idx="2915">
                      <c:v>0.25000000000000006</c:v>
                    </c:pt>
                    <c:pt idx="2916">
                      <c:v>0.26000000000000006</c:v>
                    </c:pt>
                    <c:pt idx="2917">
                      <c:v>0.27000000000000007</c:v>
                    </c:pt>
                    <c:pt idx="2918">
                      <c:v>0.28000000000000008</c:v>
                    </c:pt>
                    <c:pt idx="2919">
                      <c:v>0.29000000000000009</c:v>
                    </c:pt>
                    <c:pt idx="2920">
                      <c:v>0.3000000000000001</c:v>
                    </c:pt>
                    <c:pt idx="2921">
                      <c:v>0.31000000000000011</c:v>
                    </c:pt>
                    <c:pt idx="2922">
                      <c:v>0.32000000000000012</c:v>
                    </c:pt>
                    <c:pt idx="2923">
                      <c:v>0.33000000000000013</c:v>
                    </c:pt>
                    <c:pt idx="2924">
                      <c:v>0.34000000000000014</c:v>
                    </c:pt>
                    <c:pt idx="2925">
                      <c:v>0.35000000000000014</c:v>
                    </c:pt>
                    <c:pt idx="2926">
                      <c:v>0.36000000000000015</c:v>
                    </c:pt>
                    <c:pt idx="2927">
                      <c:v>0.37000000000000016</c:v>
                    </c:pt>
                    <c:pt idx="2928">
                      <c:v>0.38000000000000017</c:v>
                    </c:pt>
                    <c:pt idx="2929">
                      <c:v>0.39000000000000018</c:v>
                    </c:pt>
                    <c:pt idx="2930">
                      <c:v>0.40000000000000019</c:v>
                    </c:pt>
                    <c:pt idx="2931">
                      <c:v>0.4100000000000002</c:v>
                    </c:pt>
                    <c:pt idx="2932">
                      <c:v>0.42000000000000021</c:v>
                    </c:pt>
                    <c:pt idx="2933">
                      <c:v>0.43000000000000022</c:v>
                    </c:pt>
                    <c:pt idx="2934">
                      <c:v>0.44000000000000022</c:v>
                    </c:pt>
                    <c:pt idx="2935">
                      <c:v>0.45000000000000023</c:v>
                    </c:pt>
                    <c:pt idx="2936">
                      <c:v>0.46000000000000024</c:v>
                    </c:pt>
                    <c:pt idx="2937">
                      <c:v>0.47000000000000025</c:v>
                    </c:pt>
                    <c:pt idx="2938">
                      <c:v>0.48000000000000026</c:v>
                    </c:pt>
                    <c:pt idx="2939">
                      <c:v>0.49000000000000027</c:v>
                    </c:pt>
                    <c:pt idx="2940">
                      <c:v>0.50000000000000022</c:v>
                    </c:pt>
                    <c:pt idx="2941">
                      <c:v>0.51000000000000023</c:v>
                    </c:pt>
                    <c:pt idx="2942">
                      <c:v>0.52000000000000024</c:v>
                    </c:pt>
                    <c:pt idx="2943">
                      <c:v>0.53000000000000025</c:v>
                    </c:pt>
                    <c:pt idx="2944">
                      <c:v>0.54000000000000026</c:v>
                    </c:pt>
                    <c:pt idx="2945">
                      <c:v>0.55000000000000027</c:v>
                    </c:pt>
                    <c:pt idx="2946">
                      <c:v>0.56000000000000028</c:v>
                    </c:pt>
                    <c:pt idx="2947">
                      <c:v>0.57000000000000028</c:v>
                    </c:pt>
                    <c:pt idx="2948">
                      <c:v>0.58000000000000029</c:v>
                    </c:pt>
                    <c:pt idx="2949">
                      <c:v>0.5900000000000003</c:v>
                    </c:pt>
                    <c:pt idx="2950">
                      <c:v>0.60000000000000031</c:v>
                    </c:pt>
                    <c:pt idx="2951">
                      <c:v>0.61000000000000032</c:v>
                    </c:pt>
                    <c:pt idx="2952">
                      <c:v>0.62000000000000033</c:v>
                    </c:pt>
                    <c:pt idx="2953">
                      <c:v>0.63000000000000034</c:v>
                    </c:pt>
                    <c:pt idx="2954">
                      <c:v>0.64000000000000035</c:v>
                    </c:pt>
                    <c:pt idx="2955">
                      <c:v>0.65000000000000036</c:v>
                    </c:pt>
                    <c:pt idx="2956">
                      <c:v>0.66000000000000036</c:v>
                    </c:pt>
                    <c:pt idx="2957">
                      <c:v>0.67000000000000037</c:v>
                    </c:pt>
                    <c:pt idx="2958">
                      <c:v>0.68000000000000038</c:v>
                    </c:pt>
                    <c:pt idx="2959">
                      <c:v>0.69000000000000039</c:v>
                    </c:pt>
                    <c:pt idx="2960">
                      <c:v>0.7000000000000004</c:v>
                    </c:pt>
                    <c:pt idx="2961">
                      <c:v>0.71000000000000041</c:v>
                    </c:pt>
                    <c:pt idx="2962">
                      <c:v>0.72000000000000042</c:v>
                    </c:pt>
                    <c:pt idx="2963">
                      <c:v>0.73000000000000043</c:v>
                    </c:pt>
                    <c:pt idx="2964">
                      <c:v>0.74000000000000044</c:v>
                    </c:pt>
                    <c:pt idx="2965">
                      <c:v>0.75000000000000044</c:v>
                    </c:pt>
                    <c:pt idx="2966">
                      <c:v>0.76000000000000045</c:v>
                    </c:pt>
                    <c:pt idx="2967">
                      <c:v>0.77000000000000046</c:v>
                    </c:pt>
                    <c:pt idx="2968">
                      <c:v>0.78000000000000047</c:v>
                    </c:pt>
                    <c:pt idx="2969">
                      <c:v>0.79000000000000048</c:v>
                    </c:pt>
                    <c:pt idx="2970">
                      <c:v>0.80000000000000049</c:v>
                    </c:pt>
                    <c:pt idx="2971">
                      <c:v>0.8100000000000005</c:v>
                    </c:pt>
                    <c:pt idx="2972">
                      <c:v>0.82000000000000051</c:v>
                    </c:pt>
                    <c:pt idx="2973">
                      <c:v>0.83000000000000052</c:v>
                    </c:pt>
                    <c:pt idx="2975">
                      <c:v>0.17500000000000002</c:v>
                    </c:pt>
                    <c:pt idx="2976">
                      <c:v>0.18500000000000003</c:v>
                    </c:pt>
                    <c:pt idx="2977">
                      <c:v>0.19500000000000003</c:v>
                    </c:pt>
                    <c:pt idx="2978">
                      <c:v>0.20500000000000004</c:v>
                    </c:pt>
                    <c:pt idx="2979">
                      <c:v>0.21500000000000005</c:v>
                    </c:pt>
                    <c:pt idx="2980">
                      <c:v>0.22500000000000006</c:v>
                    </c:pt>
                    <c:pt idx="2981">
                      <c:v>0.23500000000000007</c:v>
                    </c:pt>
                    <c:pt idx="2982">
                      <c:v>0.24500000000000008</c:v>
                    </c:pt>
                    <c:pt idx="2983">
                      <c:v>0.25500000000000006</c:v>
                    </c:pt>
                    <c:pt idx="2984">
                      <c:v>0.26500000000000007</c:v>
                    </c:pt>
                    <c:pt idx="2985">
                      <c:v>0.27500000000000008</c:v>
                    </c:pt>
                    <c:pt idx="2986">
                      <c:v>0.28500000000000009</c:v>
                    </c:pt>
                    <c:pt idx="2987">
                      <c:v>0.2950000000000001</c:v>
                    </c:pt>
                    <c:pt idx="2988">
                      <c:v>0.3050000000000001</c:v>
                    </c:pt>
                    <c:pt idx="2989">
                      <c:v>0.31500000000000011</c:v>
                    </c:pt>
                    <c:pt idx="2990">
                      <c:v>0.32500000000000012</c:v>
                    </c:pt>
                    <c:pt idx="2991">
                      <c:v>0.33500000000000013</c:v>
                    </c:pt>
                    <c:pt idx="2992">
                      <c:v>0.34500000000000014</c:v>
                    </c:pt>
                    <c:pt idx="2993">
                      <c:v>0.35500000000000015</c:v>
                    </c:pt>
                    <c:pt idx="2994">
                      <c:v>0.36500000000000016</c:v>
                    </c:pt>
                    <c:pt idx="2995">
                      <c:v>0.37500000000000017</c:v>
                    </c:pt>
                    <c:pt idx="2996">
                      <c:v>0.38500000000000018</c:v>
                    </c:pt>
                    <c:pt idx="2997">
                      <c:v>0.39500000000000018</c:v>
                    </c:pt>
                    <c:pt idx="2998">
                      <c:v>0.40500000000000019</c:v>
                    </c:pt>
                    <c:pt idx="2999">
                      <c:v>0.4150000000000002</c:v>
                    </c:pt>
                    <c:pt idx="3000">
                      <c:v>0.42500000000000021</c:v>
                    </c:pt>
                    <c:pt idx="3001">
                      <c:v>0.43500000000000022</c:v>
                    </c:pt>
                    <c:pt idx="3002">
                      <c:v>0.44500000000000023</c:v>
                    </c:pt>
                    <c:pt idx="3003">
                      <c:v>0.45500000000000024</c:v>
                    </c:pt>
                    <c:pt idx="3004">
                      <c:v>0.46500000000000025</c:v>
                    </c:pt>
                    <c:pt idx="3005">
                      <c:v>0.47500000000000026</c:v>
                    </c:pt>
                    <c:pt idx="3006">
                      <c:v>0.48500000000000026</c:v>
                    </c:pt>
                    <c:pt idx="3007">
                      <c:v>0.49500000000000027</c:v>
                    </c:pt>
                    <c:pt idx="3008">
                      <c:v>0.50500000000000023</c:v>
                    </c:pt>
                    <c:pt idx="3009">
                      <c:v>0.51500000000000024</c:v>
                    </c:pt>
                    <c:pt idx="3010">
                      <c:v>0.52500000000000024</c:v>
                    </c:pt>
                    <c:pt idx="3011">
                      <c:v>0.53500000000000025</c:v>
                    </c:pt>
                    <c:pt idx="3012">
                      <c:v>0.54500000000000026</c:v>
                    </c:pt>
                    <c:pt idx="3013">
                      <c:v>0.55500000000000027</c:v>
                    </c:pt>
                    <c:pt idx="3014">
                      <c:v>0.56500000000000028</c:v>
                    </c:pt>
                    <c:pt idx="3015">
                      <c:v>0.57500000000000029</c:v>
                    </c:pt>
                    <c:pt idx="3016">
                      <c:v>0.5850000000000003</c:v>
                    </c:pt>
                    <c:pt idx="3017">
                      <c:v>0.59500000000000031</c:v>
                    </c:pt>
                    <c:pt idx="3018">
                      <c:v>0.60500000000000032</c:v>
                    </c:pt>
                    <c:pt idx="3019">
                      <c:v>0.61500000000000032</c:v>
                    </c:pt>
                    <c:pt idx="3020">
                      <c:v>0.62500000000000033</c:v>
                    </c:pt>
                    <c:pt idx="3021">
                      <c:v>0.63500000000000034</c:v>
                    </c:pt>
                    <c:pt idx="3022">
                      <c:v>0.64500000000000035</c:v>
                    </c:pt>
                    <c:pt idx="3023">
                      <c:v>0.65500000000000036</c:v>
                    </c:pt>
                    <c:pt idx="3024">
                      <c:v>0.66500000000000037</c:v>
                    </c:pt>
                    <c:pt idx="3025">
                      <c:v>0.67500000000000038</c:v>
                    </c:pt>
                    <c:pt idx="3026">
                      <c:v>0.68500000000000039</c:v>
                    </c:pt>
                    <c:pt idx="3027">
                      <c:v>0.6950000000000004</c:v>
                    </c:pt>
                    <c:pt idx="3028">
                      <c:v>0.7050000000000004</c:v>
                    </c:pt>
                    <c:pt idx="3029">
                      <c:v>0.71500000000000041</c:v>
                    </c:pt>
                    <c:pt idx="3030">
                      <c:v>0.72500000000000042</c:v>
                    </c:pt>
                    <c:pt idx="3031">
                      <c:v>0.73500000000000043</c:v>
                    </c:pt>
                    <c:pt idx="3032">
                      <c:v>0.74500000000000044</c:v>
                    </c:pt>
                    <c:pt idx="3033">
                      <c:v>0.75500000000000045</c:v>
                    </c:pt>
                    <c:pt idx="3034">
                      <c:v>0.76500000000000046</c:v>
                    </c:pt>
                    <c:pt idx="3035">
                      <c:v>0.77500000000000047</c:v>
                    </c:pt>
                    <c:pt idx="3036">
                      <c:v>0.78500000000000048</c:v>
                    </c:pt>
                    <c:pt idx="3037">
                      <c:v>0.79500000000000048</c:v>
                    </c:pt>
                    <c:pt idx="3038">
                      <c:v>0.80500000000000049</c:v>
                    </c:pt>
                    <c:pt idx="3039">
                      <c:v>0.8150000000000005</c:v>
                    </c:pt>
                    <c:pt idx="3040">
                      <c:v>0.82500000000000051</c:v>
                    </c:pt>
                    <c:pt idx="3042">
                      <c:v>0.18000000000000002</c:v>
                    </c:pt>
                    <c:pt idx="3043">
                      <c:v>0.19000000000000003</c:v>
                    </c:pt>
                    <c:pt idx="3044">
                      <c:v>0.20000000000000004</c:v>
                    </c:pt>
                    <c:pt idx="3045">
                      <c:v>0.21000000000000005</c:v>
                    </c:pt>
                    <c:pt idx="3046">
                      <c:v>0.22000000000000006</c:v>
                    </c:pt>
                    <c:pt idx="3047">
                      <c:v>0.23000000000000007</c:v>
                    </c:pt>
                    <c:pt idx="3048">
                      <c:v>0.24000000000000007</c:v>
                    </c:pt>
                    <c:pt idx="3049">
                      <c:v>0.25000000000000006</c:v>
                    </c:pt>
                    <c:pt idx="3050">
                      <c:v>0.26000000000000006</c:v>
                    </c:pt>
                    <c:pt idx="3051">
                      <c:v>0.27000000000000007</c:v>
                    </c:pt>
                    <c:pt idx="3052">
                      <c:v>0.28000000000000008</c:v>
                    </c:pt>
                    <c:pt idx="3053">
                      <c:v>0.29000000000000009</c:v>
                    </c:pt>
                    <c:pt idx="3054">
                      <c:v>0.3000000000000001</c:v>
                    </c:pt>
                    <c:pt idx="3055">
                      <c:v>0.31000000000000011</c:v>
                    </c:pt>
                    <c:pt idx="3056">
                      <c:v>0.32000000000000012</c:v>
                    </c:pt>
                    <c:pt idx="3057">
                      <c:v>0.33000000000000013</c:v>
                    </c:pt>
                    <c:pt idx="3058">
                      <c:v>0.34000000000000014</c:v>
                    </c:pt>
                    <c:pt idx="3059">
                      <c:v>0.35000000000000014</c:v>
                    </c:pt>
                    <c:pt idx="3060">
                      <c:v>0.36000000000000015</c:v>
                    </c:pt>
                    <c:pt idx="3061">
                      <c:v>0.37000000000000016</c:v>
                    </c:pt>
                    <c:pt idx="3062">
                      <c:v>0.38000000000000017</c:v>
                    </c:pt>
                    <c:pt idx="3063">
                      <c:v>0.39000000000000018</c:v>
                    </c:pt>
                    <c:pt idx="3064">
                      <c:v>0.40000000000000019</c:v>
                    </c:pt>
                    <c:pt idx="3065">
                      <c:v>0.4100000000000002</c:v>
                    </c:pt>
                    <c:pt idx="3066">
                      <c:v>0.42000000000000021</c:v>
                    </c:pt>
                    <c:pt idx="3067">
                      <c:v>0.43000000000000022</c:v>
                    </c:pt>
                    <c:pt idx="3068">
                      <c:v>0.44000000000000022</c:v>
                    </c:pt>
                    <c:pt idx="3069">
                      <c:v>0.45000000000000023</c:v>
                    </c:pt>
                    <c:pt idx="3070">
                      <c:v>0.46000000000000024</c:v>
                    </c:pt>
                    <c:pt idx="3071">
                      <c:v>0.47000000000000025</c:v>
                    </c:pt>
                    <c:pt idx="3072">
                      <c:v>0.48000000000000026</c:v>
                    </c:pt>
                    <c:pt idx="3073">
                      <c:v>0.49000000000000027</c:v>
                    </c:pt>
                    <c:pt idx="3074">
                      <c:v>0.50000000000000022</c:v>
                    </c:pt>
                    <c:pt idx="3075">
                      <c:v>0.51000000000000023</c:v>
                    </c:pt>
                    <c:pt idx="3076">
                      <c:v>0.52000000000000024</c:v>
                    </c:pt>
                    <c:pt idx="3077">
                      <c:v>0.53000000000000025</c:v>
                    </c:pt>
                    <c:pt idx="3078">
                      <c:v>0.54000000000000026</c:v>
                    </c:pt>
                    <c:pt idx="3079">
                      <c:v>0.55000000000000027</c:v>
                    </c:pt>
                    <c:pt idx="3080">
                      <c:v>0.56000000000000028</c:v>
                    </c:pt>
                    <c:pt idx="3081">
                      <c:v>0.57000000000000028</c:v>
                    </c:pt>
                    <c:pt idx="3082">
                      <c:v>0.58000000000000029</c:v>
                    </c:pt>
                    <c:pt idx="3083">
                      <c:v>0.5900000000000003</c:v>
                    </c:pt>
                    <c:pt idx="3084">
                      <c:v>0.60000000000000031</c:v>
                    </c:pt>
                    <c:pt idx="3085">
                      <c:v>0.61000000000000032</c:v>
                    </c:pt>
                    <c:pt idx="3086">
                      <c:v>0.62000000000000033</c:v>
                    </c:pt>
                    <c:pt idx="3087">
                      <c:v>0.63000000000000034</c:v>
                    </c:pt>
                    <c:pt idx="3088">
                      <c:v>0.64000000000000035</c:v>
                    </c:pt>
                    <c:pt idx="3089">
                      <c:v>0.65000000000000036</c:v>
                    </c:pt>
                    <c:pt idx="3090">
                      <c:v>0.66000000000000036</c:v>
                    </c:pt>
                    <c:pt idx="3091">
                      <c:v>0.67000000000000037</c:v>
                    </c:pt>
                    <c:pt idx="3092">
                      <c:v>0.68000000000000038</c:v>
                    </c:pt>
                    <c:pt idx="3093">
                      <c:v>0.69000000000000039</c:v>
                    </c:pt>
                    <c:pt idx="3094">
                      <c:v>0.7000000000000004</c:v>
                    </c:pt>
                    <c:pt idx="3095">
                      <c:v>0.71000000000000041</c:v>
                    </c:pt>
                    <c:pt idx="3096">
                      <c:v>0.72000000000000042</c:v>
                    </c:pt>
                    <c:pt idx="3097">
                      <c:v>0.73000000000000043</c:v>
                    </c:pt>
                    <c:pt idx="3098">
                      <c:v>0.74000000000000044</c:v>
                    </c:pt>
                    <c:pt idx="3099">
                      <c:v>0.75000000000000044</c:v>
                    </c:pt>
                    <c:pt idx="3100">
                      <c:v>0.76000000000000045</c:v>
                    </c:pt>
                    <c:pt idx="3101">
                      <c:v>0.77000000000000046</c:v>
                    </c:pt>
                    <c:pt idx="3102">
                      <c:v>0.78000000000000047</c:v>
                    </c:pt>
                    <c:pt idx="3103">
                      <c:v>0.79000000000000048</c:v>
                    </c:pt>
                    <c:pt idx="3104">
                      <c:v>0.80000000000000049</c:v>
                    </c:pt>
                    <c:pt idx="3105">
                      <c:v>0.8100000000000005</c:v>
                    </c:pt>
                    <c:pt idx="3106">
                      <c:v>0.82000000000000051</c:v>
                    </c:pt>
                    <c:pt idx="3108">
                      <c:v>0.18500000000000003</c:v>
                    </c:pt>
                    <c:pt idx="3109">
                      <c:v>0.19500000000000003</c:v>
                    </c:pt>
                    <c:pt idx="3110">
                      <c:v>0.20500000000000004</c:v>
                    </c:pt>
                    <c:pt idx="3111">
                      <c:v>0.21500000000000005</c:v>
                    </c:pt>
                    <c:pt idx="3112">
                      <c:v>0.22500000000000006</c:v>
                    </c:pt>
                    <c:pt idx="3113">
                      <c:v>0.23500000000000007</c:v>
                    </c:pt>
                    <c:pt idx="3114">
                      <c:v>0.24500000000000008</c:v>
                    </c:pt>
                    <c:pt idx="3115">
                      <c:v>0.25500000000000006</c:v>
                    </c:pt>
                    <c:pt idx="3116">
                      <c:v>0.26500000000000007</c:v>
                    </c:pt>
                    <c:pt idx="3117">
                      <c:v>0.27500000000000008</c:v>
                    </c:pt>
                    <c:pt idx="3118">
                      <c:v>0.28500000000000009</c:v>
                    </c:pt>
                    <c:pt idx="3119">
                      <c:v>0.2950000000000001</c:v>
                    </c:pt>
                    <c:pt idx="3120">
                      <c:v>0.3050000000000001</c:v>
                    </c:pt>
                    <c:pt idx="3121">
                      <c:v>0.31500000000000011</c:v>
                    </c:pt>
                    <c:pt idx="3122">
                      <c:v>0.32500000000000012</c:v>
                    </c:pt>
                    <c:pt idx="3123">
                      <c:v>0.33500000000000013</c:v>
                    </c:pt>
                    <c:pt idx="3124">
                      <c:v>0.34500000000000014</c:v>
                    </c:pt>
                    <c:pt idx="3125">
                      <c:v>0.35500000000000015</c:v>
                    </c:pt>
                    <c:pt idx="3126">
                      <c:v>0.36500000000000016</c:v>
                    </c:pt>
                    <c:pt idx="3127">
                      <c:v>0.37500000000000017</c:v>
                    </c:pt>
                    <c:pt idx="3128">
                      <c:v>0.38500000000000018</c:v>
                    </c:pt>
                    <c:pt idx="3129">
                      <c:v>0.39500000000000018</c:v>
                    </c:pt>
                    <c:pt idx="3130">
                      <c:v>0.40500000000000019</c:v>
                    </c:pt>
                    <c:pt idx="3131">
                      <c:v>0.4150000000000002</c:v>
                    </c:pt>
                    <c:pt idx="3132">
                      <c:v>0.42500000000000021</c:v>
                    </c:pt>
                    <c:pt idx="3133">
                      <c:v>0.43500000000000022</c:v>
                    </c:pt>
                    <c:pt idx="3134">
                      <c:v>0.44500000000000023</c:v>
                    </c:pt>
                    <c:pt idx="3135">
                      <c:v>0.45500000000000024</c:v>
                    </c:pt>
                    <c:pt idx="3136">
                      <c:v>0.46500000000000025</c:v>
                    </c:pt>
                    <c:pt idx="3137">
                      <c:v>0.47500000000000026</c:v>
                    </c:pt>
                    <c:pt idx="3138">
                      <c:v>0.48500000000000026</c:v>
                    </c:pt>
                    <c:pt idx="3139">
                      <c:v>0.49500000000000027</c:v>
                    </c:pt>
                    <c:pt idx="3140">
                      <c:v>0.50500000000000023</c:v>
                    </c:pt>
                    <c:pt idx="3141">
                      <c:v>0.51500000000000024</c:v>
                    </c:pt>
                    <c:pt idx="3142">
                      <c:v>0.52500000000000024</c:v>
                    </c:pt>
                    <c:pt idx="3143">
                      <c:v>0.53500000000000025</c:v>
                    </c:pt>
                    <c:pt idx="3144">
                      <c:v>0.54500000000000026</c:v>
                    </c:pt>
                    <c:pt idx="3145">
                      <c:v>0.55500000000000027</c:v>
                    </c:pt>
                    <c:pt idx="3146">
                      <c:v>0.56500000000000028</c:v>
                    </c:pt>
                    <c:pt idx="3147">
                      <c:v>0.57500000000000029</c:v>
                    </c:pt>
                    <c:pt idx="3148">
                      <c:v>0.5850000000000003</c:v>
                    </c:pt>
                    <c:pt idx="3149">
                      <c:v>0.59500000000000031</c:v>
                    </c:pt>
                    <c:pt idx="3150">
                      <c:v>0.60500000000000032</c:v>
                    </c:pt>
                    <c:pt idx="3151">
                      <c:v>0.61500000000000032</c:v>
                    </c:pt>
                    <c:pt idx="3152">
                      <c:v>0.62500000000000033</c:v>
                    </c:pt>
                    <c:pt idx="3153">
                      <c:v>0.63500000000000034</c:v>
                    </c:pt>
                    <c:pt idx="3154">
                      <c:v>0.64500000000000035</c:v>
                    </c:pt>
                    <c:pt idx="3155">
                      <c:v>0.65500000000000036</c:v>
                    </c:pt>
                    <c:pt idx="3156">
                      <c:v>0.66500000000000037</c:v>
                    </c:pt>
                    <c:pt idx="3157">
                      <c:v>0.67500000000000038</c:v>
                    </c:pt>
                    <c:pt idx="3158">
                      <c:v>0.68500000000000039</c:v>
                    </c:pt>
                    <c:pt idx="3159">
                      <c:v>0.6950000000000004</c:v>
                    </c:pt>
                    <c:pt idx="3160">
                      <c:v>0.7050000000000004</c:v>
                    </c:pt>
                    <c:pt idx="3161">
                      <c:v>0.71500000000000041</c:v>
                    </c:pt>
                    <c:pt idx="3162">
                      <c:v>0.72500000000000042</c:v>
                    </c:pt>
                    <c:pt idx="3163">
                      <c:v>0.73500000000000043</c:v>
                    </c:pt>
                    <c:pt idx="3164">
                      <c:v>0.74500000000000044</c:v>
                    </c:pt>
                    <c:pt idx="3165">
                      <c:v>0.75500000000000045</c:v>
                    </c:pt>
                    <c:pt idx="3166">
                      <c:v>0.76500000000000046</c:v>
                    </c:pt>
                    <c:pt idx="3167">
                      <c:v>0.77500000000000047</c:v>
                    </c:pt>
                    <c:pt idx="3168">
                      <c:v>0.78500000000000048</c:v>
                    </c:pt>
                    <c:pt idx="3169">
                      <c:v>0.79500000000000048</c:v>
                    </c:pt>
                    <c:pt idx="3170">
                      <c:v>0.80500000000000049</c:v>
                    </c:pt>
                    <c:pt idx="3171">
                      <c:v>0.8150000000000005</c:v>
                    </c:pt>
                    <c:pt idx="3173">
                      <c:v>0.19000000000000003</c:v>
                    </c:pt>
                    <c:pt idx="3174">
                      <c:v>0.20000000000000004</c:v>
                    </c:pt>
                    <c:pt idx="3175">
                      <c:v>0.21000000000000005</c:v>
                    </c:pt>
                    <c:pt idx="3176">
                      <c:v>0.22000000000000006</c:v>
                    </c:pt>
                    <c:pt idx="3177">
                      <c:v>0.23000000000000007</c:v>
                    </c:pt>
                    <c:pt idx="3178">
                      <c:v>0.24000000000000007</c:v>
                    </c:pt>
                    <c:pt idx="3179">
                      <c:v>0.25000000000000006</c:v>
                    </c:pt>
                    <c:pt idx="3180">
                      <c:v>0.26000000000000006</c:v>
                    </c:pt>
                    <c:pt idx="3181">
                      <c:v>0.27000000000000007</c:v>
                    </c:pt>
                    <c:pt idx="3182">
                      <c:v>0.28000000000000008</c:v>
                    </c:pt>
                    <c:pt idx="3183">
                      <c:v>0.29000000000000009</c:v>
                    </c:pt>
                    <c:pt idx="3184">
                      <c:v>0.3000000000000001</c:v>
                    </c:pt>
                    <c:pt idx="3185">
                      <c:v>0.31000000000000011</c:v>
                    </c:pt>
                    <c:pt idx="3186">
                      <c:v>0.32000000000000012</c:v>
                    </c:pt>
                    <c:pt idx="3187">
                      <c:v>0.33000000000000013</c:v>
                    </c:pt>
                    <c:pt idx="3188">
                      <c:v>0.34000000000000014</c:v>
                    </c:pt>
                    <c:pt idx="3189">
                      <c:v>0.35000000000000014</c:v>
                    </c:pt>
                    <c:pt idx="3190">
                      <c:v>0.36000000000000015</c:v>
                    </c:pt>
                    <c:pt idx="3191">
                      <c:v>0.37000000000000016</c:v>
                    </c:pt>
                    <c:pt idx="3192">
                      <c:v>0.38000000000000017</c:v>
                    </c:pt>
                    <c:pt idx="3193">
                      <c:v>0.39000000000000018</c:v>
                    </c:pt>
                    <c:pt idx="3194">
                      <c:v>0.40000000000000019</c:v>
                    </c:pt>
                    <c:pt idx="3195">
                      <c:v>0.4100000000000002</c:v>
                    </c:pt>
                    <c:pt idx="3196">
                      <c:v>0.42000000000000021</c:v>
                    </c:pt>
                    <c:pt idx="3197">
                      <c:v>0.43000000000000022</c:v>
                    </c:pt>
                    <c:pt idx="3198">
                      <c:v>0.44000000000000022</c:v>
                    </c:pt>
                    <c:pt idx="3199">
                      <c:v>0.45000000000000023</c:v>
                    </c:pt>
                    <c:pt idx="3200">
                      <c:v>0.46000000000000024</c:v>
                    </c:pt>
                    <c:pt idx="3201">
                      <c:v>0.47000000000000025</c:v>
                    </c:pt>
                    <c:pt idx="3202">
                      <c:v>0.48000000000000026</c:v>
                    </c:pt>
                    <c:pt idx="3203">
                      <c:v>0.49000000000000027</c:v>
                    </c:pt>
                    <c:pt idx="3204">
                      <c:v>0.50000000000000022</c:v>
                    </c:pt>
                    <c:pt idx="3205">
                      <c:v>0.51000000000000023</c:v>
                    </c:pt>
                    <c:pt idx="3206">
                      <c:v>0.52000000000000024</c:v>
                    </c:pt>
                    <c:pt idx="3207">
                      <c:v>0.53000000000000025</c:v>
                    </c:pt>
                    <c:pt idx="3208">
                      <c:v>0.54000000000000026</c:v>
                    </c:pt>
                    <c:pt idx="3209">
                      <c:v>0.55000000000000027</c:v>
                    </c:pt>
                    <c:pt idx="3210">
                      <c:v>0.56000000000000028</c:v>
                    </c:pt>
                    <c:pt idx="3211">
                      <c:v>0.57000000000000028</c:v>
                    </c:pt>
                    <c:pt idx="3212">
                      <c:v>0.58000000000000029</c:v>
                    </c:pt>
                    <c:pt idx="3213">
                      <c:v>0.5900000000000003</c:v>
                    </c:pt>
                    <c:pt idx="3214">
                      <c:v>0.60000000000000031</c:v>
                    </c:pt>
                    <c:pt idx="3215">
                      <c:v>0.61000000000000032</c:v>
                    </c:pt>
                    <c:pt idx="3216">
                      <c:v>0.62000000000000033</c:v>
                    </c:pt>
                    <c:pt idx="3217">
                      <c:v>0.63000000000000034</c:v>
                    </c:pt>
                    <c:pt idx="3218">
                      <c:v>0.64000000000000035</c:v>
                    </c:pt>
                    <c:pt idx="3219">
                      <c:v>0.65000000000000036</c:v>
                    </c:pt>
                    <c:pt idx="3220">
                      <c:v>0.66000000000000036</c:v>
                    </c:pt>
                    <c:pt idx="3221">
                      <c:v>0.67000000000000037</c:v>
                    </c:pt>
                    <c:pt idx="3222">
                      <c:v>0.68000000000000038</c:v>
                    </c:pt>
                    <c:pt idx="3223">
                      <c:v>0.69000000000000039</c:v>
                    </c:pt>
                    <c:pt idx="3224">
                      <c:v>0.7000000000000004</c:v>
                    </c:pt>
                    <c:pt idx="3225">
                      <c:v>0.71000000000000041</c:v>
                    </c:pt>
                    <c:pt idx="3226">
                      <c:v>0.72000000000000042</c:v>
                    </c:pt>
                    <c:pt idx="3227">
                      <c:v>0.73000000000000043</c:v>
                    </c:pt>
                    <c:pt idx="3228">
                      <c:v>0.74000000000000044</c:v>
                    </c:pt>
                    <c:pt idx="3229">
                      <c:v>0.75000000000000044</c:v>
                    </c:pt>
                    <c:pt idx="3230">
                      <c:v>0.76000000000000045</c:v>
                    </c:pt>
                    <c:pt idx="3231">
                      <c:v>0.77000000000000046</c:v>
                    </c:pt>
                    <c:pt idx="3232">
                      <c:v>0.78000000000000047</c:v>
                    </c:pt>
                    <c:pt idx="3233">
                      <c:v>0.79000000000000048</c:v>
                    </c:pt>
                    <c:pt idx="3234">
                      <c:v>0.80000000000000049</c:v>
                    </c:pt>
                    <c:pt idx="3235">
                      <c:v>0.8100000000000005</c:v>
                    </c:pt>
                    <c:pt idx="3237">
                      <c:v>0.19500000000000003</c:v>
                    </c:pt>
                    <c:pt idx="3238">
                      <c:v>0.20500000000000004</c:v>
                    </c:pt>
                    <c:pt idx="3239">
                      <c:v>0.21500000000000005</c:v>
                    </c:pt>
                    <c:pt idx="3240">
                      <c:v>0.22500000000000006</c:v>
                    </c:pt>
                    <c:pt idx="3241">
                      <c:v>0.23500000000000007</c:v>
                    </c:pt>
                    <c:pt idx="3242">
                      <c:v>0.24500000000000008</c:v>
                    </c:pt>
                    <c:pt idx="3243">
                      <c:v>0.25500000000000006</c:v>
                    </c:pt>
                    <c:pt idx="3244">
                      <c:v>0.26500000000000007</c:v>
                    </c:pt>
                    <c:pt idx="3245">
                      <c:v>0.27500000000000008</c:v>
                    </c:pt>
                    <c:pt idx="3246">
                      <c:v>0.28500000000000009</c:v>
                    </c:pt>
                    <c:pt idx="3247">
                      <c:v>0.2950000000000001</c:v>
                    </c:pt>
                    <c:pt idx="3248">
                      <c:v>0.3050000000000001</c:v>
                    </c:pt>
                    <c:pt idx="3249">
                      <c:v>0.31500000000000011</c:v>
                    </c:pt>
                    <c:pt idx="3250">
                      <c:v>0.32500000000000012</c:v>
                    </c:pt>
                    <c:pt idx="3251">
                      <c:v>0.33500000000000013</c:v>
                    </c:pt>
                    <c:pt idx="3252">
                      <c:v>0.34500000000000014</c:v>
                    </c:pt>
                    <c:pt idx="3253">
                      <c:v>0.35500000000000015</c:v>
                    </c:pt>
                    <c:pt idx="3254">
                      <c:v>0.36500000000000016</c:v>
                    </c:pt>
                    <c:pt idx="3255">
                      <c:v>0.37500000000000017</c:v>
                    </c:pt>
                    <c:pt idx="3256">
                      <c:v>0.38500000000000018</c:v>
                    </c:pt>
                    <c:pt idx="3257">
                      <c:v>0.39500000000000018</c:v>
                    </c:pt>
                    <c:pt idx="3258">
                      <c:v>0.40500000000000019</c:v>
                    </c:pt>
                    <c:pt idx="3259">
                      <c:v>0.4150000000000002</c:v>
                    </c:pt>
                    <c:pt idx="3260">
                      <c:v>0.42500000000000021</c:v>
                    </c:pt>
                    <c:pt idx="3261">
                      <c:v>0.43500000000000022</c:v>
                    </c:pt>
                    <c:pt idx="3262">
                      <c:v>0.44500000000000023</c:v>
                    </c:pt>
                    <c:pt idx="3263">
                      <c:v>0.45500000000000024</c:v>
                    </c:pt>
                    <c:pt idx="3264">
                      <c:v>0.46500000000000025</c:v>
                    </c:pt>
                    <c:pt idx="3265">
                      <c:v>0.47500000000000026</c:v>
                    </c:pt>
                    <c:pt idx="3266">
                      <c:v>0.48500000000000026</c:v>
                    </c:pt>
                    <c:pt idx="3267">
                      <c:v>0.49500000000000027</c:v>
                    </c:pt>
                    <c:pt idx="3268">
                      <c:v>0.50500000000000023</c:v>
                    </c:pt>
                    <c:pt idx="3269">
                      <c:v>0.51500000000000024</c:v>
                    </c:pt>
                    <c:pt idx="3270">
                      <c:v>0.52500000000000024</c:v>
                    </c:pt>
                    <c:pt idx="3271">
                      <c:v>0.53500000000000025</c:v>
                    </c:pt>
                    <c:pt idx="3272">
                      <c:v>0.54500000000000026</c:v>
                    </c:pt>
                    <c:pt idx="3273">
                      <c:v>0.55500000000000027</c:v>
                    </c:pt>
                    <c:pt idx="3274">
                      <c:v>0.56500000000000028</c:v>
                    </c:pt>
                    <c:pt idx="3275">
                      <c:v>0.57500000000000029</c:v>
                    </c:pt>
                    <c:pt idx="3276">
                      <c:v>0.5850000000000003</c:v>
                    </c:pt>
                    <c:pt idx="3277">
                      <c:v>0.59500000000000031</c:v>
                    </c:pt>
                    <c:pt idx="3278">
                      <c:v>0.60500000000000032</c:v>
                    </c:pt>
                    <c:pt idx="3279">
                      <c:v>0.61500000000000032</c:v>
                    </c:pt>
                    <c:pt idx="3280">
                      <c:v>0.62500000000000033</c:v>
                    </c:pt>
                    <c:pt idx="3281">
                      <c:v>0.63500000000000034</c:v>
                    </c:pt>
                    <c:pt idx="3282">
                      <c:v>0.64500000000000035</c:v>
                    </c:pt>
                    <c:pt idx="3283">
                      <c:v>0.65500000000000036</c:v>
                    </c:pt>
                    <c:pt idx="3284">
                      <c:v>0.66500000000000037</c:v>
                    </c:pt>
                    <c:pt idx="3285">
                      <c:v>0.67500000000000038</c:v>
                    </c:pt>
                    <c:pt idx="3286">
                      <c:v>0.68500000000000039</c:v>
                    </c:pt>
                    <c:pt idx="3287">
                      <c:v>0.6950000000000004</c:v>
                    </c:pt>
                    <c:pt idx="3288">
                      <c:v>0.7050000000000004</c:v>
                    </c:pt>
                    <c:pt idx="3289">
                      <c:v>0.71500000000000041</c:v>
                    </c:pt>
                    <c:pt idx="3290">
                      <c:v>0.72500000000000042</c:v>
                    </c:pt>
                    <c:pt idx="3291">
                      <c:v>0.73500000000000043</c:v>
                    </c:pt>
                    <c:pt idx="3292">
                      <c:v>0.74500000000000044</c:v>
                    </c:pt>
                    <c:pt idx="3293">
                      <c:v>0.75500000000000045</c:v>
                    </c:pt>
                    <c:pt idx="3294">
                      <c:v>0.76500000000000046</c:v>
                    </c:pt>
                    <c:pt idx="3295">
                      <c:v>0.77500000000000047</c:v>
                    </c:pt>
                    <c:pt idx="3296">
                      <c:v>0.78500000000000048</c:v>
                    </c:pt>
                    <c:pt idx="3297">
                      <c:v>0.79500000000000048</c:v>
                    </c:pt>
                    <c:pt idx="3298">
                      <c:v>0.80500000000000049</c:v>
                    </c:pt>
                    <c:pt idx="3300">
                      <c:v>0.20000000000000004</c:v>
                    </c:pt>
                    <c:pt idx="3301">
                      <c:v>0.21000000000000005</c:v>
                    </c:pt>
                    <c:pt idx="3302">
                      <c:v>0.22000000000000006</c:v>
                    </c:pt>
                    <c:pt idx="3303">
                      <c:v>0.23000000000000007</c:v>
                    </c:pt>
                    <c:pt idx="3304">
                      <c:v>0.24000000000000007</c:v>
                    </c:pt>
                    <c:pt idx="3305">
                      <c:v>0.25000000000000006</c:v>
                    </c:pt>
                    <c:pt idx="3306">
                      <c:v>0.26000000000000006</c:v>
                    </c:pt>
                    <c:pt idx="3307">
                      <c:v>0.27000000000000007</c:v>
                    </c:pt>
                    <c:pt idx="3308">
                      <c:v>0.28000000000000008</c:v>
                    </c:pt>
                    <c:pt idx="3309">
                      <c:v>0.29000000000000009</c:v>
                    </c:pt>
                    <c:pt idx="3310">
                      <c:v>0.3000000000000001</c:v>
                    </c:pt>
                    <c:pt idx="3311">
                      <c:v>0.31000000000000011</c:v>
                    </c:pt>
                    <c:pt idx="3312">
                      <c:v>0.32000000000000012</c:v>
                    </c:pt>
                    <c:pt idx="3313">
                      <c:v>0.33000000000000013</c:v>
                    </c:pt>
                    <c:pt idx="3314">
                      <c:v>0.34000000000000014</c:v>
                    </c:pt>
                    <c:pt idx="3315">
                      <c:v>0.35000000000000014</c:v>
                    </c:pt>
                    <c:pt idx="3316">
                      <c:v>0.36000000000000015</c:v>
                    </c:pt>
                    <c:pt idx="3317">
                      <c:v>0.37000000000000016</c:v>
                    </c:pt>
                    <c:pt idx="3318">
                      <c:v>0.38000000000000017</c:v>
                    </c:pt>
                    <c:pt idx="3319">
                      <c:v>0.39000000000000018</c:v>
                    </c:pt>
                    <c:pt idx="3320">
                      <c:v>0.40000000000000019</c:v>
                    </c:pt>
                    <c:pt idx="3321">
                      <c:v>0.4100000000000002</c:v>
                    </c:pt>
                    <c:pt idx="3322">
                      <c:v>0.42000000000000021</c:v>
                    </c:pt>
                    <c:pt idx="3323">
                      <c:v>0.43000000000000022</c:v>
                    </c:pt>
                    <c:pt idx="3324">
                      <c:v>0.44000000000000022</c:v>
                    </c:pt>
                    <c:pt idx="3325">
                      <c:v>0.45000000000000023</c:v>
                    </c:pt>
                    <c:pt idx="3326">
                      <c:v>0.46000000000000024</c:v>
                    </c:pt>
                    <c:pt idx="3327">
                      <c:v>0.47000000000000025</c:v>
                    </c:pt>
                    <c:pt idx="3328">
                      <c:v>0.48000000000000026</c:v>
                    </c:pt>
                    <c:pt idx="3329">
                      <c:v>0.49000000000000027</c:v>
                    </c:pt>
                    <c:pt idx="3330">
                      <c:v>0.50000000000000022</c:v>
                    </c:pt>
                    <c:pt idx="3331">
                      <c:v>0.51000000000000023</c:v>
                    </c:pt>
                    <c:pt idx="3332">
                      <c:v>0.52000000000000024</c:v>
                    </c:pt>
                    <c:pt idx="3333">
                      <c:v>0.53000000000000025</c:v>
                    </c:pt>
                    <c:pt idx="3334">
                      <c:v>0.54000000000000026</c:v>
                    </c:pt>
                    <c:pt idx="3335">
                      <c:v>0.55000000000000027</c:v>
                    </c:pt>
                    <c:pt idx="3336">
                      <c:v>0.56000000000000028</c:v>
                    </c:pt>
                    <c:pt idx="3337">
                      <c:v>0.57000000000000028</c:v>
                    </c:pt>
                    <c:pt idx="3338">
                      <c:v>0.58000000000000029</c:v>
                    </c:pt>
                    <c:pt idx="3339">
                      <c:v>0.5900000000000003</c:v>
                    </c:pt>
                    <c:pt idx="3340">
                      <c:v>0.60000000000000031</c:v>
                    </c:pt>
                    <c:pt idx="3341">
                      <c:v>0.61000000000000032</c:v>
                    </c:pt>
                    <c:pt idx="3342">
                      <c:v>0.62000000000000033</c:v>
                    </c:pt>
                    <c:pt idx="3343">
                      <c:v>0.63000000000000034</c:v>
                    </c:pt>
                    <c:pt idx="3344">
                      <c:v>0.64000000000000035</c:v>
                    </c:pt>
                    <c:pt idx="3345">
                      <c:v>0.65000000000000036</c:v>
                    </c:pt>
                    <c:pt idx="3346">
                      <c:v>0.66000000000000036</c:v>
                    </c:pt>
                    <c:pt idx="3347">
                      <c:v>0.67000000000000037</c:v>
                    </c:pt>
                    <c:pt idx="3348">
                      <c:v>0.68000000000000038</c:v>
                    </c:pt>
                    <c:pt idx="3349">
                      <c:v>0.69000000000000039</c:v>
                    </c:pt>
                    <c:pt idx="3350">
                      <c:v>0.7000000000000004</c:v>
                    </c:pt>
                    <c:pt idx="3351">
                      <c:v>0.71000000000000041</c:v>
                    </c:pt>
                    <c:pt idx="3352">
                      <c:v>0.72000000000000042</c:v>
                    </c:pt>
                    <c:pt idx="3353">
                      <c:v>0.73000000000000043</c:v>
                    </c:pt>
                    <c:pt idx="3354">
                      <c:v>0.74000000000000044</c:v>
                    </c:pt>
                    <c:pt idx="3355">
                      <c:v>0.75000000000000044</c:v>
                    </c:pt>
                    <c:pt idx="3356">
                      <c:v>0.76000000000000045</c:v>
                    </c:pt>
                    <c:pt idx="3357">
                      <c:v>0.77000000000000046</c:v>
                    </c:pt>
                    <c:pt idx="3358">
                      <c:v>0.78000000000000047</c:v>
                    </c:pt>
                    <c:pt idx="3359">
                      <c:v>0.79000000000000048</c:v>
                    </c:pt>
                    <c:pt idx="3360">
                      <c:v>0.80000000000000049</c:v>
                    </c:pt>
                    <c:pt idx="3362">
                      <c:v>0.20500000000000004</c:v>
                    </c:pt>
                    <c:pt idx="3363">
                      <c:v>0.21500000000000005</c:v>
                    </c:pt>
                    <c:pt idx="3364">
                      <c:v>0.22500000000000006</c:v>
                    </c:pt>
                    <c:pt idx="3365">
                      <c:v>0.23500000000000007</c:v>
                    </c:pt>
                    <c:pt idx="3366">
                      <c:v>0.24500000000000008</c:v>
                    </c:pt>
                    <c:pt idx="3367">
                      <c:v>0.25500000000000006</c:v>
                    </c:pt>
                    <c:pt idx="3368">
                      <c:v>0.26500000000000007</c:v>
                    </c:pt>
                    <c:pt idx="3369">
                      <c:v>0.27500000000000008</c:v>
                    </c:pt>
                    <c:pt idx="3370">
                      <c:v>0.28500000000000009</c:v>
                    </c:pt>
                    <c:pt idx="3371">
                      <c:v>0.2950000000000001</c:v>
                    </c:pt>
                    <c:pt idx="3372">
                      <c:v>0.3050000000000001</c:v>
                    </c:pt>
                    <c:pt idx="3373">
                      <c:v>0.31500000000000011</c:v>
                    </c:pt>
                    <c:pt idx="3374">
                      <c:v>0.32500000000000012</c:v>
                    </c:pt>
                    <c:pt idx="3375">
                      <c:v>0.33500000000000013</c:v>
                    </c:pt>
                    <c:pt idx="3376">
                      <c:v>0.34500000000000014</c:v>
                    </c:pt>
                    <c:pt idx="3377">
                      <c:v>0.35500000000000015</c:v>
                    </c:pt>
                    <c:pt idx="3378">
                      <c:v>0.36500000000000016</c:v>
                    </c:pt>
                    <c:pt idx="3379">
                      <c:v>0.37500000000000017</c:v>
                    </c:pt>
                    <c:pt idx="3380">
                      <c:v>0.38500000000000018</c:v>
                    </c:pt>
                    <c:pt idx="3381">
                      <c:v>0.39500000000000018</c:v>
                    </c:pt>
                    <c:pt idx="3382">
                      <c:v>0.40500000000000019</c:v>
                    </c:pt>
                    <c:pt idx="3383">
                      <c:v>0.4150000000000002</c:v>
                    </c:pt>
                    <c:pt idx="3384">
                      <c:v>0.42500000000000021</c:v>
                    </c:pt>
                    <c:pt idx="3385">
                      <c:v>0.43500000000000022</c:v>
                    </c:pt>
                    <c:pt idx="3386">
                      <c:v>0.44500000000000023</c:v>
                    </c:pt>
                    <c:pt idx="3387">
                      <c:v>0.45500000000000024</c:v>
                    </c:pt>
                    <c:pt idx="3388">
                      <c:v>0.46500000000000025</c:v>
                    </c:pt>
                    <c:pt idx="3389">
                      <c:v>0.47500000000000026</c:v>
                    </c:pt>
                    <c:pt idx="3390">
                      <c:v>0.48500000000000026</c:v>
                    </c:pt>
                    <c:pt idx="3391">
                      <c:v>0.49500000000000027</c:v>
                    </c:pt>
                    <c:pt idx="3392">
                      <c:v>0.50500000000000023</c:v>
                    </c:pt>
                    <c:pt idx="3393">
                      <c:v>0.51500000000000024</c:v>
                    </c:pt>
                    <c:pt idx="3394">
                      <c:v>0.52500000000000024</c:v>
                    </c:pt>
                    <c:pt idx="3395">
                      <c:v>0.53500000000000025</c:v>
                    </c:pt>
                    <c:pt idx="3396">
                      <c:v>0.54500000000000026</c:v>
                    </c:pt>
                    <c:pt idx="3397">
                      <c:v>0.55500000000000027</c:v>
                    </c:pt>
                    <c:pt idx="3398">
                      <c:v>0.56500000000000028</c:v>
                    </c:pt>
                    <c:pt idx="3399">
                      <c:v>0.57500000000000029</c:v>
                    </c:pt>
                    <c:pt idx="3400">
                      <c:v>0.5850000000000003</c:v>
                    </c:pt>
                    <c:pt idx="3401">
                      <c:v>0.59500000000000031</c:v>
                    </c:pt>
                    <c:pt idx="3402">
                      <c:v>0.60500000000000032</c:v>
                    </c:pt>
                    <c:pt idx="3403">
                      <c:v>0.61500000000000032</c:v>
                    </c:pt>
                    <c:pt idx="3404">
                      <c:v>0.62500000000000033</c:v>
                    </c:pt>
                    <c:pt idx="3405">
                      <c:v>0.63500000000000034</c:v>
                    </c:pt>
                    <c:pt idx="3406">
                      <c:v>0.64500000000000035</c:v>
                    </c:pt>
                    <c:pt idx="3407">
                      <c:v>0.65500000000000036</c:v>
                    </c:pt>
                    <c:pt idx="3408">
                      <c:v>0.66500000000000037</c:v>
                    </c:pt>
                    <c:pt idx="3409">
                      <c:v>0.67500000000000038</c:v>
                    </c:pt>
                    <c:pt idx="3410">
                      <c:v>0.68500000000000039</c:v>
                    </c:pt>
                    <c:pt idx="3411">
                      <c:v>0.6950000000000004</c:v>
                    </c:pt>
                    <c:pt idx="3412">
                      <c:v>0.7050000000000004</c:v>
                    </c:pt>
                    <c:pt idx="3413">
                      <c:v>0.71500000000000041</c:v>
                    </c:pt>
                    <c:pt idx="3414">
                      <c:v>0.72500000000000042</c:v>
                    </c:pt>
                    <c:pt idx="3415">
                      <c:v>0.73500000000000043</c:v>
                    </c:pt>
                    <c:pt idx="3416">
                      <c:v>0.74500000000000044</c:v>
                    </c:pt>
                    <c:pt idx="3417">
                      <c:v>0.75500000000000045</c:v>
                    </c:pt>
                    <c:pt idx="3418">
                      <c:v>0.76500000000000046</c:v>
                    </c:pt>
                    <c:pt idx="3419">
                      <c:v>0.77500000000000047</c:v>
                    </c:pt>
                    <c:pt idx="3420">
                      <c:v>0.78500000000000048</c:v>
                    </c:pt>
                    <c:pt idx="3421">
                      <c:v>0.79500000000000048</c:v>
                    </c:pt>
                    <c:pt idx="3423">
                      <c:v>0.21000000000000005</c:v>
                    </c:pt>
                    <c:pt idx="3424">
                      <c:v>0.22000000000000006</c:v>
                    </c:pt>
                    <c:pt idx="3425">
                      <c:v>0.23000000000000007</c:v>
                    </c:pt>
                    <c:pt idx="3426">
                      <c:v>0.24000000000000007</c:v>
                    </c:pt>
                    <c:pt idx="3427">
                      <c:v>0.25000000000000006</c:v>
                    </c:pt>
                    <c:pt idx="3428">
                      <c:v>0.26000000000000006</c:v>
                    </c:pt>
                    <c:pt idx="3429">
                      <c:v>0.27000000000000007</c:v>
                    </c:pt>
                    <c:pt idx="3430">
                      <c:v>0.28000000000000008</c:v>
                    </c:pt>
                    <c:pt idx="3431">
                      <c:v>0.29000000000000009</c:v>
                    </c:pt>
                    <c:pt idx="3432">
                      <c:v>0.3000000000000001</c:v>
                    </c:pt>
                    <c:pt idx="3433">
                      <c:v>0.31000000000000011</c:v>
                    </c:pt>
                    <c:pt idx="3434">
                      <c:v>0.32000000000000012</c:v>
                    </c:pt>
                    <c:pt idx="3435">
                      <c:v>0.33000000000000013</c:v>
                    </c:pt>
                    <c:pt idx="3436">
                      <c:v>0.34000000000000014</c:v>
                    </c:pt>
                    <c:pt idx="3437">
                      <c:v>0.35000000000000014</c:v>
                    </c:pt>
                    <c:pt idx="3438">
                      <c:v>0.36000000000000015</c:v>
                    </c:pt>
                    <c:pt idx="3439">
                      <c:v>0.37000000000000016</c:v>
                    </c:pt>
                    <c:pt idx="3440">
                      <c:v>0.38000000000000017</c:v>
                    </c:pt>
                    <c:pt idx="3441">
                      <c:v>0.39000000000000018</c:v>
                    </c:pt>
                    <c:pt idx="3442">
                      <c:v>0.40000000000000019</c:v>
                    </c:pt>
                    <c:pt idx="3443">
                      <c:v>0.4100000000000002</c:v>
                    </c:pt>
                    <c:pt idx="3444">
                      <c:v>0.42000000000000021</c:v>
                    </c:pt>
                    <c:pt idx="3445">
                      <c:v>0.43000000000000022</c:v>
                    </c:pt>
                    <c:pt idx="3446">
                      <c:v>0.44000000000000022</c:v>
                    </c:pt>
                    <c:pt idx="3447">
                      <c:v>0.45000000000000023</c:v>
                    </c:pt>
                    <c:pt idx="3448">
                      <c:v>0.46000000000000024</c:v>
                    </c:pt>
                    <c:pt idx="3449">
                      <c:v>0.47000000000000025</c:v>
                    </c:pt>
                    <c:pt idx="3450">
                      <c:v>0.48000000000000026</c:v>
                    </c:pt>
                    <c:pt idx="3451">
                      <c:v>0.49000000000000027</c:v>
                    </c:pt>
                    <c:pt idx="3452">
                      <c:v>0.50000000000000022</c:v>
                    </c:pt>
                    <c:pt idx="3453">
                      <c:v>0.51000000000000023</c:v>
                    </c:pt>
                    <c:pt idx="3454">
                      <c:v>0.52000000000000024</c:v>
                    </c:pt>
                    <c:pt idx="3455">
                      <c:v>0.53000000000000025</c:v>
                    </c:pt>
                    <c:pt idx="3456">
                      <c:v>0.54000000000000026</c:v>
                    </c:pt>
                    <c:pt idx="3457">
                      <c:v>0.55000000000000027</c:v>
                    </c:pt>
                    <c:pt idx="3458">
                      <c:v>0.56000000000000028</c:v>
                    </c:pt>
                    <c:pt idx="3459">
                      <c:v>0.57000000000000028</c:v>
                    </c:pt>
                    <c:pt idx="3460">
                      <c:v>0.58000000000000029</c:v>
                    </c:pt>
                    <c:pt idx="3461">
                      <c:v>0.5900000000000003</c:v>
                    </c:pt>
                    <c:pt idx="3462">
                      <c:v>0.60000000000000031</c:v>
                    </c:pt>
                    <c:pt idx="3463">
                      <c:v>0.61000000000000032</c:v>
                    </c:pt>
                    <c:pt idx="3464">
                      <c:v>0.62000000000000033</c:v>
                    </c:pt>
                    <c:pt idx="3465">
                      <c:v>0.63000000000000034</c:v>
                    </c:pt>
                    <c:pt idx="3466">
                      <c:v>0.64000000000000035</c:v>
                    </c:pt>
                    <c:pt idx="3467">
                      <c:v>0.65000000000000036</c:v>
                    </c:pt>
                    <c:pt idx="3468">
                      <c:v>0.66000000000000036</c:v>
                    </c:pt>
                    <c:pt idx="3469">
                      <c:v>0.67000000000000037</c:v>
                    </c:pt>
                    <c:pt idx="3470">
                      <c:v>0.68000000000000038</c:v>
                    </c:pt>
                    <c:pt idx="3471">
                      <c:v>0.69000000000000039</c:v>
                    </c:pt>
                    <c:pt idx="3472">
                      <c:v>0.7000000000000004</c:v>
                    </c:pt>
                    <c:pt idx="3473">
                      <c:v>0.71000000000000041</c:v>
                    </c:pt>
                    <c:pt idx="3474">
                      <c:v>0.72000000000000042</c:v>
                    </c:pt>
                    <c:pt idx="3475">
                      <c:v>0.73000000000000043</c:v>
                    </c:pt>
                    <c:pt idx="3476">
                      <c:v>0.74000000000000044</c:v>
                    </c:pt>
                    <c:pt idx="3477">
                      <c:v>0.75000000000000044</c:v>
                    </c:pt>
                    <c:pt idx="3478">
                      <c:v>0.76000000000000045</c:v>
                    </c:pt>
                    <c:pt idx="3479">
                      <c:v>0.77000000000000046</c:v>
                    </c:pt>
                    <c:pt idx="3480">
                      <c:v>0.78000000000000047</c:v>
                    </c:pt>
                    <c:pt idx="3481">
                      <c:v>0.79000000000000048</c:v>
                    </c:pt>
                    <c:pt idx="3483">
                      <c:v>0.21500000000000005</c:v>
                    </c:pt>
                    <c:pt idx="3484">
                      <c:v>0.22500000000000006</c:v>
                    </c:pt>
                    <c:pt idx="3485">
                      <c:v>0.23500000000000007</c:v>
                    </c:pt>
                    <c:pt idx="3486">
                      <c:v>0.24500000000000008</c:v>
                    </c:pt>
                    <c:pt idx="3487">
                      <c:v>0.25500000000000006</c:v>
                    </c:pt>
                    <c:pt idx="3488">
                      <c:v>0.26500000000000007</c:v>
                    </c:pt>
                    <c:pt idx="3489">
                      <c:v>0.27500000000000008</c:v>
                    </c:pt>
                    <c:pt idx="3490">
                      <c:v>0.28500000000000009</c:v>
                    </c:pt>
                    <c:pt idx="3491">
                      <c:v>0.2950000000000001</c:v>
                    </c:pt>
                    <c:pt idx="3492">
                      <c:v>0.3050000000000001</c:v>
                    </c:pt>
                    <c:pt idx="3493">
                      <c:v>0.31500000000000011</c:v>
                    </c:pt>
                    <c:pt idx="3494">
                      <c:v>0.32500000000000012</c:v>
                    </c:pt>
                    <c:pt idx="3495">
                      <c:v>0.33500000000000013</c:v>
                    </c:pt>
                    <c:pt idx="3496">
                      <c:v>0.34500000000000014</c:v>
                    </c:pt>
                    <c:pt idx="3497">
                      <c:v>0.35500000000000015</c:v>
                    </c:pt>
                    <c:pt idx="3498">
                      <c:v>0.36500000000000016</c:v>
                    </c:pt>
                    <c:pt idx="3499">
                      <c:v>0.37500000000000017</c:v>
                    </c:pt>
                    <c:pt idx="3500">
                      <c:v>0.38500000000000018</c:v>
                    </c:pt>
                    <c:pt idx="3501">
                      <c:v>0.39500000000000018</c:v>
                    </c:pt>
                    <c:pt idx="3502">
                      <c:v>0.40500000000000019</c:v>
                    </c:pt>
                    <c:pt idx="3503">
                      <c:v>0.4150000000000002</c:v>
                    </c:pt>
                    <c:pt idx="3504">
                      <c:v>0.42500000000000021</c:v>
                    </c:pt>
                    <c:pt idx="3505">
                      <c:v>0.43500000000000022</c:v>
                    </c:pt>
                    <c:pt idx="3506">
                      <c:v>0.44500000000000023</c:v>
                    </c:pt>
                    <c:pt idx="3507">
                      <c:v>0.45500000000000024</c:v>
                    </c:pt>
                    <c:pt idx="3508">
                      <c:v>0.46500000000000025</c:v>
                    </c:pt>
                    <c:pt idx="3509">
                      <c:v>0.47500000000000026</c:v>
                    </c:pt>
                    <c:pt idx="3510">
                      <c:v>0.48500000000000026</c:v>
                    </c:pt>
                    <c:pt idx="3511">
                      <c:v>0.49500000000000027</c:v>
                    </c:pt>
                    <c:pt idx="3512">
                      <c:v>0.50500000000000023</c:v>
                    </c:pt>
                    <c:pt idx="3513">
                      <c:v>0.51500000000000024</c:v>
                    </c:pt>
                    <c:pt idx="3514">
                      <c:v>0.52500000000000024</c:v>
                    </c:pt>
                    <c:pt idx="3515">
                      <c:v>0.53500000000000025</c:v>
                    </c:pt>
                    <c:pt idx="3516">
                      <c:v>0.54500000000000026</c:v>
                    </c:pt>
                    <c:pt idx="3517">
                      <c:v>0.55500000000000027</c:v>
                    </c:pt>
                    <c:pt idx="3518">
                      <c:v>0.56500000000000028</c:v>
                    </c:pt>
                    <c:pt idx="3519">
                      <c:v>0.57500000000000029</c:v>
                    </c:pt>
                    <c:pt idx="3520">
                      <c:v>0.5850000000000003</c:v>
                    </c:pt>
                    <c:pt idx="3521">
                      <c:v>0.59500000000000031</c:v>
                    </c:pt>
                    <c:pt idx="3522">
                      <c:v>0.60500000000000032</c:v>
                    </c:pt>
                    <c:pt idx="3523">
                      <c:v>0.61500000000000032</c:v>
                    </c:pt>
                    <c:pt idx="3524">
                      <c:v>0.62500000000000033</c:v>
                    </c:pt>
                    <c:pt idx="3525">
                      <c:v>0.63500000000000034</c:v>
                    </c:pt>
                    <c:pt idx="3526">
                      <c:v>0.64500000000000035</c:v>
                    </c:pt>
                    <c:pt idx="3527">
                      <c:v>0.65500000000000036</c:v>
                    </c:pt>
                    <c:pt idx="3528">
                      <c:v>0.66500000000000037</c:v>
                    </c:pt>
                    <c:pt idx="3529">
                      <c:v>0.67500000000000038</c:v>
                    </c:pt>
                    <c:pt idx="3530">
                      <c:v>0.68500000000000039</c:v>
                    </c:pt>
                    <c:pt idx="3531">
                      <c:v>0.6950000000000004</c:v>
                    </c:pt>
                    <c:pt idx="3532">
                      <c:v>0.7050000000000004</c:v>
                    </c:pt>
                    <c:pt idx="3533">
                      <c:v>0.71500000000000041</c:v>
                    </c:pt>
                    <c:pt idx="3534">
                      <c:v>0.72500000000000042</c:v>
                    </c:pt>
                    <c:pt idx="3535">
                      <c:v>0.73500000000000043</c:v>
                    </c:pt>
                    <c:pt idx="3536">
                      <c:v>0.74500000000000044</c:v>
                    </c:pt>
                    <c:pt idx="3537">
                      <c:v>0.75500000000000045</c:v>
                    </c:pt>
                    <c:pt idx="3538">
                      <c:v>0.76500000000000046</c:v>
                    </c:pt>
                    <c:pt idx="3539">
                      <c:v>0.77500000000000047</c:v>
                    </c:pt>
                    <c:pt idx="3540">
                      <c:v>0.78500000000000048</c:v>
                    </c:pt>
                    <c:pt idx="3542">
                      <c:v>0.22000000000000006</c:v>
                    </c:pt>
                    <c:pt idx="3543">
                      <c:v>0.23000000000000007</c:v>
                    </c:pt>
                    <c:pt idx="3544">
                      <c:v>0.24000000000000007</c:v>
                    </c:pt>
                    <c:pt idx="3545">
                      <c:v>0.25000000000000006</c:v>
                    </c:pt>
                    <c:pt idx="3546">
                      <c:v>0.26000000000000006</c:v>
                    </c:pt>
                    <c:pt idx="3547">
                      <c:v>0.27000000000000007</c:v>
                    </c:pt>
                    <c:pt idx="3548">
                      <c:v>0.28000000000000008</c:v>
                    </c:pt>
                    <c:pt idx="3549">
                      <c:v>0.29000000000000009</c:v>
                    </c:pt>
                    <c:pt idx="3550">
                      <c:v>0.3000000000000001</c:v>
                    </c:pt>
                    <c:pt idx="3551">
                      <c:v>0.31000000000000011</c:v>
                    </c:pt>
                    <c:pt idx="3552">
                      <c:v>0.32000000000000012</c:v>
                    </c:pt>
                    <c:pt idx="3553">
                      <c:v>0.33000000000000013</c:v>
                    </c:pt>
                    <c:pt idx="3554">
                      <c:v>0.34000000000000014</c:v>
                    </c:pt>
                    <c:pt idx="3555">
                      <c:v>0.35000000000000014</c:v>
                    </c:pt>
                    <c:pt idx="3556">
                      <c:v>0.36000000000000015</c:v>
                    </c:pt>
                    <c:pt idx="3557">
                      <c:v>0.37000000000000016</c:v>
                    </c:pt>
                    <c:pt idx="3558">
                      <c:v>0.38000000000000017</c:v>
                    </c:pt>
                    <c:pt idx="3559">
                      <c:v>0.39000000000000018</c:v>
                    </c:pt>
                    <c:pt idx="3560">
                      <c:v>0.40000000000000019</c:v>
                    </c:pt>
                    <c:pt idx="3561">
                      <c:v>0.4100000000000002</c:v>
                    </c:pt>
                    <c:pt idx="3562">
                      <c:v>0.42000000000000021</c:v>
                    </c:pt>
                    <c:pt idx="3563">
                      <c:v>0.43000000000000022</c:v>
                    </c:pt>
                    <c:pt idx="3564">
                      <c:v>0.44000000000000022</c:v>
                    </c:pt>
                    <c:pt idx="3565">
                      <c:v>0.45000000000000023</c:v>
                    </c:pt>
                    <c:pt idx="3566">
                      <c:v>0.46000000000000024</c:v>
                    </c:pt>
                    <c:pt idx="3567">
                      <c:v>0.47000000000000025</c:v>
                    </c:pt>
                    <c:pt idx="3568">
                      <c:v>0.48000000000000026</c:v>
                    </c:pt>
                    <c:pt idx="3569">
                      <c:v>0.49000000000000027</c:v>
                    </c:pt>
                    <c:pt idx="3570">
                      <c:v>0.50000000000000022</c:v>
                    </c:pt>
                    <c:pt idx="3571">
                      <c:v>0.51000000000000023</c:v>
                    </c:pt>
                    <c:pt idx="3572">
                      <c:v>0.52000000000000024</c:v>
                    </c:pt>
                    <c:pt idx="3573">
                      <c:v>0.53000000000000025</c:v>
                    </c:pt>
                    <c:pt idx="3574">
                      <c:v>0.54000000000000026</c:v>
                    </c:pt>
                    <c:pt idx="3575">
                      <c:v>0.55000000000000027</c:v>
                    </c:pt>
                    <c:pt idx="3576">
                      <c:v>0.56000000000000028</c:v>
                    </c:pt>
                    <c:pt idx="3577">
                      <c:v>0.57000000000000028</c:v>
                    </c:pt>
                    <c:pt idx="3578">
                      <c:v>0.58000000000000029</c:v>
                    </c:pt>
                    <c:pt idx="3579">
                      <c:v>0.5900000000000003</c:v>
                    </c:pt>
                    <c:pt idx="3580">
                      <c:v>0.60000000000000031</c:v>
                    </c:pt>
                    <c:pt idx="3581">
                      <c:v>0.61000000000000032</c:v>
                    </c:pt>
                    <c:pt idx="3582">
                      <c:v>0.62000000000000033</c:v>
                    </c:pt>
                    <c:pt idx="3583">
                      <c:v>0.63000000000000034</c:v>
                    </c:pt>
                    <c:pt idx="3584">
                      <c:v>0.64000000000000035</c:v>
                    </c:pt>
                    <c:pt idx="3585">
                      <c:v>0.65000000000000036</c:v>
                    </c:pt>
                    <c:pt idx="3586">
                      <c:v>0.66000000000000036</c:v>
                    </c:pt>
                    <c:pt idx="3587">
                      <c:v>0.67000000000000037</c:v>
                    </c:pt>
                    <c:pt idx="3588">
                      <c:v>0.68000000000000038</c:v>
                    </c:pt>
                    <c:pt idx="3589">
                      <c:v>0.69000000000000039</c:v>
                    </c:pt>
                    <c:pt idx="3590">
                      <c:v>0.7000000000000004</c:v>
                    </c:pt>
                    <c:pt idx="3591">
                      <c:v>0.71000000000000041</c:v>
                    </c:pt>
                    <c:pt idx="3592">
                      <c:v>0.72000000000000042</c:v>
                    </c:pt>
                    <c:pt idx="3593">
                      <c:v>0.73000000000000043</c:v>
                    </c:pt>
                    <c:pt idx="3594">
                      <c:v>0.74000000000000044</c:v>
                    </c:pt>
                    <c:pt idx="3595">
                      <c:v>0.75000000000000044</c:v>
                    </c:pt>
                    <c:pt idx="3596">
                      <c:v>0.76000000000000045</c:v>
                    </c:pt>
                    <c:pt idx="3597">
                      <c:v>0.77000000000000046</c:v>
                    </c:pt>
                    <c:pt idx="3598">
                      <c:v>0.78000000000000047</c:v>
                    </c:pt>
                    <c:pt idx="3600">
                      <c:v>0.22500000000000006</c:v>
                    </c:pt>
                    <c:pt idx="3601">
                      <c:v>0.23500000000000007</c:v>
                    </c:pt>
                    <c:pt idx="3602">
                      <c:v>0.24500000000000008</c:v>
                    </c:pt>
                    <c:pt idx="3603">
                      <c:v>0.25500000000000006</c:v>
                    </c:pt>
                    <c:pt idx="3604">
                      <c:v>0.26500000000000007</c:v>
                    </c:pt>
                    <c:pt idx="3605">
                      <c:v>0.27500000000000008</c:v>
                    </c:pt>
                    <c:pt idx="3606">
                      <c:v>0.28500000000000009</c:v>
                    </c:pt>
                    <c:pt idx="3607">
                      <c:v>0.2950000000000001</c:v>
                    </c:pt>
                    <c:pt idx="3608">
                      <c:v>0.3050000000000001</c:v>
                    </c:pt>
                    <c:pt idx="3609">
                      <c:v>0.31500000000000011</c:v>
                    </c:pt>
                    <c:pt idx="3610">
                      <c:v>0.32500000000000012</c:v>
                    </c:pt>
                    <c:pt idx="3611">
                      <c:v>0.33500000000000013</c:v>
                    </c:pt>
                    <c:pt idx="3612">
                      <c:v>0.34500000000000014</c:v>
                    </c:pt>
                    <c:pt idx="3613">
                      <c:v>0.35500000000000015</c:v>
                    </c:pt>
                    <c:pt idx="3614">
                      <c:v>0.36500000000000016</c:v>
                    </c:pt>
                    <c:pt idx="3615">
                      <c:v>0.37500000000000017</c:v>
                    </c:pt>
                    <c:pt idx="3616">
                      <c:v>0.38500000000000018</c:v>
                    </c:pt>
                    <c:pt idx="3617">
                      <c:v>0.39500000000000018</c:v>
                    </c:pt>
                    <c:pt idx="3618">
                      <c:v>0.40500000000000019</c:v>
                    </c:pt>
                    <c:pt idx="3619">
                      <c:v>0.4150000000000002</c:v>
                    </c:pt>
                    <c:pt idx="3620">
                      <c:v>0.42500000000000021</c:v>
                    </c:pt>
                    <c:pt idx="3621">
                      <c:v>0.43500000000000022</c:v>
                    </c:pt>
                    <c:pt idx="3622">
                      <c:v>0.44500000000000023</c:v>
                    </c:pt>
                    <c:pt idx="3623">
                      <c:v>0.45500000000000024</c:v>
                    </c:pt>
                    <c:pt idx="3624">
                      <c:v>0.46500000000000025</c:v>
                    </c:pt>
                    <c:pt idx="3625">
                      <c:v>0.47500000000000026</c:v>
                    </c:pt>
                    <c:pt idx="3626">
                      <c:v>0.48500000000000026</c:v>
                    </c:pt>
                    <c:pt idx="3627">
                      <c:v>0.49500000000000027</c:v>
                    </c:pt>
                    <c:pt idx="3628">
                      <c:v>0.50500000000000023</c:v>
                    </c:pt>
                    <c:pt idx="3629">
                      <c:v>0.51500000000000024</c:v>
                    </c:pt>
                    <c:pt idx="3630">
                      <c:v>0.52500000000000024</c:v>
                    </c:pt>
                    <c:pt idx="3631">
                      <c:v>0.53500000000000025</c:v>
                    </c:pt>
                    <c:pt idx="3632">
                      <c:v>0.54500000000000026</c:v>
                    </c:pt>
                    <c:pt idx="3633">
                      <c:v>0.55500000000000027</c:v>
                    </c:pt>
                    <c:pt idx="3634">
                      <c:v>0.56500000000000028</c:v>
                    </c:pt>
                    <c:pt idx="3635">
                      <c:v>0.57500000000000029</c:v>
                    </c:pt>
                    <c:pt idx="3636">
                      <c:v>0.5850000000000003</c:v>
                    </c:pt>
                    <c:pt idx="3637">
                      <c:v>0.59500000000000031</c:v>
                    </c:pt>
                    <c:pt idx="3638">
                      <c:v>0.60500000000000032</c:v>
                    </c:pt>
                    <c:pt idx="3639">
                      <c:v>0.61500000000000032</c:v>
                    </c:pt>
                    <c:pt idx="3640">
                      <c:v>0.62500000000000033</c:v>
                    </c:pt>
                    <c:pt idx="3641">
                      <c:v>0.63500000000000034</c:v>
                    </c:pt>
                    <c:pt idx="3642">
                      <c:v>0.64500000000000035</c:v>
                    </c:pt>
                    <c:pt idx="3643">
                      <c:v>0.65500000000000036</c:v>
                    </c:pt>
                    <c:pt idx="3644">
                      <c:v>0.66500000000000037</c:v>
                    </c:pt>
                    <c:pt idx="3645">
                      <c:v>0.67500000000000038</c:v>
                    </c:pt>
                    <c:pt idx="3646">
                      <c:v>0.68500000000000039</c:v>
                    </c:pt>
                    <c:pt idx="3647">
                      <c:v>0.6950000000000004</c:v>
                    </c:pt>
                    <c:pt idx="3648">
                      <c:v>0.7050000000000004</c:v>
                    </c:pt>
                    <c:pt idx="3649">
                      <c:v>0.71500000000000041</c:v>
                    </c:pt>
                    <c:pt idx="3650">
                      <c:v>0.72500000000000042</c:v>
                    </c:pt>
                    <c:pt idx="3651">
                      <c:v>0.73500000000000043</c:v>
                    </c:pt>
                    <c:pt idx="3652">
                      <c:v>0.74500000000000044</c:v>
                    </c:pt>
                    <c:pt idx="3653">
                      <c:v>0.75500000000000045</c:v>
                    </c:pt>
                    <c:pt idx="3654">
                      <c:v>0.76500000000000046</c:v>
                    </c:pt>
                    <c:pt idx="3655">
                      <c:v>0.77500000000000047</c:v>
                    </c:pt>
                    <c:pt idx="3657">
                      <c:v>0.23000000000000007</c:v>
                    </c:pt>
                    <c:pt idx="3658">
                      <c:v>0.24000000000000007</c:v>
                    </c:pt>
                    <c:pt idx="3659">
                      <c:v>0.25000000000000006</c:v>
                    </c:pt>
                    <c:pt idx="3660">
                      <c:v>0.26000000000000006</c:v>
                    </c:pt>
                    <c:pt idx="3661">
                      <c:v>0.27000000000000007</c:v>
                    </c:pt>
                    <c:pt idx="3662">
                      <c:v>0.28000000000000008</c:v>
                    </c:pt>
                    <c:pt idx="3663">
                      <c:v>0.29000000000000009</c:v>
                    </c:pt>
                    <c:pt idx="3664">
                      <c:v>0.3000000000000001</c:v>
                    </c:pt>
                    <c:pt idx="3665">
                      <c:v>0.31000000000000011</c:v>
                    </c:pt>
                    <c:pt idx="3666">
                      <c:v>0.32000000000000012</c:v>
                    </c:pt>
                    <c:pt idx="3667">
                      <c:v>0.33000000000000013</c:v>
                    </c:pt>
                    <c:pt idx="3668">
                      <c:v>0.34000000000000014</c:v>
                    </c:pt>
                    <c:pt idx="3669">
                      <c:v>0.35000000000000014</c:v>
                    </c:pt>
                    <c:pt idx="3670">
                      <c:v>0.36000000000000015</c:v>
                    </c:pt>
                    <c:pt idx="3671">
                      <c:v>0.37000000000000016</c:v>
                    </c:pt>
                    <c:pt idx="3672">
                      <c:v>0.38000000000000017</c:v>
                    </c:pt>
                    <c:pt idx="3673">
                      <c:v>0.39000000000000018</c:v>
                    </c:pt>
                    <c:pt idx="3674">
                      <c:v>0.40000000000000019</c:v>
                    </c:pt>
                    <c:pt idx="3675">
                      <c:v>0.4100000000000002</c:v>
                    </c:pt>
                    <c:pt idx="3676">
                      <c:v>0.42000000000000021</c:v>
                    </c:pt>
                    <c:pt idx="3677">
                      <c:v>0.43000000000000022</c:v>
                    </c:pt>
                    <c:pt idx="3678">
                      <c:v>0.44000000000000022</c:v>
                    </c:pt>
                    <c:pt idx="3679">
                      <c:v>0.45000000000000023</c:v>
                    </c:pt>
                    <c:pt idx="3680">
                      <c:v>0.46000000000000024</c:v>
                    </c:pt>
                    <c:pt idx="3681">
                      <c:v>0.47000000000000025</c:v>
                    </c:pt>
                    <c:pt idx="3682">
                      <c:v>0.48000000000000026</c:v>
                    </c:pt>
                    <c:pt idx="3683">
                      <c:v>0.49000000000000027</c:v>
                    </c:pt>
                    <c:pt idx="3684">
                      <c:v>0.50000000000000022</c:v>
                    </c:pt>
                    <c:pt idx="3685">
                      <c:v>0.51000000000000023</c:v>
                    </c:pt>
                    <c:pt idx="3686">
                      <c:v>0.52000000000000024</c:v>
                    </c:pt>
                    <c:pt idx="3687">
                      <c:v>0.53000000000000025</c:v>
                    </c:pt>
                    <c:pt idx="3688">
                      <c:v>0.54000000000000026</c:v>
                    </c:pt>
                    <c:pt idx="3689">
                      <c:v>0.55000000000000027</c:v>
                    </c:pt>
                    <c:pt idx="3690">
                      <c:v>0.56000000000000028</c:v>
                    </c:pt>
                    <c:pt idx="3691">
                      <c:v>0.57000000000000028</c:v>
                    </c:pt>
                    <c:pt idx="3692">
                      <c:v>0.58000000000000029</c:v>
                    </c:pt>
                    <c:pt idx="3693">
                      <c:v>0.5900000000000003</c:v>
                    </c:pt>
                    <c:pt idx="3694">
                      <c:v>0.60000000000000031</c:v>
                    </c:pt>
                    <c:pt idx="3695">
                      <c:v>0.61000000000000032</c:v>
                    </c:pt>
                    <c:pt idx="3696">
                      <c:v>0.62000000000000033</c:v>
                    </c:pt>
                    <c:pt idx="3697">
                      <c:v>0.63000000000000034</c:v>
                    </c:pt>
                    <c:pt idx="3698">
                      <c:v>0.64000000000000035</c:v>
                    </c:pt>
                    <c:pt idx="3699">
                      <c:v>0.65000000000000036</c:v>
                    </c:pt>
                    <c:pt idx="3700">
                      <c:v>0.66000000000000036</c:v>
                    </c:pt>
                    <c:pt idx="3701">
                      <c:v>0.67000000000000037</c:v>
                    </c:pt>
                    <c:pt idx="3702">
                      <c:v>0.68000000000000038</c:v>
                    </c:pt>
                    <c:pt idx="3703">
                      <c:v>0.69000000000000039</c:v>
                    </c:pt>
                    <c:pt idx="3704">
                      <c:v>0.7000000000000004</c:v>
                    </c:pt>
                    <c:pt idx="3705">
                      <c:v>0.71000000000000041</c:v>
                    </c:pt>
                    <c:pt idx="3706">
                      <c:v>0.72000000000000042</c:v>
                    </c:pt>
                    <c:pt idx="3707">
                      <c:v>0.73000000000000043</c:v>
                    </c:pt>
                    <c:pt idx="3708">
                      <c:v>0.74000000000000044</c:v>
                    </c:pt>
                    <c:pt idx="3709">
                      <c:v>0.75000000000000044</c:v>
                    </c:pt>
                    <c:pt idx="3710">
                      <c:v>0.76000000000000045</c:v>
                    </c:pt>
                    <c:pt idx="3711">
                      <c:v>0.77000000000000046</c:v>
                    </c:pt>
                    <c:pt idx="3713">
                      <c:v>0.23500000000000007</c:v>
                    </c:pt>
                    <c:pt idx="3714">
                      <c:v>0.24500000000000008</c:v>
                    </c:pt>
                    <c:pt idx="3715">
                      <c:v>0.25500000000000006</c:v>
                    </c:pt>
                    <c:pt idx="3716">
                      <c:v>0.26500000000000007</c:v>
                    </c:pt>
                    <c:pt idx="3717">
                      <c:v>0.27500000000000008</c:v>
                    </c:pt>
                    <c:pt idx="3718">
                      <c:v>0.28500000000000009</c:v>
                    </c:pt>
                    <c:pt idx="3719">
                      <c:v>0.2950000000000001</c:v>
                    </c:pt>
                    <c:pt idx="3720">
                      <c:v>0.3050000000000001</c:v>
                    </c:pt>
                    <c:pt idx="3721">
                      <c:v>0.31500000000000011</c:v>
                    </c:pt>
                    <c:pt idx="3722">
                      <c:v>0.32500000000000012</c:v>
                    </c:pt>
                    <c:pt idx="3723">
                      <c:v>0.33500000000000013</c:v>
                    </c:pt>
                    <c:pt idx="3724">
                      <c:v>0.34500000000000014</c:v>
                    </c:pt>
                    <c:pt idx="3725">
                      <c:v>0.35500000000000015</c:v>
                    </c:pt>
                    <c:pt idx="3726">
                      <c:v>0.36500000000000016</c:v>
                    </c:pt>
                    <c:pt idx="3727">
                      <c:v>0.37500000000000017</c:v>
                    </c:pt>
                    <c:pt idx="3728">
                      <c:v>0.38500000000000018</c:v>
                    </c:pt>
                    <c:pt idx="3729">
                      <c:v>0.39500000000000018</c:v>
                    </c:pt>
                    <c:pt idx="3730">
                      <c:v>0.40500000000000019</c:v>
                    </c:pt>
                    <c:pt idx="3731">
                      <c:v>0.4150000000000002</c:v>
                    </c:pt>
                    <c:pt idx="3732">
                      <c:v>0.42500000000000021</c:v>
                    </c:pt>
                    <c:pt idx="3733">
                      <c:v>0.43500000000000022</c:v>
                    </c:pt>
                    <c:pt idx="3734">
                      <c:v>0.44500000000000023</c:v>
                    </c:pt>
                    <c:pt idx="3735">
                      <c:v>0.45500000000000024</c:v>
                    </c:pt>
                    <c:pt idx="3736">
                      <c:v>0.46500000000000025</c:v>
                    </c:pt>
                    <c:pt idx="3737">
                      <c:v>0.47500000000000026</c:v>
                    </c:pt>
                    <c:pt idx="3738">
                      <c:v>0.48500000000000026</c:v>
                    </c:pt>
                    <c:pt idx="3739">
                      <c:v>0.49500000000000027</c:v>
                    </c:pt>
                    <c:pt idx="3740">
                      <c:v>0.50500000000000023</c:v>
                    </c:pt>
                    <c:pt idx="3741">
                      <c:v>0.51500000000000024</c:v>
                    </c:pt>
                    <c:pt idx="3742">
                      <c:v>0.52500000000000024</c:v>
                    </c:pt>
                    <c:pt idx="3743">
                      <c:v>0.53500000000000025</c:v>
                    </c:pt>
                    <c:pt idx="3744">
                      <c:v>0.54500000000000026</c:v>
                    </c:pt>
                    <c:pt idx="3745">
                      <c:v>0.55500000000000027</c:v>
                    </c:pt>
                    <c:pt idx="3746">
                      <c:v>0.56500000000000028</c:v>
                    </c:pt>
                    <c:pt idx="3747">
                      <c:v>0.57500000000000029</c:v>
                    </c:pt>
                    <c:pt idx="3748">
                      <c:v>0.5850000000000003</c:v>
                    </c:pt>
                    <c:pt idx="3749">
                      <c:v>0.59500000000000031</c:v>
                    </c:pt>
                    <c:pt idx="3750">
                      <c:v>0.60500000000000032</c:v>
                    </c:pt>
                    <c:pt idx="3751">
                      <c:v>0.61500000000000032</c:v>
                    </c:pt>
                    <c:pt idx="3752">
                      <c:v>0.62500000000000033</c:v>
                    </c:pt>
                    <c:pt idx="3753">
                      <c:v>0.63500000000000034</c:v>
                    </c:pt>
                    <c:pt idx="3754">
                      <c:v>0.64500000000000035</c:v>
                    </c:pt>
                    <c:pt idx="3755">
                      <c:v>0.65500000000000036</c:v>
                    </c:pt>
                    <c:pt idx="3756">
                      <c:v>0.66500000000000037</c:v>
                    </c:pt>
                    <c:pt idx="3757">
                      <c:v>0.67500000000000038</c:v>
                    </c:pt>
                    <c:pt idx="3758">
                      <c:v>0.68500000000000039</c:v>
                    </c:pt>
                    <c:pt idx="3759">
                      <c:v>0.6950000000000004</c:v>
                    </c:pt>
                    <c:pt idx="3760">
                      <c:v>0.7050000000000004</c:v>
                    </c:pt>
                    <c:pt idx="3761">
                      <c:v>0.71500000000000041</c:v>
                    </c:pt>
                    <c:pt idx="3762">
                      <c:v>0.72500000000000042</c:v>
                    </c:pt>
                    <c:pt idx="3763">
                      <c:v>0.73500000000000043</c:v>
                    </c:pt>
                    <c:pt idx="3764">
                      <c:v>0.74500000000000044</c:v>
                    </c:pt>
                    <c:pt idx="3765">
                      <c:v>0.75500000000000045</c:v>
                    </c:pt>
                    <c:pt idx="3766">
                      <c:v>0.76500000000000046</c:v>
                    </c:pt>
                    <c:pt idx="3768">
                      <c:v>0.24000000000000007</c:v>
                    </c:pt>
                    <c:pt idx="3769">
                      <c:v>0.25000000000000006</c:v>
                    </c:pt>
                    <c:pt idx="3770">
                      <c:v>0.26000000000000006</c:v>
                    </c:pt>
                    <c:pt idx="3771">
                      <c:v>0.27000000000000007</c:v>
                    </c:pt>
                    <c:pt idx="3772">
                      <c:v>0.28000000000000008</c:v>
                    </c:pt>
                    <c:pt idx="3773">
                      <c:v>0.29000000000000009</c:v>
                    </c:pt>
                    <c:pt idx="3774">
                      <c:v>0.3000000000000001</c:v>
                    </c:pt>
                    <c:pt idx="3775">
                      <c:v>0.31000000000000011</c:v>
                    </c:pt>
                    <c:pt idx="3776">
                      <c:v>0.32000000000000012</c:v>
                    </c:pt>
                    <c:pt idx="3777">
                      <c:v>0.33000000000000013</c:v>
                    </c:pt>
                    <c:pt idx="3778">
                      <c:v>0.34000000000000014</c:v>
                    </c:pt>
                    <c:pt idx="3779">
                      <c:v>0.35000000000000014</c:v>
                    </c:pt>
                    <c:pt idx="3780">
                      <c:v>0.36000000000000015</c:v>
                    </c:pt>
                    <c:pt idx="3781">
                      <c:v>0.37000000000000016</c:v>
                    </c:pt>
                    <c:pt idx="3782">
                      <c:v>0.38000000000000017</c:v>
                    </c:pt>
                    <c:pt idx="3783">
                      <c:v>0.39000000000000018</c:v>
                    </c:pt>
                    <c:pt idx="3784">
                      <c:v>0.40000000000000019</c:v>
                    </c:pt>
                    <c:pt idx="3785">
                      <c:v>0.4100000000000002</c:v>
                    </c:pt>
                    <c:pt idx="3786">
                      <c:v>0.42000000000000021</c:v>
                    </c:pt>
                    <c:pt idx="3787">
                      <c:v>0.43000000000000022</c:v>
                    </c:pt>
                    <c:pt idx="3788">
                      <c:v>0.44000000000000022</c:v>
                    </c:pt>
                    <c:pt idx="3789">
                      <c:v>0.45000000000000023</c:v>
                    </c:pt>
                    <c:pt idx="3790">
                      <c:v>0.46000000000000024</c:v>
                    </c:pt>
                    <c:pt idx="3791">
                      <c:v>0.47000000000000025</c:v>
                    </c:pt>
                    <c:pt idx="3792">
                      <c:v>0.48000000000000026</c:v>
                    </c:pt>
                    <c:pt idx="3793">
                      <c:v>0.49000000000000027</c:v>
                    </c:pt>
                    <c:pt idx="3794">
                      <c:v>0.50000000000000022</c:v>
                    </c:pt>
                    <c:pt idx="3795">
                      <c:v>0.51000000000000023</c:v>
                    </c:pt>
                    <c:pt idx="3796">
                      <c:v>0.52000000000000024</c:v>
                    </c:pt>
                    <c:pt idx="3797">
                      <c:v>0.53000000000000025</c:v>
                    </c:pt>
                    <c:pt idx="3798">
                      <c:v>0.54000000000000026</c:v>
                    </c:pt>
                    <c:pt idx="3799">
                      <c:v>0.55000000000000027</c:v>
                    </c:pt>
                    <c:pt idx="3800">
                      <c:v>0.56000000000000028</c:v>
                    </c:pt>
                    <c:pt idx="3801">
                      <c:v>0.57000000000000028</c:v>
                    </c:pt>
                    <c:pt idx="3802">
                      <c:v>0.58000000000000029</c:v>
                    </c:pt>
                    <c:pt idx="3803">
                      <c:v>0.5900000000000003</c:v>
                    </c:pt>
                    <c:pt idx="3804">
                      <c:v>0.60000000000000031</c:v>
                    </c:pt>
                    <c:pt idx="3805">
                      <c:v>0.61000000000000032</c:v>
                    </c:pt>
                    <c:pt idx="3806">
                      <c:v>0.62000000000000033</c:v>
                    </c:pt>
                    <c:pt idx="3807">
                      <c:v>0.63000000000000034</c:v>
                    </c:pt>
                    <c:pt idx="3808">
                      <c:v>0.64000000000000035</c:v>
                    </c:pt>
                    <c:pt idx="3809">
                      <c:v>0.65000000000000036</c:v>
                    </c:pt>
                    <c:pt idx="3810">
                      <c:v>0.66000000000000036</c:v>
                    </c:pt>
                    <c:pt idx="3811">
                      <c:v>0.67000000000000037</c:v>
                    </c:pt>
                    <c:pt idx="3812">
                      <c:v>0.68000000000000038</c:v>
                    </c:pt>
                    <c:pt idx="3813">
                      <c:v>0.69000000000000039</c:v>
                    </c:pt>
                    <c:pt idx="3814">
                      <c:v>0.7000000000000004</c:v>
                    </c:pt>
                    <c:pt idx="3815">
                      <c:v>0.71000000000000041</c:v>
                    </c:pt>
                    <c:pt idx="3816">
                      <c:v>0.72000000000000042</c:v>
                    </c:pt>
                    <c:pt idx="3817">
                      <c:v>0.73000000000000043</c:v>
                    </c:pt>
                    <c:pt idx="3818">
                      <c:v>0.74000000000000044</c:v>
                    </c:pt>
                    <c:pt idx="3819">
                      <c:v>0.75000000000000044</c:v>
                    </c:pt>
                    <c:pt idx="3820">
                      <c:v>0.76000000000000045</c:v>
                    </c:pt>
                    <c:pt idx="3822">
                      <c:v>0.24500000000000008</c:v>
                    </c:pt>
                    <c:pt idx="3823">
                      <c:v>0.25500000000000006</c:v>
                    </c:pt>
                    <c:pt idx="3824">
                      <c:v>0.26500000000000007</c:v>
                    </c:pt>
                    <c:pt idx="3825">
                      <c:v>0.27500000000000008</c:v>
                    </c:pt>
                    <c:pt idx="3826">
                      <c:v>0.28500000000000009</c:v>
                    </c:pt>
                    <c:pt idx="3827">
                      <c:v>0.2950000000000001</c:v>
                    </c:pt>
                    <c:pt idx="3828">
                      <c:v>0.3050000000000001</c:v>
                    </c:pt>
                    <c:pt idx="3829">
                      <c:v>0.31500000000000011</c:v>
                    </c:pt>
                    <c:pt idx="3830">
                      <c:v>0.32500000000000012</c:v>
                    </c:pt>
                    <c:pt idx="3831">
                      <c:v>0.33500000000000013</c:v>
                    </c:pt>
                    <c:pt idx="3832">
                      <c:v>0.34500000000000014</c:v>
                    </c:pt>
                    <c:pt idx="3833">
                      <c:v>0.35500000000000015</c:v>
                    </c:pt>
                    <c:pt idx="3834">
                      <c:v>0.36500000000000016</c:v>
                    </c:pt>
                    <c:pt idx="3835">
                      <c:v>0.37500000000000017</c:v>
                    </c:pt>
                    <c:pt idx="3836">
                      <c:v>0.38500000000000018</c:v>
                    </c:pt>
                    <c:pt idx="3837">
                      <c:v>0.39500000000000018</c:v>
                    </c:pt>
                    <c:pt idx="3838">
                      <c:v>0.40500000000000019</c:v>
                    </c:pt>
                    <c:pt idx="3839">
                      <c:v>0.4150000000000002</c:v>
                    </c:pt>
                    <c:pt idx="3840">
                      <c:v>0.42500000000000021</c:v>
                    </c:pt>
                    <c:pt idx="3841">
                      <c:v>0.43500000000000022</c:v>
                    </c:pt>
                    <c:pt idx="3842">
                      <c:v>0.44500000000000023</c:v>
                    </c:pt>
                    <c:pt idx="3843">
                      <c:v>0.45500000000000024</c:v>
                    </c:pt>
                    <c:pt idx="3844">
                      <c:v>0.46500000000000025</c:v>
                    </c:pt>
                    <c:pt idx="3845">
                      <c:v>0.47500000000000026</c:v>
                    </c:pt>
                    <c:pt idx="3846">
                      <c:v>0.48500000000000026</c:v>
                    </c:pt>
                    <c:pt idx="3847">
                      <c:v>0.49500000000000027</c:v>
                    </c:pt>
                    <c:pt idx="3848">
                      <c:v>0.50500000000000023</c:v>
                    </c:pt>
                    <c:pt idx="3849">
                      <c:v>0.51500000000000024</c:v>
                    </c:pt>
                    <c:pt idx="3850">
                      <c:v>0.52500000000000024</c:v>
                    </c:pt>
                    <c:pt idx="3851">
                      <c:v>0.53500000000000025</c:v>
                    </c:pt>
                    <c:pt idx="3852">
                      <c:v>0.54500000000000026</c:v>
                    </c:pt>
                    <c:pt idx="3853">
                      <c:v>0.55500000000000027</c:v>
                    </c:pt>
                    <c:pt idx="3854">
                      <c:v>0.56500000000000028</c:v>
                    </c:pt>
                    <c:pt idx="3855">
                      <c:v>0.57500000000000029</c:v>
                    </c:pt>
                    <c:pt idx="3856">
                      <c:v>0.5850000000000003</c:v>
                    </c:pt>
                    <c:pt idx="3857">
                      <c:v>0.59500000000000031</c:v>
                    </c:pt>
                    <c:pt idx="3858">
                      <c:v>0.60500000000000032</c:v>
                    </c:pt>
                    <c:pt idx="3859">
                      <c:v>0.61500000000000032</c:v>
                    </c:pt>
                    <c:pt idx="3860">
                      <c:v>0.62500000000000033</c:v>
                    </c:pt>
                    <c:pt idx="3861">
                      <c:v>0.63500000000000034</c:v>
                    </c:pt>
                    <c:pt idx="3862">
                      <c:v>0.64500000000000035</c:v>
                    </c:pt>
                    <c:pt idx="3863">
                      <c:v>0.65500000000000036</c:v>
                    </c:pt>
                    <c:pt idx="3864">
                      <c:v>0.66500000000000037</c:v>
                    </c:pt>
                    <c:pt idx="3865">
                      <c:v>0.67500000000000038</c:v>
                    </c:pt>
                    <c:pt idx="3866">
                      <c:v>0.68500000000000039</c:v>
                    </c:pt>
                    <c:pt idx="3867">
                      <c:v>0.6950000000000004</c:v>
                    </c:pt>
                    <c:pt idx="3868">
                      <c:v>0.7050000000000004</c:v>
                    </c:pt>
                    <c:pt idx="3869">
                      <c:v>0.71500000000000041</c:v>
                    </c:pt>
                    <c:pt idx="3870">
                      <c:v>0.72500000000000042</c:v>
                    </c:pt>
                    <c:pt idx="3871">
                      <c:v>0.73500000000000043</c:v>
                    </c:pt>
                    <c:pt idx="3872">
                      <c:v>0.74500000000000044</c:v>
                    </c:pt>
                    <c:pt idx="3873">
                      <c:v>0.75500000000000045</c:v>
                    </c:pt>
                    <c:pt idx="3875">
                      <c:v>0.25000000000000006</c:v>
                    </c:pt>
                    <c:pt idx="3876">
                      <c:v>0.26000000000000006</c:v>
                    </c:pt>
                    <c:pt idx="3877">
                      <c:v>0.27000000000000007</c:v>
                    </c:pt>
                    <c:pt idx="3878">
                      <c:v>0.28000000000000008</c:v>
                    </c:pt>
                    <c:pt idx="3879">
                      <c:v>0.29000000000000009</c:v>
                    </c:pt>
                    <c:pt idx="3880">
                      <c:v>0.3000000000000001</c:v>
                    </c:pt>
                    <c:pt idx="3881">
                      <c:v>0.31000000000000011</c:v>
                    </c:pt>
                    <c:pt idx="3882">
                      <c:v>0.32000000000000012</c:v>
                    </c:pt>
                    <c:pt idx="3883">
                      <c:v>0.33000000000000013</c:v>
                    </c:pt>
                    <c:pt idx="3884">
                      <c:v>0.34000000000000014</c:v>
                    </c:pt>
                    <c:pt idx="3885">
                      <c:v>0.35000000000000014</c:v>
                    </c:pt>
                    <c:pt idx="3886">
                      <c:v>0.36000000000000015</c:v>
                    </c:pt>
                    <c:pt idx="3887">
                      <c:v>0.37000000000000016</c:v>
                    </c:pt>
                    <c:pt idx="3888">
                      <c:v>0.38000000000000017</c:v>
                    </c:pt>
                    <c:pt idx="3889">
                      <c:v>0.39000000000000018</c:v>
                    </c:pt>
                    <c:pt idx="3890">
                      <c:v>0.40000000000000019</c:v>
                    </c:pt>
                    <c:pt idx="3891">
                      <c:v>0.4100000000000002</c:v>
                    </c:pt>
                    <c:pt idx="3892">
                      <c:v>0.42000000000000021</c:v>
                    </c:pt>
                    <c:pt idx="3893">
                      <c:v>0.43000000000000022</c:v>
                    </c:pt>
                    <c:pt idx="3894">
                      <c:v>0.44000000000000022</c:v>
                    </c:pt>
                    <c:pt idx="3895">
                      <c:v>0.45000000000000023</c:v>
                    </c:pt>
                    <c:pt idx="3896">
                      <c:v>0.46000000000000024</c:v>
                    </c:pt>
                    <c:pt idx="3897">
                      <c:v>0.47000000000000025</c:v>
                    </c:pt>
                    <c:pt idx="3898">
                      <c:v>0.48000000000000026</c:v>
                    </c:pt>
                    <c:pt idx="3899">
                      <c:v>0.49000000000000027</c:v>
                    </c:pt>
                    <c:pt idx="3900">
                      <c:v>0.50000000000000022</c:v>
                    </c:pt>
                    <c:pt idx="3901">
                      <c:v>0.51000000000000023</c:v>
                    </c:pt>
                    <c:pt idx="3902">
                      <c:v>0.52000000000000024</c:v>
                    </c:pt>
                    <c:pt idx="3903">
                      <c:v>0.53000000000000025</c:v>
                    </c:pt>
                    <c:pt idx="3904">
                      <c:v>0.54000000000000026</c:v>
                    </c:pt>
                    <c:pt idx="3905">
                      <c:v>0.55000000000000027</c:v>
                    </c:pt>
                    <c:pt idx="3906">
                      <c:v>0.56000000000000028</c:v>
                    </c:pt>
                    <c:pt idx="3907">
                      <c:v>0.57000000000000028</c:v>
                    </c:pt>
                    <c:pt idx="3908">
                      <c:v>0.58000000000000029</c:v>
                    </c:pt>
                    <c:pt idx="3909">
                      <c:v>0.5900000000000003</c:v>
                    </c:pt>
                    <c:pt idx="3910">
                      <c:v>0.60000000000000031</c:v>
                    </c:pt>
                    <c:pt idx="3911">
                      <c:v>0.61000000000000032</c:v>
                    </c:pt>
                    <c:pt idx="3912">
                      <c:v>0.62000000000000033</c:v>
                    </c:pt>
                    <c:pt idx="3913">
                      <c:v>0.63000000000000034</c:v>
                    </c:pt>
                    <c:pt idx="3914">
                      <c:v>0.64000000000000035</c:v>
                    </c:pt>
                    <c:pt idx="3915">
                      <c:v>0.65000000000000036</c:v>
                    </c:pt>
                    <c:pt idx="3916">
                      <c:v>0.66000000000000036</c:v>
                    </c:pt>
                    <c:pt idx="3917">
                      <c:v>0.67000000000000037</c:v>
                    </c:pt>
                    <c:pt idx="3918">
                      <c:v>0.68000000000000038</c:v>
                    </c:pt>
                    <c:pt idx="3919">
                      <c:v>0.69000000000000039</c:v>
                    </c:pt>
                    <c:pt idx="3920">
                      <c:v>0.7000000000000004</c:v>
                    </c:pt>
                    <c:pt idx="3921">
                      <c:v>0.71000000000000041</c:v>
                    </c:pt>
                    <c:pt idx="3922">
                      <c:v>0.72000000000000042</c:v>
                    </c:pt>
                    <c:pt idx="3923">
                      <c:v>0.73000000000000043</c:v>
                    </c:pt>
                    <c:pt idx="3924">
                      <c:v>0.74000000000000044</c:v>
                    </c:pt>
                    <c:pt idx="3925">
                      <c:v>0.75000000000000044</c:v>
                    </c:pt>
                    <c:pt idx="3927">
                      <c:v>0.25500000000000006</c:v>
                    </c:pt>
                    <c:pt idx="3928">
                      <c:v>0.26500000000000007</c:v>
                    </c:pt>
                    <c:pt idx="3929">
                      <c:v>0.27500000000000008</c:v>
                    </c:pt>
                    <c:pt idx="3930">
                      <c:v>0.28500000000000009</c:v>
                    </c:pt>
                    <c:pt idx="3931">
                      <c:v>0.2950000000000001</c:v>
                    </c:pt>
                    <c:pt idx="3932">
                      <c:v>0.3050000000000001</c:v>
                    </c:pt>
                    <c:pt idx="3933">
                      <c:v>0.31500000000000011</c:v>
                    </c:pt>
                    <c:pt idx="3934">
                      <c:v>0.32500000000000012</c:v>
                    </c:pt>
                    <c:pt idx="3935">
                      <c:v>0.33500000000000013</c:v>
                    </c:pt>
                    <c:pt idx="3936">
                      <c:v>0.34500000000000014</c:v>
                    </c:pt>
                    <c:pt idx="3937">
                      <c:v>0.35500000000000015</c:v>
                    </c:pt>
                    <c:pt idx="3938">
                      <c:v>0.36500000000000016</c:v>
                    </c:pt>
                    <c:pt idx="3939">
                      <c:v>0.37500000000000017</c:v>
                    </c:pt>
                    <c:pt idx="3940">
                      <c:v>0.38500000000000018</c:v>
                    </c:pt>
                    <c:pt idx="3941">
                      <c:v>0.39500000000000018</c:v>
                    </c:pt>
                    <c:pt idx="3942">
                      <c:v>0.40500000000000019</c:v>
                    </c:pt>
                    <c:pt idx="3943">
                      <c:v>0.4150000000000002</c:v>
                    </c:pt>
                    <c:pt idx="3944">
                      <c:v>0.42500000000000021</c:v>
                    </c:pt>
                    <c:pt idx="3945">
                      <c:v>0.43500000000000022</c:v>
                    </c:pt>
                    <c:pt idx="3946">
                      <c:v>0.44500000000000023</c:v>
                    </c:pt>
                    <c:pt idx="3947">
                      <c:v>0.45500000000000024</c:v>
                    </c:pt>
                    <c:pt idx="3948">
                      <c:v>0.46500000000000025</c:v>
                    </c:pt>
                    <c:pt idx="3949">
                      <c:v>0.47500000000000026</c:v>
                    </c:pt>
                    <c:pt idx="3950">
                      <c:v>0.48500000000000026</c:v>
                    </c:pt>
                    <c:pt idx="3951">
                      <c:v>0.49500000000000027</c:v>
                    </c:pt>
                    <c:pt idx="3952">
                      <c:v>0.50500000000000023</c:v>
                    </c:pt>
                    <c:pt idx="3953">
                      <c:v>0.51500000000000024</c:v>
                    </c:pt>
                    <c:pt idx="3954">
                      <c:v>0.52500000000000024</c:v>
                    </c:pt>
                    <c:pt idx="3955">
                      <c:v>0.53500000000000025</c:v>
                    </c:pt>
                    <c:pt idx="3956">
                      <c:v>0.54500000000000026</c:v>
                    </c:pt>
                    <c:pt idx="3957">
                      <c:v>0.55500000000000027</c:v>
                    </c:pt>
                    <c:pt idx="3958">
                      <c:v>0.56500000000000028</c:v>
                    </c:pt>
                    <c:pt idx="3959">
                      <c:v>0.57500000000000029</c:v>
                    </c:pt>
                    <c:pt idx="3960">
                      <c:v>0.5850000000000003</c:v>
                    </c:pt>
                    <c:pt idx="3961">
                      <c:v>0.59500000000000031</c:v>
                    </c:pt>
                    <c:pt idx="3962">
                      <c:v>0.60500000000000032</c:v>
                    </c:pt>
                    <c:pt idx="3963">
                      <c:v>0.61500000000000032</c:v>
                    </c:pt>
                    <c:pt idx="3964">
                      <c:v>0.62500000000000033</c:v>
                    </c:pt>
                    <c:pt idx="3965">
                      <c:v>0.63500000000000034</c:v>
                    </c:pt>
                    <c:pt idx="3966">
                      <c:v>0.64500000000000035</c:v>
                    </c:pt>
                    <c:pt idx="3967">
                      <c:v>0.65500000000000036</c:v>
                    </c:pt>
                    <c:pt idx="3968">
                      <c:v>0.66500000000000037</c:v>
                    </c:pt>
                    <c:pt idx="3969">
                      <c:v>0.67500000000000038</c:v>
                    </c:pt>
                    <c:pt idx="3970">
                      <c:v>0.68500000000000039</c:v>
                    </c:pt>
                    <c:pt idx="3971">
                      <c:v>0.6950000000000004</c:v>
                    </c:pt>
                    <c:pt idx="3972">
                      <c:v>0.7050000000000004</c:v>
                    </c:pt>
                    <c:pt idx="3973">
                      <c:v>0.71500000000000041</c:v>
                    </c:pt>
                    <c:pt idx="3974">
                      <c:v>0.72500000000000042</c:v>
                    </c:pt>
                    <c:pt idx="3975">
                      <c:v>0.73500000000000043</c:v>
                    </c:pt>
                    <c:pt idx="3976">
                      <c:v>0.74500000000000044</c:v>
                    </c:pt>
                    <c:pt idx="3978">
                      <c:v>0.26000000000000006</c:v>
                    </c:pt>
                    <c:pt idx="3979">
                      <c:v>0.27000000000000007</c:v>
                    </c:pt>
                    <c:pt idx="3980">
                      <c:v>0.28000000000000008</c:v>
                    </c:pt>
                    <c:pt idx="3981">
                      <c:v>0.29000000000000009</c:v>
                    </c:pt>
                    <c:pt idx="3982">
                      <c:v>0.3000000000000001</c:v>
                    </c:pt>
                    <c:pt idx="3983">
                      <c:v>0.31000000000000011</c:v>
                    </c:pt>
                    <c:pt idx="3984">
                      <c:v>0.32000000000000012</c:v>
                    </c:pt>
                    <c:pt idx="3985">
                      <c:v>0.33000000000000013</c:v>
                    </c:pt>
                    <c:pt idx="3986">
                      <c:v>0.34000000000000014</c:v>
                    </c:pt>
                    <c:pt idx="3987">
                      <c:v>0.35000000000000014</c:v>
                    </c:pt>
                    <c:pt idx="3988">
                      <c:v>0.36000000000000015</c:v>
                    </c:pt>
                    <c:pt idx="3989">
                      <c:v>0.37000000000000016</c:v>
                    </c:pt>
                    <c:pt idx="3990">
                      <c:v>0.38000000000000017</c:v>
                    </c:pt>
                    <c:pt idx="3991">
                      <c:v>0.39000000000000018</c:v>
                    </c:pt>
                    <c:pt idx="3992">
                      <c:v>0.40000000000000019</c:v>
                    </c:pt>
                    <c:pt idx="3993">
                      <c:v>0.4100000000000002</c:v>
                    </c:pt>
                    <c:pt idx="3994">
                      <c:v>0.42000000000000021</c:v>
                    </c:pt>
                    <c:pt idx="3995">
                      <c:v>0.43000000000000022</c:v>
                    </c:pt>
                    <c:pt idx="3996">
                      <c:v>0.44000000000000022</c:v>
                    </c:pt>
                    <c:pt idx="3997">
                      <c:v>0.45000000000000023</c:v>
                    </c:pt>
                    <c:pt idx="3998">
                      <c:v>0.46000000000000024</c:v>
                    </c:pt>
                    <c:pt idx="3999">
                      <c:v>0.47000000000000025</c:v>
                    </c:pt>
                    <c:pt idx="4000">
                      <c:v>0.48000000000000026</c:v>
                    </c:pt>
                    <c:pt idx="4001">
                      <c:v>0.49000000000000027</c:v>
                    </c:pt>
                    <c:pt idx="4002">
                      <c:v>0.50000000000000022</c:v>
                    </c:pt>
                    <c:pt idx="4003">
                      <c:v>0.51000000000000023</c:v>
                    </c:pt>
                    <c:pt idx="4004">
                      <c:v>0.52000000000000024</c:v>
                    </c:pt>
                    <c:pt idx="4005">
                      <c:v>0.53000000000000025</c:v>
                    </c:pt>
                    <c:pt idx="4006">
                      <c:v>0.54000000000000026</c:v>
                    </c:pt>
                    <c:pt idx="4007">
                      <c:v>0.55000000000000027</c:v>
                    </c:pt>
                    <c:pt idx="4008">
                      <c:v>0.56000000000000028</c:v>
                    </c:pt>
                    <c:pt idx="4009">
                      <c:v>0.57000000000000028</c:v>
                    </c:pt>
                    <c:pt idx="4010">
                      <c:v>0.58000000000000029</c:v>
                    </c:pt>
                    <c:pt idx="4011">
                      <c:v>0.5900000000000003</c:v>
                    </c:pt>
                    <c:pt idx="4012">
                      <c:v>0.60000000000000031</c:v>
                    </c:pt>
                    <c:pt idx="4013">
                      <c:v>0.61000000000000032</c:v>
                    </c:pt>
                    <c:pt idx="4014">
                      <c:v>0.62000000000000033</c:v>
                    </c:pt>
                    <c:pt idx="4015">
                      <c:v>0.63000000000000034</c:v>
                    </c:pt>
                    <c:pt idx="4016">
                      <c:v>0.64000000000000035</c:v>
                    </c:pt>
                    <c:pt idx="4017">
                      <c:v>0.65000000000000036</c:v>
                    </c:pt>
                    <c:pt idx="4018">
                      <c:v>0.66000000000000036</c:v>
                    </c:pt>
                    <c:pt idx="4019">
                      <c:v>0.67000000000000037</c:v>
                    </c:pt>
                    <c:pt idx="4020">
                      <c:v>0.68000000000000038</c:v>
                    </c:pt>
                    <c:pt idx="4021">
                      <c:v>0.69000000000000039</c:v>
                    </c:pt>
                    <c:pt idx="4022">
                      <c:v>0.7000000000000004</c:v>
                    </c:pt>
                    <c:pt idx="4023">
                      <c:v>0.71000000000000041</c:v>
                    </c:pt>
                    <c:pt idx="4024">
                      <c:v>0.72000000000000042</c:v>
                    </c:pt>
                    <c:pt idx="4025">
                      <c:v>0.73000000000000043</c:v>
                    </c:pt>
                    <c:pt idx="4026">
                      <c:v>0.74000000000000044</c:v>
                    </c:pt>
                    <c:pt idx="4028">
                      <c:v>0.26500000000000007</c:v>
                    </c:pt>
                    <c:pt idx="4029">
                      <c:v>0.27500000000000008</c:v>
                    </c:pt>
                    <c:pt idx="4030">
                      <c:v>0.28500000000000009</c:v>
                    </c:pt>
                    <c:pt idx="4031">
                      <c:v>0.2950000000000001</c:v>
                    </c:pt>
                    <c:pt idx="4032">
                      <c:v>0.3050000000000001</c:v>
                    </c:pt>
                    <c:pt idx="4033">
                      <c:v>0.31500000000000011</c:v>
                    </c:pt>
                    <c:pt idx="4034">
                      <c:v>0.32500000000000012</c:v>
                    </c:pt>
                    <c:pt idx="4035">
                      <c:v>0.33500000000000013</c:v>
                    </c:pt>
                    <c:pt idx="4036">
                      <c:v>0.34500000000000014</c:v>
                    </c:pt>
                    <c:pt idx="4037">
                      <c:v>0.35500000000000015</c:v>
                    </c:pt>
                    <c:pt idx="4038">
                      <c:v>0.36500000000000016</c:v>
                    </c:pt>
                    <c:pt idx="4039">
                      <c:v>0.37500000000000017</c:v>
                    </c:pt>
                    <c:pt idx="4040">
                      <c:v>0.38500000000000018</c:v>
                    </c:pt>
                    <c:pt idx="4041">
                      <c:v>0.39500000000000018</c:v>
                    </c:pt>
                    <c:pt idx="4042">
                      <c:v>0.40500000000000019</c:v>
                    </c:pt>
                    <c:pt idx="4043">
                      <c:v>0.4150000000000002</c:v>
                    </c:pt>
                    <c:pt idx="4044">
                      <c:v>0.42500000000000021</c:v>
                    </c:pt>
                    <c:pt idx="4045">
                      <c:v>0.43500000000000022</c:v>
                    </c:pt>
                    <c:pt idx="4046">
                      <c:v>0.44500000000000023</c:v>
                    </c:pt>
                    <c:pt idx="4047">
                      <c:v>0.45500000000000024</c:v>
                    </c:pt>
                    <c:pt idx="4048">
                      <c:v>0.46500000000000025</c:v>
                    </c:pt>
                    <c:pt idx="4049">
                      <c:v>0.47500000000000026</c:v>
                    </c:pt>
                    <c:pt idx="4050">
                      <c:v>0.48500000000000026</c:v>
                    </c:pt>
                    <c:pt idx="4051">
                      <c:v>0.49500000000000027</c:v>
                    </c:pt>
                    <c:pt idx="4052">
                      <c:v>0.50500000000000023</c:v>
                    </c:pt>
                    <c:pt idx="4053">
                      <c:v>0.51500000000000024</c:v>
                    </c:pt>
                    <c:pt idx="4054">
                      <c:v>0.52500000000000024</c:v>
                    </c:pt>
                    <c:pt idx="4055">
                      <c:v>0.53500000000000025</c:v>
                    </c:pt>
                    <c:pt idx="4056">
                      <c:v>0.54500000000000026</c:v>
                    </c:pt>
                    <c:pt idx="4057">
                      <c:v>0.55500000000000027</c:v>
                    </c:pt>
                    <c:pt idx="4058">
                      <c:v>0.56500000000000028</c:v>
                    </c:pt>
                    <c:pt idx="4059">
                      <c:v>0.57500000000000029</c:v>
                    </c:pt>
                    <c:pt idx="4060">
                      <c:v>0.5850000000000003</c:v>
                    </c:pt>
                    <c:pt idx="4061">
                      <c:v>0.59500000000000031</c:v>
                    </c:pt>
                    <c:pt idx="4062">
                      <c:v>0.60500000000000032</c:v>
                    </c:pt>
                    <c:pt idx="4063">
                      <c:v>0.61500000000000032</c:v>
                    </c:pt>
                    <c:pt idx="4064">
                      <c:v>0.62500000000000033</c:v>
                    </c:pt>
                    <c:pt idx="4065">
                      <c:v>0.63500000000000034</c:v>
                    </c:pt>
                    <c:pt idx="4066">
                      <c:v>0.64500000000000035</c:v>
                    </c:pt>
                    <c:pt idx="4067">
                      <c:v>0.65500000000000036</c:v>
                    </c:pt>
                    <c:pt idx="4068">
                      <c:v>0.66500000000000037</c:v>
                    </c:pt>
                    <c:pt idx="4069">
                      <c:v>0.67500000000000038</c:v>
                    </c:pt>
                    <c:pt idx="4070">
                      <c:v>0.68500000000000039</c:v>
                    </c:pt>
                    <c:pt idx="4071">
                      <c:v>0.6950000000000004</c:v>
                    </c:pt>
                    <c:pt idx="4072">
                      <c:v>0.7050000000000004</c:v>
                    </c:pt>
                    <c:pt idx="4073">
                      <c:v>0.71500000000000041</c:v>
                    </c:pt>
                    <c:pt idx="4074">
                      <c:v>0.72500000000000042</c:v>
                    </c:pt>
                    <c:pt idx="4075">
                      <c:v>0.73500000000000043</c:v>
                    </c:pt>
                    <c:pt idx="4077">
                      <c:v>0.27000000000000007</c:v>
                    </c:pt>
                    <c:pt idx="4078">
                      <c:v>0.28000000000000008</c:v>
                    </c:pt>
                    <c:pt idx="4079">
                      <c:v>0.29000000000000009</c:v>
                    </c:pt>
                    <c:pt idx="4080">
                      <c:v>0.3000000000000001</c:v>
                    </c:pt>
                    <c:pt idx="4081">
                      <c:v>0.31000000000000011</c:v>
                    </c:pt>
                    <c:pt idx="4082">
                      <c:v>0.32000000000000012</c:v>
                    </c:pt>
                    <c:pt idx="4083">
                      <c:v>0.33000000000000013</c:v>
                    </c:pt>
                    <c:pt idx="4084">
                      <c:v>0.34000000000000014</c:v>
                    </c:pt>
                    <c:pt idx="4085">
                      <c:v>0.35000000000000014</c:v>
                    </c:pt>
                    <c:pt idx="4086">
                      <c:v>0.36000000000000015</c:v>
                    </c:pt>
                    <c:pt idx="4087">
                      <c:v>0.37000000000000016</c:v>
                    </c:pt>
                    <c:pt idx="4088">
                      <c:v>0.38000000000000017</c:v>
                    </c:pt>
                    <c:pt idx="4089">
                      <c:v>0.39000000000000018</c:v>
                    </c:pt>
                    <c:pt idx="4090">
                      <c:v>0.40000000000000019</c:v>
                    </c:pt>
                    <c:pt idx="4091">
                      <c:v>0.4100000000000002</c:v>
                    </c:pt>
                    <c:pt idx="4092">
                      <c:v>0.42000000000000021</c:v>
                    </c:pt>
                    <c:pt idx="4093">
                      <c:v>0.43000000000000022</c:v>
                    </c:pt>
                    <c:pt idx="4094">
                      <c:v>0.44000000000000022</c:v>
                    </c:pt>
                    <c:pt idx="4095">
                      <c:v>0.45000000000000023</c:v>
                    </c:pt>
                    <c:pt idx="4096">
                      <c:v>0.46000000000000024</c:v>
                    </c:pt>
                    <c:pt idx="4097">
                      <c:v>0.47000000000000025</c:v>
                    </c:pt>
                    <c:pt idx="4098">
                      <c:v>0.48000000000000026</c:v>
                    </c:pt>
                    <c:pt idx="4099">
                      <c:v>0.49000000000000027</c:v>
                    </c:pt>
                    <c:pt idx="4100">
                      <c:v>0.50000000000000022</c:v>
                    </c:pt>
                    <c:pt idx="4101">
                      <c:v>0.51000000000000023</c:v>
                    </c:pt>
                    <c:pt idx="4102">
                      <c:v>0.52000000000000024</c:v>
                    </c:pt>
                    <c:pt idx="4103">
                      <c:v>0.53000000000000025</c:v>
                    </c:pt>
                    <c:pt idx="4104">
                      <c:v>0.54000000000000026</c:v>
                    </c:pt>
                    <c:pt idx="4105">
                      <c:v>0.55000000000000027</c:v>
                    </c:pt>
                    <c:pt idx="4106">
                      <c:v>0.56000000000000028</c:v>
                    </c:pt>
                    <c:pt idx="4107">
                      <c:v>0.57000000000000028</c:v>
                    </c:pt>
                    <c:pt idx="4108">
                      <c:v>0.58000000000000029</c:v>
                    </c:pt>
                    <c:pt idx="4109">
                      <c:v>0.5900000000000003</c:v>
                    </c:pt>
                    <c:pt idx="4110">
                      <c:v>0.60000000000000031</c:v>
                    </c:pt>
                    <c:pt idx="4111">
                      <c:v>0.61000000000000032</c:v>
                    </c:pt>
                    <c:pt idx="4112">
                      <c:v>0.62000000000000033</c:v>
                    </c:pt>
                    <c:pt idx="4113">
                      <c:v>0.63000000000000034</c:v>
                    </c:pt>
                    <c:pt idx="4114">
                      <c:v>0.64000000000000035</c:v>
                    </c:pt>
                    <c:pt idx="4115">
                      <c:v>0.65000000000000036</c:v>
                    </c:pt>
                    <c:pt idx="4116">
                      <c:v>0.66000000000000036</c:v>
                    </c:pt>
                    <c:pt idx="4117">
                      <c:v>0.67000000000000037</c:v>
                    </c:pt>
                    <c:pt idx="4118">
                      <c:v>0.68000000000000038</c:v>
                    </c:pt>
                    <c:pt idx="4119">
                      <c:v>0.69000000000000039</c:v>
                    </c:pt>
                    <c:pt idx="4120">
                      <c:v>0.7000000000000004</c:v>
                    </c:pt>
                    <c:pt idx="4121">
                      <c:v>0.71000000000000041</c:v>
                    </c:pt>
                    <c:pt idx="4122">
                      <c:v>0.72000000000000042</c:v>
                    </c:pt>
                    <c:pt idx="4123">
                      <c:v>0.73000000000000043</c:v>
                    </c:pt>
                    <c:pt idx="4125">
                      <c:v>0.27500000000000008</c:v>
                    </c:pt>
                    <c:pt idx="4126">
                      <c:v>0.28500000000000009</c:v>
                    </c:pt>
                    <c:pt idx="4127">
                      <c:v>0.2950000000000001</c:v>
                    </c:pt>
                    <c:pt idx="4128">
                      <c:v>0.3050000000000001</c:v>
                    </c:pt>
                    <c:pt idx="4129">
                      <c:v>0.31500000000000011</c:v>
                    </c:pt>
                    <c:pt idx="4130">
                      <c:v>0.32500000000000012</c:v>
                    </c:pt>
                    <c:pt idx="4131">
                      <c:v>0.33500000000000013</c:v>
                    </c:pt>
                    <c:pt idx="4132">
                      <c:v>0.34500000000000014</c:v>
                    </c:pt>
                    <c:pt idx="4133">
                      <c:v>0.35500000000000015</c:v>
                    </c:pt>
                    <c:pt idx="4134">
                      <c:v>0.36500000000000016</c:v>
                    </c:pt>
                    <c:pt idx="4135">
                      <c:v>0.37500000000000017</c:v>
                    </c:pt>
                    <c:pt idx="4136">
                      <c:v>0.38500000000000018</c:v>
                    </c:pt>
                    <c:pt idx="4137">
                      <c:v>0.39500000000000018</c:v>
                    </c:pt>
                    <c:pt idx="4138">
                      <c:v>0.40500000000000019</c:v>
                    </c:pt>
                    <c:pt idx="4139">
                      <c:v>0.4150000000000002</c:v>
                    </c:pt>
                    <c:pt idx="4140">
                      <c:v>0.42500000000000021</c:v>
                    </c:pt>
                    <c:pt idx="4141">
                      <c:v>0.43500000000000022</c:v>
                    </c:pt>
                    <c:pt idx="4142">
                      <c:v>0.44500000000000023</c:v>
                    </c:pt>
                    <c:pt idx="4143">
                      <c:v>0.45500000000000024</c:v>
                    </c:pt>
                    <c:pt idx="4144">
                      <c:v>0.46500000000000025</c:v>
                    </c:pt>
                    <c:pt idx="4145">
                      <c:v>0.47500000000000026</c:v>
                    </c:pt>
                    <c:pt idx="4146">
                      <c:v>0.48500000000000026</c:v>
                    </c:pt>
                    <c:pt idx="4147">
                      <c:v>0.49500000000000027</c:v>
                    </c:pt>
                    <c:pt idx="4148">
                      <c:v>0.50500000000000023</c:v>
                    </c:pt>
                    <c:pt idx="4149">
                      <c:v>0.51500000000000024</c:v>
                    </c:pt>
                    <c:pt idx="4150">
                      <c:v>0.52500000000000024</c:v>
                    </c:pt>
                    <c:pt idx="4151">
                      <c:v>0.53500000000000025</c:v>
                    </c:pt>
                    <c:pt idx="4152">
                      <c:v>0.54500000000000026</c:v>
                    </c:pt>
                    <c:pt idx="4153">
                      <c:v>0.55500000000000027</c:v>
                    </c:pt>
                    <c:pt idx="4154">
                      <c:v>0.56500000000000028</c:v>
                    </c:pt>
                    <c:pt idx="4155">
                      <c:v>0.57500000000000029</c:v>
                    </c:pt>
                    <c:pt idx="4156">
                      <c:v>0.5850000000000003</c:v>
                    </c:pt>
                    <c:pt idx="4157">
                      <c:v>0.59500000000000031</c:v>
                    </c:pt>
                    <c:pt idx="4158">
                      <c:v>0.60500000000000032</c:v>
                    </c:pt>
                    <c:pt idx="4159">
                      <c:v>0.61500000000000032</c:v>
                    </c:pt>
                    <c:pt idx="4160">
                      <c:v>0.62500000000000033</c:v>
                    </c:pt>
                    <c:pt idx="4161">
                      <c:v>0.63500000000000034</c:v>
                    </c:pt>
                    <c:pt idx="4162">
                      <c:v>0.64500000000000035</c:v>
                    </c:pt>
                    <c:pt idx="4163">
                      <c:v>0.65500000000000036</c:v>
                    </c:pt>
                    <c:pt idx="4164">
                      <c:v>0.66500000000000037</c:v>
                    </c:pt>
                    <c:pt idx="4165">
                      <c:v>0.67500000000000038</c:v>
                    </c:pt>
                    <c:pt idx="4166">
                      <c:v>0.68500000000000039</c:v>
                    </c:pt>
                    <c:pt idx="4167">
                      <c:v>0.6950000000000004</c:v>
                    </c:pt>
                    <c:pt idx="4168">
                      <c:v>0.7050000000000004</c:v>
                    </c:pt>
                    <c:pt idx="4169">
                      <c:v>0.71500000000000041</c:v>
                    </c:pt>
                    <c:pt idx="4170">
                      <c:v>0.72500000000000042</c:v>
                    </c:pt>
                    <c:pt idx="4172">
                      <c:v>0.28000000000000008</c:v>
                    </c:pt>
                    <c:pt idx="4173">
                      <c:v>0.29000000000000009</c:v>
                    </c:pt>
                    <c:pt idx="4174">
                      <c:v>0.3000000000000001</c:v>
                    </c:pt>
                    <c:pt idx="4175">
                      <c:v>0.31000000000000011</c:v>
                    </c:pt>
                    <c:pt idx="4176">
                      <c:v>0.32000000000000012</c:v>
                    </c:pt>
                    <c:pt idx="4177">
                      <c:v>0.33000000000000013</c:v>
                    </c:pt>
                    <c:pt idx="4178">
                      <c:v>0.34000000000000014</c:v>
                    </c:pt>
                    <c:pt idx="4179">
                      <c:v>0.35000000000000014</c:v>
                    </c:pt>
                    <c:pt idx="4180">
                      <c:v>0.36000000000000015</c:v>
                    </c:pt>
                    <c:pt idx="4181">
                      <c:v>0.37000000000000016</c:v>
                    </c:pt>
                    <c:pt idx="4182">
                      <c:v>0.38000000000000017</c:v>
                    </c:pt>
                    <c:pt idx="4183">
                      <c:v>0.39000000000000018</c:v>
                    </c:pt>
                    <c:pt idx="4184">
                      <c:v>0.40000000000000019</c:v>
                    </c:pt>
                    <c:pt idx="4185">
                      <c:v>0.4100000000000002</c:v>
                    </c:pt>
                    <c:pt idx="4186">
                      <c:v>0.42000000000000021</c:v>
                    </c:pt>
                    <c:pt idx="4187">
                      <c:v>0.43000000000000022</c:v>
                    </c:pt>
                    <c:pt idx="4188">
                      <c:v>0.44000000000000022</c:v>
                    </c:pt>
                    <c:pt idx="4189">
                      <c:v>0.45000000000000023</c:v>
                    </c:pt>
                    <c:pt idx="4190">
                      <c:v>0.46000000000000024</c:v>
                    </c:pt>
                    <c:pt idx="4191">
                      <c:v>0.47000000000000025</c:v>
                    </c:pt>
                    <c:pt idx="4192">
                      <c:v>0.48000000000000026</c:v>
                    </c:pt>
                    <c:pt idx="4193">
                      <c:v>0.49000000000000027</c:v>
                    </c:pt>
                    <c:pt idx="4194">
                      <c:v>0.50000000000000022</c:v>
                    </c:pt>
                    <c:pt idx="4195">
                      <c:v>0.51000000000000023</c:v>
                    </c:pt>
                    <c:pt idx="4196">
                      <c:v>0.52000000000000024</c:v>
                    </c:pt>
                    <c:pt idx="4197">
                      <c:v>0.53000000000000025</c:v>
                    </c:pt>
                    <c:pt idx="4198">
                      <c:v>0.54000000000000026</c:v>
                    </c:pt>
                    <c:pt idx="4199">
                      <c:v>0.55000000000000027</c:v>
                    </c:pt>
                    <c:pt idx="4200">
                      <c:v>0.56000000000000028</c:v>
                    </c:pt>
                    <c:pt idx="4201">
                      <c:v>0.57000000000000028</c:v>
                    </c:pt>
                    <c:pt idx="4202">
                      <c:v>0.58000000000000029</c:v>
                    </c:pt>
                    <c:pt idx="4203">
                      <c:v>0.5900000000000003</c:v>
                    </c:pt>
                    <c:pt idx="4204">
                      <c:v>0.60000000000000031</c:v>
                    </c:pt>
                    <c:pt idx="4205">
                      <c:v>0.61000000000000032</c:v>
                    </c:pt>
                    <c:pt idx="4206">
                      <c:v>0.62000000000000033</c:v>
                    </c:pt>
                    <c:pt idx="4207">
                      <c:v>0.63000000000000034</c:v>
                    </c:pt>
                    <c:pt idx="4208">
                      <c:v>0.64000000000000035</c:v>
                    </c:pt>
                    <c:pt idx="4209">
                      <c:v>0.65000000000000036</c:v>
                    </c:pt>
                    <c:pt idx="4210">
                      <c:v>0.66000000000000036</c:v>
                    </c:pt>
                    <c:pt idx="4211">
                      <c:v>0.67000000000000037</c:v>
                    </c:pt>
                    <c:pt idx="4212">
                      <c:v>0.68000000000000038</c:v>
                    </c:pt>
                    <c:pt idx="4213">
                      <c:v>0.69000000000000039</c:v>
                    </c:pt>
                    <c:pt idx="4214">
                      <c:v>0.7000000000000004</c:v>
                    </c:pt>
                    <c:pt idx="4215">
                      <c:v>0.71000000000000041</c:v>
                    </c:pt>
                    <c:pt idx="4216">
                      <c:v>0.72000000000000042</c:v>
                    </c:pt>
                    <c:pt idx="4218">
                      <c:v>0.28500000000000009</c:v>
                    </c:pt>
                    <c:pt idx="4219">
                      <c:v>0.2950000000000001</c:v>
                    </c:pt>
                    <c:pt idx="4220">
                      <c:v>0.3050000000000001</c:v>
                    </c:pt>
                    <c:pt idx="4221">
                      <c:v>0.31500000000000011</c:v>
                    </c:pt>
                    <c:pt idx="4222">
                      <c:v>0.32500000000000012</c:v>
                    </c:pt>
                    <c:pt idx="4223">
                      <c:v>0.33500000000000013</c:v>
                    </c:pt>
                    <c:pt idx="4224">
                      <c:v>0.34500000000000014</c:v>
                    </c:pt>
                    <c:pt idx="4225">
                      <c:v>0.35500000000000015</c:v>
                    </c:pt>
                    <c:pt idx="4226">
                      <c:v>0.36500000000000016</c:v>
                    </c:pt>
                    <c:pt idx="4227">
                      <c:v>0.37500000000000017</c:v>
                    </c:pt>
                    <c:pt idx="4228">
                      <c:v>0.38500000000000018</c:v>
                    </c:pt>
                    <c:pt idx="4229">
                      <c:v>0.39500000000000018</c:v>
                    </c:pt>
                    <c:pt idx="4230">
                      <c:v>0.40500000000000019</c:v>
                    </c:pt>
                    <c:pt idx="4231">
                      <c:v>0.4150000000000002</c:v>
                    </c:pt>
                    <c:pt idx="4232">
                      <c:v>0.42500000000000021</c:v>
                    </c:pt>
                    <c:pt idx="4233">
                      <c:v>0.43500000000000022</c:v>
                    </c:pt>
                    <c:pt idx="4234">
                      <c:v>0.44500000000000023</c:v>
                    </c:pt>
                    <c:pt idx="4235">
                      <c:v>0.45500000000000024</c:v>
                    </c:pt>
                    <c:pt idx="4236">
                      <c:v>0.46500000000000025</c:v>
                    </c:pt>
                    <c:pt idx="4237">
                      <c:v>0.47500000000000026</c:v>
                    </c:pt>
                    <c:pt idx="4238">
                      <c:v>0.48500000000000026</c:v>
                    </c:pt>
                    <c:pt idx="4239">
                      <c:v>0.49500000000000027</c:v>
                    </c:pt>
                    <c:pt idx="4240">
                      <c:v>0.50500000000000023</c:v>
                    </c:pt>
                    <c:pt idx="4241">
                      <c:v>0.51500000000000024</c:v>
                    </c:pt>
                    <c:pt idx="4242">
                      <c:v>0.52500000000000024</c:v>
                    </c:pt>
                    <c:pt idx="4243">
                      <c:v>0.53500000000000025</c:v>
                    </c:pt>
                    <c:pt idx="4244">
                      <c:v>0.54500000000000026</c:v>
                    </c:pt>
                    <c:pt idx="4245">
                      <c:v>0.55500000000000027</c:v>
                    </c:pt>
                    <c:pt idx="4246">
                      <c:v>0.56500000000000028</c:v>
                    </c:pt>
                    <c:pt idx="4247">
                      <c:v>0.57500000000000029</c:v>
                    </c:pt>
                    <c:pt idx="4248">
                      <c:v>0.5850000000000003</c:v>
                    </c:pt>
                    <c:pt idx="4249">
                      <c:v>0.59500000000000031</c:v>
                    </c:pt>
                    <c:pt idx="4250">
                      <c:v>0.60500000000000032</c:v>
                    </c:pt>
                    <c:pt idx="4251">
                      <c:v>0.61500000000000032</c:v>
                    </c:pt>
                    <c:pt idx="4252">
                      <c:v>0.62500000000000033</c:v>
                    </c:pt>
                    <c:pt idx="4253">
                      <c:v>0.63500000000000034</c:v>
                    </c:pt>
                    <c:pt idx="4254">
                      <c:v>0.64500000000000035</c:v>
                    </c:pt>
                    <c:pt idx="4255">
                      <c:v>0.65500000000000036</c:v>
                    </c:pt>
                    <c:pt idx="4256">
                      <c:v>0.66500000000000037</c:v>
                    </c:pt>
                    <c:pt idx="4257">
                      <c:v>0.67500000000000038</c:v>
                    </c:pt>
                    <c:pt idx="4258">
                      <c:v>0.68500000000000039</c:v>
                    </c:pt>
                    <c:pt idx="4259">
                      <c:v>0.6950000000000004</c:v>
                    </c:pt>
                    <c:pt idx="4260">
                      <c:v>0.7050000000000004</c:v>
                    </c:pt>
                    <c:pt idx="4261">
                      <c:v>0.71500000000000041</c:v>
                    </c:pt>
                    <c:pt idx="4263">
                      <c:v>0.29000000000000009</c:v>
                    </c:pt>
                    <c:pt idx="4264">
                      <c:v>0.3000000000000001</c:v>
                    </c:pt>
                    <c:pt idx="4265">
                      <c:v>0.31000000000000011</c:v>
                    </c:pt>
                    <c:pt idx="4266">
                      <c:v>0.32000000000000012</c:v>
                    </c:pt>
                    <c:pt idx="4267">
                      <c:v>0.33000000000000013</c:v>
                    </c:pt>
                    <c:pt idx="4268">
                      <c:v>0.34000000000000014</c:v>
                    </c:pt>
                    <c:pt idx="4269">
                      <c:v>0.35000000000000014</c:v>
                    </c:pt>
                    <c:pt idx="4270">
                      <c:v>0.36000000000000015</c:v>
                    </c:pt>
                    <c:pt idx="4271">
                      <c:v>0.37000000000000016</c:v>
                    </c:pt>
                    <c:pt idx="4272">
                      <c:v>0.38000000000000017</c:v>
                    </c:pt>
                    <c:pt idx="4273">
                      <c:v>0.39000000000000018</c:v>
                    </c:pt>
                    <c:pt idx="4274">
                      <c:v>0.40000000000000019</c:v>
                    </c:pt>
                    <c:pt idx="4275">
                      <c:v>0.4100000000000002</c:v>
                    </c:pt>
                    <c:pt idx="4276">
                      <c:v>0.42000000000000021</c:v>
                    </c:pt>
                    <c:pt idx="4277">
                      <c:v>0.43000000000000022</c:v>
                    </c:pt>
                    <c:pt idx="4278">
                      <c:v>0.44000000000000022</c:v>
                    </c:pt>
                    <c:pt idx="4279">
                      <c:v>0.45000000000000023</c:v>
                    </c:pt>
                    <c:pt idx="4280">
                      <c:v>0.46000000000000024</c:v>
                    </c:pt>
                    <c:pt idx="4281">
                      <c:v>0.47000000000000025</c:v>
                    </c:pt>
                    <c:pt idx="4282">
                      <c:v>0.48000000000000026</c:v>
                    </c:pt>
                    <c:pt idx="4283">
                      <c:v>0.49000000000000027</c:v>
                    </c:pt>
                    <c:pt idx="4284">
                      <c:v>0.50000000000000022</c:v>
                    </c:pt>
                    <c:pt idx="4285">
                      <c:v>0.51000000000000023</c:v>
                    </c:pt>
                    <c:pt idx="4286">
                      <c:v>0.52000000000000024</c:v>
                    </c:pt>
                    <c:pt idx="4287">
                      <c:v>0.53000000000000025</c:v>
                    </c:pt>
                    <c:pt idx="4288">
                      <c:v>0.54000000000000026</c:v>
                    </c:pt>
                    <c:pt idx="4289">
                      <c:v>0.55000000000000027</c:v>
                    </c:pt>
                    <c:pt idx="4290">
                      <c:v>0.56000000000000028</c:v>
                    </c:pt>
                    <c:pt idx="4291">
                      <c:v>0.57000000000000028</c:v>
                    </c:pt>
                    <c:pt idx="4292">
                      <c:v>0.58000000000000029</c:v>
                    </c:pt>
                    <c:pt idx="4293">
                      <c:v>0.5900000000000003</c:v>
                    </c:pt>
                    <c:pt idx="4294">
                      <c:v>0.60000000000000031</c:v>
                    </c:pt>
                    <c:pt idx="4295">
                      <c:v>0.61000000000000032</c:v>
                    </c:pt>
                    <c:pt idx="4296">
                      <c:v>0.62000000000000033</c:v>
                    </c:pt>
                    <c:pt idx="4297">
                      <c:v>0.63000000000000034</c:v>
                    </c:pt>
                    <c:pt idx="4298">
                      <c:v>0.64000000000000035</c:v>
                    </c:pt>
                    <c:pt idx="4299">
                      <c:v>0.65000000000000036</c:v>
                    </c:pt>
                    <c:pt idx="4300">
                      <c:v>0.66000000000000036</c:v>
                    </c:pt>
                    <c:pt idx="4301">
                      <c:v>0.67000000000000037</c:v>
                    </c:pt>
                    <c:pt idx="4302">
                      <c:v>0.68000000000000038</c:v>
                    </c:pt>
                    <c:pt idx="4303">
                      <c:v>0.69000000000000039</c:v>
                    </c:pt>
                    <c:pt idx="4304">
                      <c:v>0.7000000000000004</c:v>
                    </c:pt>
                    <c:pt idx="4305">
                      <c:v>0.71000000000000041</c:v>
                    </c:pt>
                    <c:pt idx="4307">
                      <c:v>0.2950000000000001</c:v>
                    </c:pt>
                    <c:pt idx="4308">
                      <c:v>0.3050000000000001</c:v>
                    </c:pt>
                    <c:pt idx="4309">
                      <c:v>0.31500000000000011</c:v>
                    </c:pt>
                    <c:pt idx="4310">
                      <c:v>0.32500000000000012</c:v>
                    </c:pt>
                    <c:pt idx="4311">
                      <c:v>0.33500000000000013</c:v>
                    </c:pt>
                    <c:pt idx="4312">
                      <c:v>0.34500000000000014</c:v>
                    </c:pt>
                    <c:pt idx="4313">
                      <c:v>0.35500000000000015</c:v>
                    </c:pt>
                    <c:pt idx="4314">
                      <c:v>0.36500000000000016</c:v>
                    </c:pt>
                    <c:pt idx="4315">
                      <c:v>0.37500000000000017</c:v>
                    </c:pt>
                    <c:pt idx="4316">
                      <c:v>0.38500000000000018</c:v>
                    </c:pt>
                    <c:pt idx="4317">
                      <c:v>0.39500000000000018</c:v>
                    </c:pt>
                    <c:pt idx="4318">
                      <c:v>0.40500000000000019</c:v>
                    </c:pt>
                    <c:pt idx="4319">
                      <c:v>0.4150000000000002</c:v>
                    </c:pt>
                    <c:pt idx="4320">
                      <c:v>0.42500000000000021</c:v>
                    </c:pt>
                    <c:pt idx="4321">
                      <c:v>0.43500000000000022</c:v>
                    </c:pt>
                    <c:pt idx="4322">
                      <c:v>0.44500000000000023</c:v>
                    </c:pt>
                    <c:pt idx="4323">
                      <c:v>0.45500000000000024</c:v>
                    </c:pt>
                    <c:pt idx="4324">
                      <c:v>0.46500000000000025</c:v>
                    </c:pt>
                    <c:pt idx="4325">
                      <c:v>0.47500000000000026</c:v>
                    </c:pt>
                    <c:pt idx="4326">
                      <c:v>0.48500000000000026</c:v>
                    </c:pt>
                    <c:pt idx="4327">
                      <c:v>0.49500000000000027</c:v>
                    </c:pt>
                    <c:pt idx="4328">
                      <c:v>0.50500000000000023</c:v>
                    </c:pt>
                    <c:pt idx="4329">
                      <c:v>0.51500000000000024</c:v>
                    </c:pt>
                    <c:pt idx="4330">
                      <c:v>0.52500000000000024</c:v>
                    </c:pt>
                    <c:pt idx="4331">
                      <c:v>0.53500000000000025</c:v>
                    </c:pt>
                    <c:pt idx="4332">
                      <c:v>0.54500000000000026</c:v>
                    </c:pt>
                    <c:pt idx="4333">
                      <c:v>0.55500000000000027</c:v>
                    </c:pt>
                    <c:pt idx="4334">
                      <c:v>0.56500000000000028</c:v>
                    </c:pt>
                    <c:pt idx="4335">
                      <c:v>0.57500000000000029</c:v>
                    </c:pt>
                    <c:pt idx="4336">
                      <c:v>0.5850000000000003</c:v>
                    </c:pt>
                    <c:pt idx="4337">
                      <c:v>0.59500000000000031</c:v>
                    </c:pt>
                    <c:pt idx="4338">
                      <c:v>0.60500000000000032</c:v>
                    </c:pt>
                    <c:pt idx="4339">
                      <c:v>0.61500000000000032</c:v>
                    </c:pt>
                    <c:pt idx="4340">
                      <c:v>0.62500000000000033</c:v>
                    </c:pt>
                    <c:pt idx="4341">
                      <c:v>0.63500000000000034</c:v>
                    </c:pt>
                    <c:pt idx="4342">
                      <c:v>0.64500000000000035</c:v>
                    </c:pt>
                    <c:pt idx="4343">
                      <c:v>0.65500000000000036</c:v>
                    </c:pt>
                    <c:pt idx="4344">
                      <c:v>0.66500000000000037</c:v>
                    </c:pt>
                    <c:pt idx="4345">
                      <c:v>0.67500000000000038</c:v>
                    </c:pt>
                    <c:pt idx="4346">
                      <c:v>0.68500000000000039</c:v>
                    </c:pt>
                    <c:pt idx="4347">
                      <c:v>0.6950000000000004</c:v>
                    </c:pt>
                    <c:pt idx="4348">
                      <c:v>0.7050000000000004</c:v>
                    </c:pt>
                    <c:pt idx="4350">
                      <c:v>0.3000000000000001</c:v>
                    </c:pt>
                    <c:pt idx="4351">
                      <c:v>0.31000000000000011</c:v>
                    </c:pt>
                    <c:pt idx="4352">
                      <c:v>0.32000000000000012</c:v>
                    </c:pt>
                    <c:pt idx="4353">
                      <c:v>0.33000000000000013</c:v>
                    </c:pt>
                    <c:pt idx="4354">
                      <c:v>0.34000000000000014</c:v>
                    </c:pt>
                    <c:pt idx="4355">
                      <c:v>0.35000000000000014</c:v>
                    </c:pt>
                    <c:pt idx="4356">
                      <c:v>0.36000000000000015</c:v>
                    </c:pt>
                    <c:pt idx="4357">
                      <c:v>0.37000000000000016</c:v>
                    </c:pt>
                    <c:pt idx="4358">
                      <c:v>0.38000000000000017</c:v>
                    </c:pt>
                    <c:pt idx="4359">
                      <c:v>0.39000000000000018</c:v>
                    </c:pt>
                    <c:pt idx="4360">
                      <c:v>0.40000000000000019</c:v>
                    </c:pt>
                    <c:pt idx="4361">
                      <c:v>0.4100000000000002</c:v>
                    </c:pt>
                    <c:pt idx="4362">
                      <c:v>0.42000000000000021</c:v>
                    </c:pt>
                    <c:pt idx="4363">
                      <c:v>0.43000000000000022</c:v>
                    </c:pt>
                    <c:pt idx="4364">
                      <c:v>0.44000000000000022</c:v>
                    </c:pt>
                    <c:pt idx="4365">
                      <c:v>0.45000000000000023</c:v>
                    </c:pt>
                    <c:pt idx="4366">
                      <c:v>0.46000000000000024</c:v>
                    </c:pt>
                    <c:pt idx="4367">
                      <c:v>0.47000000000000025</c:v>
                    </c:pt>
                    <c:pt idx="4368">
                      <c:v>0.48000000000000026</c:v>
                    </c:pt>
                    <c:pt idx="4369">
                      <c:v>0.49000000000000027</c:v>
                    </c:pt>
                    <c:pt idx="4370">
                      <c:v>0.50000000000000022</c:v>
                    </c:pt>
                    <c:pt idx="4371">
                      <c:v>0.51000000000000023</c:v>
                    </c:pt>
                    <c:pt idx="4372">
                      <c:v>0.52000000000000024</c:v>
                    </c:pt>
                    <c:pt idx="4373">
                      <c:v>0.53000000000000025</c:v>
                    </c:pt>
                    <c:pt idx="4374">
                      <c:v>0.54000000000000026</c:v>
                    </c:pt>
                    <c:pt idx="4375">
                      <c:v>0.55000000000000027</c:v>
                    </c:pt>
                    <c:pt idx="4376">
                      <c:v>0.56000000000000028</c:v>
                    </c:pt>
                    <c:pt idx="4377">
                      <c:v>0.57000000000000028</c:v>
                    </c:pt>
                    <c:pt idx="4378">
                      <c:v>0.58000000000000029</c:v>
                    </c:pt>
                    <c:pt idx="4379">
                      <c:v>0.5900000000000003</c:v>
                    </c:pt>
                    <c:pt idx="4380">
                      <c:v>0.60000000000000031</c:v>
                    </c:pt>
                    <c:pt idx="4381">
                      <c:v>0.61000000000000032</c:v>
                    </c:pt>
                    <c:pt idx="4382">
                      <c:v>0.62000000000000033</c:v>
                    </c:pt>
                    <c:pt idx="4383">
                      <c:v>0.63000000000000034</c:v>
                    </c:pt>
                    <c:pt idx="4384">
                      <c:v>0.64000000000000035</c:v>
                    </c:pt>
                    <c:pt idx="4385">
                      <c:v>0.65000000000000036</c:v>
                    </c:pt>
                    <c:pt idx="4386">
                      <c:v>0.66000000000000036</c:v>
                    </c:pt>
                    <c:pt idx="4387">
                      <c:v>0.67000000000000037</c:v>
                    </c:pt>
                    <c:pt idx="4388">
                      <c:v>0.68000000000000038</c:v>
                    </c:pt>
                    <c:pt idx="4389">
                      <c:v>0.69000000000000039</c:v>
                    </c:pt>
                    <c:pt idx="4390">
                      <c:v>0.7000000000000004</c:v>
                    </c:pt>
                    <c:pt idx="4392">
                      <c:v>0.3050000000000001</c:v>
                    </c:pt>
                    <c:pt idx="4393">
                      <c:v>0.31500000000000011</c:v>
                    </c:pt>
                    <c:pt idx="4394">
                      <c:v>0.32500000000000012</c:v>
                    </c:pt>
                    <c:pt idx="4395">
                      <c:v>0.33500000000000013</c:v>
                    </c:pt>
                    <c:pt idx="4396">
                      <c:v>0.34500000000000014</c:v>
                    </c:pt>
                    <c:pt idx="4397">
                      <c:v>0.35500000000000015</c:v>
                    </c:pt>
                    <c:pt idx="4398">
                      <c:v>0.36500000000000016</c:v>
                    </c:pt>
                    <c:pt idx="4399">
                      <c:v>0.37500000000000017</c:v>
                    </c:pt>
                    <c:pt idx="4400">
                      <c:v>0.38500000000000018</c:v>
                    </c:pt>
                    <c:pt idx="4401">
                      <c:v>0.39500000000000018</c:v>
                    </c:pt>
                    <c:pt idx="4402">
                      <c:v>0.40500000000000019</c:v>
                    </c:pt>
                    <c:pt idx="4403">
                      <c:v>0.4150000000000002</c:v>
                    </c:pt>
                    <c:pt idx="4404">
                      <c:v>0.42500000000000021</c:v>
                    </c:pt>
                    <c:pt idx="4405">
                      <c:v>0.43500000000000022</c:v>
                    </c:pt>
                    <c:pt idx="4406">
                      <c:v>0.44500000000000023</c:v>
                    </c:pt>
                    <c:pt idx="4407">
                      <c:v>0.45500000000000024</c:v>
                    </c:pt>
                    <c:pt idx="4408">
                      <c:v>0.46500000000000025</c:v>
                    </c:pt>
                    <c:pt idx="4409">
                      <c:v>0.47500000000000026</c:v>
                    </c:pt>
                    <c:pt idx="4410">
                      <c:v>0.48500000000000026</c:v>
                    </c:pt>
                    <c:pt idx="4411">
                      <c:v>0.49500000000000027</c:v>
                    </c:pt>
                    <c:pt idx="4412">
                      <c:v>0.50500000000000023</c:v>
                    </c:pt>
                    <c:pt idx="4413">
                      <c:v>0.51500000000000024</c:v>
                    </c:pt>
                    <c:pt idx="4414">
                      <c:v>0.52500000000000024</c:v>
                    </c:pt>
                    <c:pt idx="4415">
                      <c:v>0.53500000000000025</c:v>
                    </c:pt>
                    <c:pt idx="4416">
                      <c:v>0.54500000000000026</c:v>
                    </c:pt>
                    <c:pt idx="4417">
                      <c:v>0.55500000000000027</c:v>
                    </c:pt>
                    <c:pt idx="4418">
                      <c:v>0.56500000000000028</c:v>
                    </c:pt>
                    <c:pt idx="4419">
                      <c:v>0.57500000000000029</c:v>
                    </c:pt>
                    <c:pt idx="4420">
                      <c:v>0.5850000000000003</c:v>
                    </c:pt>
                    <c:pt idx="4421">
                      <c:v>0.59500000000000031</c:v>
                    </c:pt>
                    <c:pt idx="4422">
                      <c:v>0.60500000000000032</c:v>
                    </c:pt>
                    <c:pt idx="4423">
                      <c:v>0.61500000000000032</c:v>
                    </c:pt>
                    <c:pt idx="4424">
                      <c:v>0.62500000000000033</c:v>
                    </c:pt>
                    <c:pt idx="4425">
                      <c:v>0.63500000000000034</c:v>
                    </c:pt>
                    <c:pt idx="4426">
                      <c:v>0.64500000000000035</c:v>
                    </c:pt>
                    <c:pt idx="4427">
                      <c:v>0.65500000000000036</c:v>
                    </c:pt>
                    <c:pt idx="4428">
                      <c:v>0.66500000000000037</c:v>
                    </c:pt>
                    <c:pt idx="4429">
                      <c:v>0.67500000000000038</c:v>
                    </c:pt>
                    <c:pt idx="4430">
                      <c:v>0.68500000000000039</c:v>
                    </c:pt>
                    <c:pt idx="4431">
                      <c:v>0.6950000000000004</c:v>
                    </c:pt>
                    <c:pt idx="4433">
                      <c:v>0.31000000000000011</c:v>
                    </c:pt>
                    <c:pt idx="4434">
                      <c:v>0.32000000000000012</c:v>
                    </c:pt>
                    <c:pt idx="4435">
                      <c:v>0.33000000000000013</c:v>
                    </c:pt>
                    <c:pt idx="4436">
                      <c:v>0.34000000000000014</c:v>
                    </c:pt>
                    <c:pt idx="4437">
                      <c:v>0.35000000000000014</c:v>
                    </c:pt>
                    <c:pt idx="4438">
                      <c:v>0.36000000000000015</c:v>
                    </c:pt>
                    <c:pt idx="4439">
                      <c:v>0.37000000000000016</c:v>
                    </c:pt>
                    <c:pt idx="4440">
                      <c:v>0.38000000000000017</c:v>
                    </c:pt>
                    <c:pt idx="4441">
                      <c:v>0.39000000000000018</c:v>
                    </c:pt>
                    <c:pt idx="4442">
                      <c:v>0.40000000000000019</c:v>
                    </c:pt>
                    <c:pt idx="4443">
                      <c:v>0.4100000000000002</c:v>
                    </c:pt>
                    <c:pt idx="4444">
                      <c:v>0.42000000000000021</c:v>
                    </c:pt>
                    <c:pt idx="4445">
                      <c:v>0.43000000000000022</c:v>
                    </c:pt>
                    <c:pt idx="4446">
                      <c:v>0.44000000000000022</c:v>
                    </c:pt>
                    <c:pt idx="4447">
                      <c:v>0.45000000000000023</c:v>
                    </c:pt>
                    <c:pt idx="4448">
                      <c:v>0.46000000000000024</c:v>
                    </c:pt>
                    <c:pt idx="4449">
                      <c:v>0.47000000000000025</c:v>
                    </c:pt>
                    <c:pt idx="4450">
                      <c:v>0.48000000000000026</c:v>
                    </c:pt>
                    <c:pt idx="4451">
                      <c:v>0.49000000000000027</c:v>
                    </c:pt>
                    <c:pt idx="4452">
                      <c:v>0.50000000000000022</c:v>
                    </c:pt>
                    <c:pt idx="4453">
                      <c:v>0.51000000000000023</c:v>
                    </c:pt>
                    <c:pt idx="4454">
                      <c:v>0.52000000000000024</c:v>
                    </c:pt>
                    <c:pt idx="4455">
                      <c:v>0.53000000000000025</c:v>
                    </c:pt>
                    <c:pt idx="4456">
                      <c:v>0.54000000000000026</c:v>
                    </c:pt>
                    <c:pt idx="4457">
                      <c:v>0.55000000000000027</c:v>
                    </c:pt>
                    <c:pt idx="4458">
                      <c:v>0.56000000000000028</c:v>
                    </c:pt>
                    <c:pt idx="4459">
                      <c:v>0.57000000000000028</c:v>
                    </c:pt>
                    <c:pt idx="4460">
                      <c:v>0.58000000000000029</c:v>
                    </c:pt>
                    <c:pt idx="4461">
                      <c:v>0.5900000000000003</c:v>
                    </c:pt>
                    <c:pt idx="4462">
                      <c:v>0.60000000000000031</c:v>
                    </c:pt>
                    <c:pt idx="4463">
                      <c:v>0.61000000000000032</c:v>
                    </c:pt>
                    <c:pt idx="4464">
                      <c:v>0.62000000000000033</c:v>
                    </c:pt>
                    <c:pt idx="4465">
                      <c:v>0.63000000000000034</c:v>
                    </c:pt>
                    <c:pt idx="4466">
                      <c:v>0.64000000000000035</c:v>
                    </c:pt>
                    <c:pt idx="4467">
                      <c:v>0.65000000000000036</c:v>
                    </c:pt>
                    <c:pt idx="4468">
                      <c:v>0.66000000000000036</c:v>
                    </c:pt>
                    <c:pt idx="4469">
                      <c:v>0.67000000000000037</c:v>
                    </c:pt>
                    <c:pt idx="4470">
                      <c:v>0.68000000000000038</c:v>
                    </c:pt>
                    <c:pt idx="4471">
                      <c:v>0.69000000000000039</c:v>
                    </c:pt>
                    <c:pt idx="4473">
                      <c:v>0.31500000000000011</c:v>
                    </c:pt>
                    <c:pt idx="4474">
                      <c:v>0.32500000000000012</c:v>
                    </c:pt>
                    <c:pt idx="4475">
                      <c:v>0.33500000000000013</c:v>
                    </c:pt>
                    <c:pt idx="4476">
                      <c:v>0.34500000000000014</c:v>
                    </c:pt>
                    <c:pt idx="4477">
                      <c:v>0.35500000000000015</c:v>
                    </c:pt>
                    <c:pt idx="4478">
                      <c:v>0.36500000000000016</c:v>
                    </c:pt>
                    <c:pt idx="4479">
                      <c:v>0.37500000000000017</c:v>
                    </c:pt>
                    <c:pt idx="4480">
                      <c:v>0.38500000000000018</c:v>
                    </c:pt>
                    <c:pt idx="4481">
                      <c:v>0.39500000000000018</c:v>
                    </c:pt>
                    <c:pt idx="4482">
                      <c:v>0.40500000000000019</c:v>
                    </c:pt>
                    <c:pt idx="4483">
                      <c:v>0.4150000000000002</c:v>
                    </c:pt>
                    <c:pt idx="4484">
                      <c:v>0.42500000000000021</c:v>
                    </c:pt>
                    <c:pt idx="4485">
                      <c:v>0.43500000000000022</c:v>
                    </c:pt>
                    <c:pt idx="4486">
                      <c:v>0.44500000000000023</c:v>
                    </c:pt>
                    <c:pt idx="4487">
                      <c:v>0.45500000000000024</c:v>
                    </c:pt>
                    <c:pt idx="4488">
                      <c:v>0.46500000000000025</c:v>
                    </c:pt>
                    <c:pt idx="4489">
                      <c:v>0.47500000000000026</c:v>
                    </c:pt>
                    <c:pt idx="4490">
                      <c:v>0.48500000000000026</c:v>
                    </c:pt>
                    <c:pt idx="4491">
                      <c:v>0.49500000000000027</c:v>
                    </c:pt>
                    <c:pt idx="4492">
                      <c:v>0.50500000000000023</c:v>
                    </c:pt>
                    <c:pt idx="4493">
                      <c:v>0.51500000000000024</c:v>
                    </c:pt>
                    <c:pt idx="4494">
                      <c:v>0.52500000000000024</c:v>
                    </c:pt>
                    <c:pt idx="4495">
                      <c:v>0.53500000000000025</c:v>
                    </c:pt>
                    <c:pt idx="4496">
                      <c:v>0.54500000000000026</c:v>
                    </c:pt>
                    <c:pt idx="4497">
                      <c:v>0.55500000000000027</c:v>
                    </c:pt>
                    <c:pt idx="4498">
                      <c:v>0.56500000000000028</c:v>
                    </c:pt>
                    <c:pt idx="4499">
                      <c:v>0.57500000000000029</c:v>
                    </c:pt>
                    <c:pt idx="4500">
                      <c:v>0.5850000000000003</c:v>
                    </c:pt>
                    <c:pt idx="4501">
                      <c:v>0.59500000000000031</c:v>
                    </c:pt>
                    <c:pt idx="4502">
                      <c:v>0.60500000000000032</c:v>
                    </c:pt>
                    <c:pt idx="4503">
                      <c:v>0.61500000000000032</c:v>
                    </c:pt>
                    <c:pt idx="4504">
                      <c:v>0.62500000000000033</c:v>
                    </c:pt>
                    <c:pt idx="4505">
                      <c:v>0.63500000000000034</c:v>
                    </c:pt>
                    <c:pt idx="4506">
                      <c:v>0.64500000000000035</c:v>
                    </c:pt>
                    <c:pt idx="4507">
                      <c:v>0.65500000000000036</c:v>
                    </c:pt>
                    <c:pt idx="4508">
                      <c:v>0.66500000000000037</c:v>
                    </c:pt>
                    <c:pt idx="4509">
                      <c:v>0.67500000000000038</c:v>
                    </c:pt>
                    <c:pt idx="4510">
                      <c:v>0.68500000000000039</c:v>
                    </c:pt>
                    <c:pt idx="4512">
                      <c:v>0.32000000000000012</c:v>
                    </c:pt>
                    <c:pt idx="4513">
                      <c:v>0.33000000000000013</c:v>
                    </c:pt>
                    <c:pt idx="4514">
                      <c:v>0.34000000000000014</c:v>
                    </c:pt>
                    <c:pt idx="4515">
                      <c:v>0.35000000000000014</c:v>
                    </c:pt>
                    <c:pt idx="4516">
                      <c:v>0.36000000000000015</c:v>
                    </c:pt>
                    <c:pt idx="4517">
                      <c:v>0.37000000000000016</c:v>
                    </c:pt>
                    <c:pt idx="4518">
                      <c:v>0.38000000000000017</c:v>
                    </c:pt>
                    <c:pt idx="4519">
                      <c:v>0.39000000000000018</c:v>
                    </c:pt>
                    <c:pt idx="4520">
                      <c:v>0.40000000000000019</c:v>
                    </c:pt>
                    <c:pt idx="4521">
                      <c:v>0.4100000000000002</c:v>
                    </c:pt>
                    <c:pt idx="4522">
                      <c:v>0.42000000000000021</c:v>
                    </c:pt>
                    <c:pt idx="4523">
                      <c:v>0.43000000000000022</c:v>
                    </c:pt>
                    <c:pt idx="4524">
                      <c:v>0.44000000000000022</c:v>
                    </c:pt>
                    <c:pt idx="4525">
                      <c:v>0.45000000000000023</c:v>
                    </c:pt>
                    <c:pt idx="4526">
                      <c:v>0.46000000000000024</c:v>
                    </c:pt>
                    <c:pt idx="4527">
                      <c:v>0.47000000000000025</c:v>
                    </c:pt>
                    <c:pt idx="4528">
                      <c:v>0.48000000000000026</c:v>
                    </c:pt>
                    <c:pt idx="4529">
                      <c:v>0.49000000000000027</c:v>
                    </c:pt>
                    <c:pt idx="4530">
                      <c:v>0.50000000000000022</c:v>
                    </c:pt>
                    <c:pt idx="4531">
                      <c:v>0.51000000000000023</c:v>
                    </c:pt>
                    <c:pt idx="4532">
                      <c:v>0.52000000000000024</c:v>
                    </c:pt>
                    <c:pt idx="4533">
                      <c:v>0.53000000000000025</c:v>
                    </c:pt>
                    <c:pt idx="4534">
                      <c:v>0.54000000000000026</c:v>
                    </c:pt>
                    <c:pt idx="4535">
                      <c:v>0.55000000000000027</c:v>
                    </c:pt>
                    <c:pt idx="4536">
                      <c:v>0.56000000000000028</c:v>
                    </c:pt>
                    <c:pt idx="4537">
                      <c:v>0.57000000000000028</c:v>
                    </c:pt>
                    <c:pt idx="4538">
                      <c:v>0.58000000000000029</c:v>
                    </c:pt>
                    <c:pt idx="4539">
                      <c:v>0.5900000000000003</c:v>
                    </c:pt>
                    <c:pt idx="4540">
                      <c:v>0.60000000000000031</c:v>
                    </c:pt>
                    <c:pt idx="4541">
                      <c:v>0.61000000000000032</c:v>
                    </c:pt>
                    <c:pt idx="4542">
                      <c:v>0.62000000000000033</c:v>
                    </c:pt>
                    <c:pt idx="4543">
                      <c:v>0.63000000000000034</c:v>
                    </c:pt>
                    <c:pt idx="4544">
                      <c:v>0.64000000000000035</c:v>
                    </c:pt>
                    <c:pt idx="4545">
                      <c:v>0.65000000000000036</c:v>
                    </c:pt>
                    <c:pt idx="4546">
                      <c:v>0.66000000000000036</c:v>
                    </c:pt>
                    <c:pt idx="4547">
                      <c:v>0.67000000000000037</c:v>
                    </c:pt>
                    <c:pt idx="4548">
                      <c:v>0.68000000000000038</c:v>
                    </c:pt>
                    <c:pt idx="4550">
                      <c:v>0.32500000000000012</c:v>
                    </c:pt>
                    <c:pt idx="4551">
                      <c:v>0.33500000000000013</c:v>
                    </c:pt>
                    <c:pt idx="4552">
                      <c:v>0.34500000000000014</c:v>
                    </c:pt>
                    <c:pt idx="4553">
                      <c:v>0.35500000000000015</c:v>
                    </c:pt>
                    <c:pt idx="4554">
                      <c:v>0.36500000000000016</c:v>
                    </c:pt>
                    <c:pt idx="4555">
                      <c:v>0.37500000000000017</c:v>
                    </c:pt>
                    <c:pt idx="4556">
                      <c:v>0.38500000000000018</c:v>
                    </c:pt>
                    <c:pt idx="4557">
                      <c:v>0.39500000000000018</c:v>
                    </c:pt>
                    <c:pt idx="4558">
                      <c:v>0.40500000000000019</c:v>
                    </c:pt>
                    <c:pt idx="4559">
                      <c:v>0.4150000000000002</c:v>
                    </c:pt>
                    <c:pt idx="4560">
                      <c:v>0.42500000000000021</c:v>
                    </c:pt>
                    <c:pt idx="4561">
                      <c:v>0.43500000000000022</c:v>
                    </c:pt>
                    <c:pt idx="4562">
                      <c:v>0.44500000000000023</c:v>
                    </c:pt>
                    <c:pt idx="4563">
                      <c:v>0.45500000000000024</c:v>
                    </c:pt>
                    <c:pt idx="4564">
                      <c:v>0.46500000000000025</c:v>
                    </c:pt>
                    <c:pt idx="4565">
                      <c:v>0.47500000000000026</c:v>
                    </c:pt>
                    <c:pt idx="4566">
                      <c:v>0.48500000000000026</c:v>
                    </c:pt>
                    <c:pt idx="4567">
                      <c:v>0.49500000000000027</c:v>
                    </c:pt>
                    <c:pt idx="4568">
                      <c:v>0.50500000000000023</c:v>
                    </c:pt>
                    <c:pt idx="4569">
                      <c:v>0.51500000000000024</c:v>
                    </c:pt>
                    <c:pt idx="4570">
                      <c:v>0.52500000000000024</c:v>
                    </c:pt>
                    <c:pt idx="4571">
                      <c:v>0.53500000000000025</c:v>
                    </c:pt>
                    <c:pt idx="4572">
                      <c:v>0.54500000000000026</c:v>
                    </c:pt>
                    <c:pt idx="4573">
                      <c:v>0.55500000000000027</c:v>
                    </c:pt>
                    <c:pt idx="4574">
                      <c:v>0.56500000000000028</c:v>
                    </c:pt>
                    <c:pt idx="4575">
                      <c:v>0.57500000000000029</c:v>
                    </c:pt>
                    <c:pt idx="4576">
                      <c:v>0.5850000000000003</c:v>
                    </c:pt>
                    <c:pt idx="4577">
                      <c:v>0.59500000000000031</c:v>
                    </c:pt>
                    <c:pt idx="4578">
                      <c:v>0.60500000000000032</c:v>
                    </c:pt>
                    <c:pt idx="4579">
                      <c:v>0.61500000000000032</c:v>
                    </c:pt>
                    <c:pt idx="4580">
                      <c:v>0.62500000000000033</c:v>
                    </c:pt>
                    <c:pt idx="4581">
                      <c:v>0.63500000000000034</c:v>
                    </c:pt>
                    <c:pt idx="4582">
                      <c:v>0.64500000000000035</c:v>
                    </c:pt>
                    <c:pt idx="4583">
                      <c:v>0.65500000000000036</c:v>
                    </c:pt>
                    <c:pt idx="4584">
                      <c:v>0.66500000000000037</c:v>
                    </c:pt>
                    <c:pt idx="4585">
                      <c:v>0.67500000000000038</c:v>
                    </c:pt>
                    <c:pt idx="4587">
                      <c:v>0.33000000000000013</c:v>
                    </c:pt>
                    <c:pt idx="4588">
                      <c:v>0.34000000000000014</c:v>
                    </c:pt>
                    <c:pt idx="4589">
                      <c:v>0.35000000000000014</c:v>
                    </c:pt>
                    <c:pt idx="4590">
                      <c:v>0.36000000000000015</c:v>
                    </c:pt>
                    <c:pt idx="4591">
                      <c:v>0.37000000000000016</c:v>
                    </c:pt>
                    <c:pt idx="4592">
                      <c:v>0.38000000000000017</c:v>
                    </c:pt>
                    <c:pt idx="4593">
                      <c:v>0.39000000000000018</c:v>
                    </c:pt>
                    <c:pt idx="4594">
                      <c:v>0.40000000000000019</c:v>
                    </c:pt>
                    <c:pt idx="4595">
                      <c:v>0.4100000000000002</c:v>
                    </c:pt>
                    <c:pt idx="4596">
                      <c:v>0.42000000000000021</c:v>
                    </c:pt>
                    <c:pt idx="4597">
                      <c:v>0.43000000000000022</c:v>
                    </c:pt>
                    <c:pt idx="4598">
                      <c:v>0.44000000000000022</c:v>
                    </c:pt>
                    <c:pt idx="4599">
                      <c:v>0.45000000000000023</c:v>
                    </c:pt>
                    <c:pt idx="4600">
                      <c:v>0.46000000000000024</c:v>
                    </c:pt>
                    <c:pt idx="4601">
                      <c:v>0.47000000000000025</c:v>
                    </c:pt>
                    <c:pt idx="4602">
                      <c:v>0.48000000000000026</c:v>
                    </c:pt>
                    <c:pt idx="4603">
                      <c:v>0.49000000000000027</c:v>
                    </c:pt>
                    <c:pt idx="4604">
                      <c:v>0.50000000000000022</c:v>
                    </c:pt>
                    <c:pt idx="4605">
                      <c:v>0.51000000000000023</c:v>
                    </c:pt>
                    <c:pt idx="4606">
                      <c:v>0.52000000000000024</c:v>
                    </c:pt>
                    <c:pt idx="4607">
                      <c:v>0.53000000000000025</c:v>
                    </c:pt>
                    <c:pt idx="4608">
                      <c:v>0.54000000000000026</c:v>
                    </c:pt>
                    <c:pt idx="4609">
                      <c:v>0.55000000000000027</c:v>
                    </c:pt>
                    <c:pt idx="4610">
                      <c:v>0.56000000000000028</c:v>
                    </c:pt>
                    <c:pt idx="4611">
                      <c:v>0.57000000000000028</c:v>
                    </c:pt>
                    <c:pt idx="4612">
                      <c:v>0.58000000000000029</c:v>
                    </c:pt>
                    <c:pt idx="4613">
                      <c:v>0.5900000000000003</c:v>
                    </c:pt>
                    <c:pt idx="4614">
                      <c:v>0.60000000000000031</c:v>
                    </c:pt>
                    <c:pt idx="4615">
                      <c:v>0.61000000000000032</c:v>
                    </c:pt>
                    <c:pt idx="4616">
                      <c:v>0.62000000000000033</c:v>
                    </c:pt>
                    <c:pt idx="4617">
                      <c:v>0.63000000000000034</c:v>
                    </c:pt>
                    <c:pt idx="4618">
                      <c:v>0.64000000000000035</c:v>
                    </c:pt>
                    <c:pt idx="4619">
                      <c:v>0.65000000000000036</c:v>
                    </c:pt>
                    <c:pt idx="4620">
                      <c:v>0.66000000000000036</c:v>
                    </c:pt>
                    <c:pt idx="4621">
                      <c:v>0.67000000000000037</c:v>
                    </c:pt>
                    <c:pt idx="4623">
                      <c:v>0.33500000000000013</c:v>
                    </c:pt>
                    <c:pt idx="4624">
                      <c:v>0.34500000000000014</c:v>
                    </c:pt>
                    <c:pt idx="4625">
                      <c:v>0.35500000000000015</c:v>
                    </c:pt>
                    <c:pt idx="4626">
                      <c:v>0.36500000000000016</c:v>
                    </c:pt>
                    <c:pt idx="4627">
                      <c:v>0.37500000000000017</c:v>
                    </c:pt>
                    <c:pt idx="4628">
                      <c:v>0.38500000000000018</c:v>
                    </c:pt>
                    <c:pt idx="4629">
                      <c:v>0.39500000000000018</c:v>
                    </c:pt>
                    <c:pt idx="4630">
                      <c:v>0.40500000000000019</c:v>
                    </c:pt>
                    <c:pt idx="4631">
                      <c:v>0.4150000000000002</c:v>
                    </c:pt>
                    <c:pt idx="4632">
                      <c:v>0.42500000000000021</c:v>
                    </c:pt>
                    <c:pt idx="4633">
                      <c:v>0.43500000000000022</c:v>
                    </c:pt>
                    <c:pt idx="4634">
                      <c:v>0.44500000000000023</c:v>
                    </c:pt>
                    <c:pt idx="4635">
                      <c:v>0.45500000000000024</c:v>
                    </c:pt>
                    <c:pt idx="4636">
                      <c:v>0.46500000000000025</c:v>
                    </c:pt>
                    <c:pt idx="4637">
                      <c:v>0.47500000000000026</c:v>
                    </c:pt>
                    <c:pt idx="4638">
                      <c:v>0.48500000000000026</c:v>
                    </c:pt>
                    <c:pt idx="4639">
                      <c:v>0.49500000000000027</c:v>
                    </c:pt>
                    <c:pt idx="4640">
                      <c:v>0.50500000000000023</c:v>
                    </c:pt>
                    <c:pt idx="4641">
                      <c:v>0.51500000000000024</c:v>
                    </c:pt>
                    <c:pt idx="4642">
                      <c:v>0.52500000000000024</c:v>
                    </c:pt>
                    <c:pt idx="4643">
                      <c:v>0.53500000000000025</c:v>
                    </c:pt>
                    <c:pt idx="4644">
                      <c:v>0.54500000000000026</c:v>
                    </c:pt>
                    <c:pt idx="4645">
                      <c:v>0.55500000000000027</c:v>
                    </c:pt>
                    <c:pt idx="4646">
                      <c:v>0.56500000000000028</c:v>
                    </c:pt>
                    <c:pt idx="4647">
                      <c:v>0.57500000000000029</c:v>
                    </c:pt>
                    <c:pt idx="4648">
                      <c:v>0.5850000000000003</c:v>
                    </c:pt>
                    <c:pt idx="4649">
                      <c:v>0.59500000000000031</c:v>
                    </c:pt>
                    <c:pt idx="4650">
                      <c:v>0.60500000000000032</c:v>
                    </c:pt>
                    <c:pt idx="4651">
                      <c:v>0.61500000000000032</c:v>
                    </c:pt>
                    <c:pt idx="4652">
                      <c:v>0.62500000000000033</c:v>
                    </c:pt>
                    <c:pt idx="4653">
                      <c:v>0.63500000000000034</c:v>
                    </c:pt>
                    <c:pt idx="4654">
                      <c:v>0.64500000000000035</c:v>
                    </c:pt>
                    <c:pt idx="4655">
                      <c:v>0.65500000000000036</c:v>
                    </c:pt>
                    <c:pt idx="4656">
                      <c:v>0.66500000000000037</c:v>
                    </c:pt>
                    <c:pt idx="4658">
                      <c:v>0.34000000000000014</c:v>
                    </c:pt>
                    <c:pt idx="4659">
                      <c:v>0.35000000000000014</c:v>
                    </c:pt>
                    <c:pt idx="4660">
                      <c:v>0.36000000000000015</c:v>
                    </c:pt>
                    <c:pt idx="4661">
                      <c:v>0.37000000000000016</c:v>
                    </c:pt>
                    <c:pt idx="4662">
                      <c:v>0.38000000000000017</c:v>
                    </c:pt>
                    <c:pt idx="4663">
                      <c:v>0.39000000000000018</c:v>
                    </c:pt>
                    <c:pt idx="4664">
                      <c:v>0.40000000000000019</c:v>
                    </c:pt>
                    <c:pt idx="4665">
                      <c:v>0.4100000000000002</c:v>
                    </c:pt>
                    <c:pt idx="4666">
                      <c:v>0.42000000000000021</c:v>
                    </c:pt>
                    <c:pt idx="4667">
                      <c:v>0.43000000000000022</c:v>
                    </c:pt>
                    <c:pt idx="4668">
                      <c:v>0.44000000000000022</c:v>
                    </c:pt>
                    <c:pt idx="4669">
                      <c:v>0.45000000000000023</c:v>
                    </c:pt>
                    <c:pt idx="4670">
                      <c:v>0.46000000000000024</c:v>
                    </c:pt>
                    <c:pt idx="4671">
                      <c:v>0.47000000000000025</c:v>
                    </c:pt>
                    <c:pt idx="4672">
                      <c:v>0.48000000000000026</c:v>
                    </c:pt>
                    <c:pt idx="4673">
                      <c:v>0.49000000000000027</c:v>
                    </c:pt>
                    <c:pt idx="4674">
                      <c:v>0.50000000000000022</c:v>
                    </c:pt>
                    <c:pt idx="4675">
                      <c:v>0.51000000000000023</c:v>
                    </c:pt>
                    <c:pt idx="4676">
                      <c:v>0.52000000000000024</c:v>
                    </c:pt>
                    <c:pt idx="4677">
                      <c:v>0.53000000000000025</c:v>
                    </c:pt>
                    <c:pt idx="4678">
                      <c:v>0.54000000000000026</c:v>
                    </c:pt>
                    <c:pt idx="4679">
                      <c:v>0.55000000000000027</c:v>
                    </c:pt>
                    <c:pt idx="4680">
                      <c:v>0.56000000000000028</c:v>
                    </c:pt>
                    <c:pt idx="4681">
                      <c:v>0.57000000000000028</c:v>
                    </c:pt>
                    <c:pt idx="4682">
                      <c:v>0.58000000000000029</c:v>
                    </c:pt>
                    <c:pt idx="4683">
                      <c:v>0.5900000000000003</c:v>
                    </c:pt>
                    <c:pt idx="4684">
                      <c:v>0.60000000000000031</c:v>
                    </c:pt>
                    <c:pt idx="4685">
                      <c:v>0.61000000000000032</c:v>
                    </c:pt>
                    <c:pt idx="4686">
                      <c:v>0.62000000000000033</c:v>
                    </c:pt>
                    <c:pt idx="4687">
                      <c:v>0.63000000000000034</c:v>
                    </c:pt>
                    <c:pt idx="4688">
                      <c:v>0.64000000000000035</c:v>
                    </c:pt>
                    <c:pt idx="4689">
                      <c:v>0.65000000000000036</c:v>
                    </c:pt>
                    <c:pt idx="4690">
                      <c:v>0.66000000000000036</c:v>
                    </c:pt>
                    <c:pt idx="4692">
                      <c:v>0.34500000000000014</c:v>
                    </c:pt>
                    <c:pt idx="4693">
                      <c:v>0.35500000000000015</c:v>
                    </c:pt>
                    <c:pt idx="4694">
                      <c:v>0.36500000000000016</c:v>
                    </c:pt>
                    <c:pt idx="4695">
                      <c:v>0.37500000000000017</c:v>
                    </c:pt>
                    <c:pt idx="4696">
                      <c:v>0.38500000000000018</c:v>
                    </c:pt>
                    <c:pt idx="4697">
                      <c:v>0.39500000000000018</c:v>
                    </c:pt>
                    <c:pt idx="4698">
                      <c:v>0.40500000000000019</c:v>
                    </c:pt>
                    <c:pt idx="4699">
                      <c:v>0.4150000000000002</c:v>
                    </c:pt>
                    <c:pt idx="4700">
                      <c:v>0.42500000000000021</c:v>
                    </c:pt>
                    <c:pt idx="4701">
                      <c:v>0.43500000000000022</c:v>
                    </c:pt>
                    <c:pt idx="4702">
                      <c:v>0.44500000000000023</c:v>
                    </c:pt>
                    <c:pt idx="4703">
                      <c:v>0.45500000000000024</c:v>
                    </c:pt>
                    <c:pt idx="4704">
                      <c:v>0.46500000000000025</c:v>
                    </c:pt>
                    <c:pt idx="4705">
                      <c:v>0.47500000000000026</c:v>
                    </c:pt>
                    <c:pt idx="4706">
                      <c:v>0.48500000000000026</c:v>
                    </c:pt>
                    <c:pt idx="4707">
                      <c:v>0.49500000000000027</c:v>
                    </c:pt>
                    <c:pt idx="4708">
                      <c:v>0.50500000000000023</c:v>
                    </c:pt>
                    <c:pt idx="4709">
                      <c:v>0.51500000000000024</c:v>
                    </c:pt>
                    <c:pt idx="4710">
                      <c:v>0.52500000000000024</c:v>
                    </c:pt>
                    <c:pt idx="4711">
                      <c:v>0.53500000000000025</c:v>
                    </c:pt>
                    <c:pt idx="4712">
                      <c:v>0.54500000000000026</c:v>
                    </c:pt>
                    <c:pt idx="4713">
                      <c:v>0.55500000000000027</c:v>
                    </c:pt>
                    <c:pt idx="4714">
                      <c:v>0.56500000000000028</c:v>
                    </c:pt>
                    <c:pt idx="4715">
                      <c:v>0.57500000000000029</c:v>
                    </c:pt>
                    <c:pt idx="4716">
                      <c:v>0.5850000000000003</c:v>
                    </c:pt>
                    <c:pt idx="4717">
                      <c:v>0.59500000000000031</c:v>
                    </c:pt>
                    <c:pt idx="4718">
                      <c:v>0.60500000000000032</c:v>
                    </c:pt>
                    <c:pt idx="4719">
                      <c:v>0.61500000000000032</c:v>
                    </c:pt>
                    <c:pt idx="4720">
                      <c:v>0.62500000000000033</c:v>
                    </c:pt>
                    <c:pt idx="4721">
                      <c:v>0.63500000000000034</c:v>
                    </c:pt>
                    <c:pt idx="4722">
                      <c:v>0.64500000000000035</c:v>
                    </c:pt>
                    <c:pt idx="4723">
                      <c:v>0.65500000000000036</c:v>
                    </c:pt>
                    <c:pt idx="4725">
                      <c:v>0.35000000000000014</c:v>
                    </c:pt>
                    <c:pt idx="4726">
                      <c:v>0.36000000000000015</c:v>
                    </c:pt>
                    <c:pt idx="4727">
                      <c:v>0.37000000000000016</c:v>
                    </c:pt>
                    <c:pt idx="4728">
                      <c:v>0.38000000000000017</c:v>
                    </c:pt>
                    <c:pt idx="4729">
                      <c:v>0.39000000000000018</c:v>
                    </c:pt>
                    <c:pt idx="4730">
                      <c:v>0.40000000000000019</c:v>
                    </c:pt>
                    <c:pt idx="4731">
                      <c:v>0.4100000000000002</c:v>
                    </c:pt>
                    <c:pt idx="4732">
                      <c:v>0.42000000000000021</c:v>
                    </c:pt>
                    <c:pt idx="4733">
                      <c:v>0.43000000000000022</c:v>
                    </c:pt>
                    <c:pt idx="4734">
                      <c:v>0.44000000000000022</c:v>
                    </c:pt>
                    <c:pt idx="4735">
                      <c:v>0.45000000000000023</c:v>
                    </c:pt>
                    <c:pt idx="4736">
                      <c:v>0.46000000000000024</c:v>
                    </c:pt>
                    <c:pt idx="4737">
                      <c:v>0.47000000000000025</c:v>
                    </c:pt>
                    <c:pt idx="4738">
                      <c:v>0.48000000000000026</c:v>
                    </c:pt>
                    <c:pt idx="4739">
                      <c:v>0.49000000000000027</c:v>
                    </c:pt>
                    <c:pt idx="4740">
                      <c:v>0.50000000000000022</c:v>
                    </c:pt>
                    <c:pt idx="4741">
                      <c:v>0.51000000000000023</c:v>
                    </c:pt>
                    <c:pt idx="4742">
                      <c:v>0.52000000000000024</c:v>
                    </c:pt>
                    <c:pt idx="4743">
                      <c:v>0.53000000000000025</c:v>
                    </c:pt>
                    <c:pt idx="4744">
                      <c:v>0.54000000000000026</c:v>
                    </c:pt>
                    <c:pt idx="4745">
                      <c:v>0.55000000000000027</c:v>
                    </c:pt>
                    <c:pt idx="4746">
                      <c:v>0.56000000000000028</c:v>
                    </c:pt>
                    <c:pt idx="4747">
                      <c:v>0.57000000000000028</c:v>
                    </c:pt>
                    <c:pt idx="4748">
                      <c:v>0.58000000000000029</c:v>
                    </c:pt>
                    <c:pt idx="4749">
                      <c:v>0.5900000000000003</c:v>
                    </c:pt>
                    <c:pt idx="4750">
                      <c:v>0.60000000000000031</c:v>
                    </c:pt>
                    <c:pt idx="4751">
                      <c:v>0.61000000000000032</c:v>
                    </c:pt>
                    <c:pt idx="4752">
                      <c:v>0.62000000000000033</c:v>
                    </c:pt>
                    <c:pt idx="4753">
                      <c:v>0.63000000000000034</c:v>
                    </c:pt>
                    <c:pt idx="4754">
                      <c:v>0.64000000000000035</c:v>
                    </c:pt>
                    <c:pt idx="4755">
                      <c:v>0.65000000000000036</c:v>
                    </c:pt>
                    <c:pt idx="4757">
                      <c:v>0.35500000000000015</c:v>
                    </c:pt>
                    <c:pt idx="4758">
                      <c:v>0.36500000000000016</c:v>
                    </c:pt>
                    <c:pt idx="4759">
                      <c:v>0.37500000000000017</c:v>
                    </c:pt>
                    <c:pt idx="4760">
                      <c:v>0.38500000000000018</c:v>
                    </c:pt>
                    <c:pt idx="4761">
                      <c:v>0.39500000000000018</c:v>
                    </c:pt>
                    <c:pt idx="4762">
                      <c:v>0.40500000000000019</c:v>
                    </c:pt>
                    <c:pt idx="4763">
                      <c:v>0.4150000000000002</c:v>
                    </c:pt>
                    <c:pt idx="4764">
                      <c:v>0.42500000000000021</c:v>
                    </c:pt>
                    <c:pt idx="4765">
                      <c:v>0.43500000000000022</c:v>
                    </c:pt>
                    <c:pt idx="4766">
                      <c:v>0.44500000000000023</c:v>
                    </c:pt>
                    <c:pt idx="4767">
                      <c:v>0.45500000000000024</c:v>
                    </c:pt>
                    <c:pt idx="4768">
                      <c:v>0.46500000000000025</c:v>
                    </c:pt>
                    <c:pt idx="4769">
                      <c:v>0.47500000000000026</c:v>
                    </c:pt>
                    <c:pt idx="4770">
                      <c:v>0.48500000000000026</c:v>
                    </c:pt>
                    <c:pt idx="4771">
                      <c:v>0.49500000000000027</c:v>
                    </c:pt>
                    <c:pt idx="4772">
                      <c:v>0.50500000000000023</c:v>
                    </c:pt>
                    <c:pt idx="4773">
                      <c:v>0.51500000000000024</c:v>
                    </c:pt>
                    <c:pt idx="4774">
                      <c:v>0.52500000000000024</c:v>
                    </c:pt>
                    <c:pt idx="4775">
                      <c:v>0.53500000000000025</c:v>
                    </c:pt>
                    <c:pt idx="4776">
                      <c:v>0.54500000000000026</c:v>
                    </c:pt>
                    <c:pt idx="4777">
                      <c:v>0.55500000000000027</c:v>
                    </c:pt>
                    <c:pt idx="4778">
                      <c:v>0.56500000000000028</c:v>
                    </c:pt>
                    <c:pt idx="4779">
                      <c:v>0.57500000000000029</c:v>
                    </c:pt>
                    <c:pt idx="4780">
                      <c:v>0.5850000000000003</c:v>
                    </c:pt>
                    <c:pt idx="4781">
                      <c:v>0.59500000000000031</c:v>
                    </c:pt>
                    <c:pt idx="4782">
                      <c:v>0.60500000000000032</c:v>
                    </c:pt>
                    <c:pt idx="4783">
                      <c:v>0.61500000000000032</c:v>
                    </c:pt>
                    <c:pt idx="4784">
                      <c:v>0.62500000000000033</c:v>
                    </c:pt>
                    <c:pt idx="4785">
                      <c:v>0.63500000000000034</c:v>
                    </c:pt>
                    <c:pt idx="4786">
                      <c:v>0.64500000000000035</c:v>
                    </c:pt>
                    <c:pt idx="4788">
                      <c:v>0.36000000000000015</c:v>
                    </c:pt>
                    <c:pt idx="4789">
                      <c:v>0.37000000000000016</c:v>
                    </c:pt>
                    <c:pt idx="4790">
                      <c:v>0.38000000000000017</c:v>
                    </c:pt>
                    <c:pt idx="4791">
                      <c:v>0.39000000000000018</c:v>
                    </c:pt>
                    <c:pt idx="4792">
                      <c:v>0.40000000000000019</c:v>
                    </c:pt>
                    <c:pt idx="4793">
                      <c:v>0.4100000000000002</c:v>
                    </c:pt>
                    <c:pt idx="4794">
                      <c:v>0.42000000000000021</c:v>
                    </c:pt>
                    <c:pt idx="4795">
                      <c:v>0.43000000000000022</c:v>
                    </c:pt>
                    <c:pt idx="4796">
                      <c:v>0.44000000000000022</c:v>
                    </c:pt>
                    <c:pt idx="4797">
                      <c:v>0.45000000000000023</c:v>
                    </c:pt>
                    <c:pt idx="4798">
                      <c:v>0.46000000000000024</c:v>
                    </c:pt>
                    <c:pt idx="4799">
                      <c:v>0.47000000000000025</c:v>
                    </c:pt>
                    <c:pt idx="4800">
                      <c:v>0.48000000000000026</c:v>
                    </c:pt>
                    <c:pt idx="4801">
                      <c:v>0.49000000000000027</c:v>
                    </c:pt>
                    <c:pt idx="4802">
                      <c:v>0.50000000000000022</c:v>
                    </c:pt>
                    <c:pt idx="4803">
                      <c:v>0.51000000000000023</c:v>
                    </c:pt>
                    <c:pt idx="4804">
                      <c:v>0.52000000000000024</c:v>
                    </c:pt>
                    <c:pt idx="4805">
                      <c:v>0.53000000000000025</c:v>
                    </c:pt>
                    <c:pt idx="4806">
                      <c:v>0.54000000000000026</c:v>
                    </c:pt>
                    <c:pt idx="4807">
                      <c:v>0.55000000000000027</c:v>
                    </c:pt>
                    <c:pt idx="4808">
                      <c:v>0.56000000000000028</c:v>
                    </c:pt>
                    <c:pt idx="4809">
                      <c:v>0.57000000000000028</c:v>
                    </c:pt>
                    <c:pt idx="4810">
                      <c:v>0.58000000000000029</c:v>
                    </c:pt>
                    <c:pt idx="4811">
                      <c:v>0.5900000000000003</c:v>
                    </c:pt>
                    <c:pt idx="4812">
                      <c:v>0.60000000000000031</c:v>
                    </c:pt>
                    <c:pt idx="4813">
                      <c:v>0.61000000000000032</c:v>
                    </c:pt>
                    <c:pt idx="4814">
                      <c:v>0.62000000000000033</c:v>
                    </c:pt>
                    <c:pt idx="4815">
                      <c:v>0.63000000000000034</c:v>
                    </c:pt>
                    <c:pt idx="4816">
                      <c:v>0.64000000000000035</c:v>
                    </c:pt>
                    <c:pt idx="4818">
                      <c:v>0.36500000000000016</c:v>
                    </c:pt>
                    <c:pt idx="4819">
                      <c:v>0.37500000000000017</c:v>
                    </c:pt>
                    <c:pt idx="4820">
                      <c:v>0.38500000000000018</c:v>
                    </c:pt>
                    <c:pt idx="4821">
                      <c:v>0.39500000000000018</c:v>
                    </c:pt>
                    <c:pt idx="4822">
                      <c:v>0.40500000000000019</c:v>
                    </c:pt>
                    <c:pt idx="4823">
                      <c:v>0.4150000000000002</c:v>
                    </c:pt>
                    <c:pt idx="4824">
                      <c:v>0.42500000000000021</c:v>
                    </c:pt>
                    <c:pt idx="4825">
                      <c:v>0.43500000000000022</c:v>
                    </c:pt>
                    <c:pt idx="4826">
                      <c:v>0.44500000000000023</c:v>
                    </c:pt>
                    <c:pt idx="4827">
                      <c:v>0.45500000000000024</c:v>
                    </c:pt>
                    <c:pt idx="4828">
                      <c:v>0.46500000000000025</c:v>
                    </c:pt>
                    <c:pt idx="4829">
                      <c:v>0.47500000000000026</c:v>
                    </c:pt>
                    <c:pt idx="4830">
                      <c:v>0.48500000000000026</c:v>
                    </c:pt>
                    <c:pt idx="4831">
                      <c:v>0.49500000000000027</c:v>
                    </c:pt>
                    <c:pt idx="4832">
                      <c:v>0.50500000000000023</c:v>
                    </c:pt>
                    <c:pt idx="4833">
                      <c:v>0.51500000000000024</c:v>
                    </c:pt>
                    <c:pt idx="4834">
                      <c:v>0.52500000000000024</c:v>
                    </c:pt>
                    <c:pt idx="4835">
                      <c:v>0.53500000000000025</c:v>
                    </c:pt>
                    <c:pt idx="4836">
                      <c:v>0.54500000000000026</c:v>
                    </c:pt>
                    <c:pt idx="4837">
                      <c:v>0.55500000000000027</c:v>
                    </c:pt>
                    <c:pt idx="4838">
                      <c:v>0.56500000000000028</c:v>
                    </c:pt>
                    <c:pt idx="4839">
                      <c:v>0.57500000000000029</c:v>
                    </c:pt>
                    <c:pt idx="4840">
                      <c:v>0.5850000000000003</c:v>
                    </c:pt>
                    <c:pt idx="4841">
                      <c:v>0.59500000000000031</c:v>
                    </c:pt>
                    <c:pt idx="4842">
                      <c:v>0.60500000000000032</c:v>
                    </c:pt>
                    <c:pt idx="4843">
                      <c:v>0.61500000000000032</c:v>
                    </c:pt>
                    <c:pt idx="4844">
                      <c:v>0.62500000000000033</c:v>
                    </c:pt>
                    <c:pt idx="4845">
                      <c:v>0.63500000000000034</c:v>
                    </c:pt>
                    <c:pt idx="4847">
                      <c:v>0.37000000000000016</c:v>
                    </c:pt>
                    <c:pt idx="4848">
                      <c:v>0.38000000000000017</c:v>
                    </c:pt>
                    <c:pt idx="4849">
                      <c:v>0.39000000000000018</c:v>
                    </c:pt>
                    <c:pt idx="4850">
                      <c:v>0.40000000000000019</c:v>
                    </c:pt>
                    <c:pt idx="4851">
                      <c:v>0.4100000000000002</c:v>
                    </c:pt>
                    <c:pt idx="4852">
                      <c:v>0.42000000000000021</c:v>
                    </c:pt>
                    <c:pt idx="4853">
                      <c:v>0.43000000000000022</c:v>
                    </c:pt>
                    <c:pt idx="4854">
                      <c:v>0.44000000000000022</c:v>
                    </c:pt>
                    <c:pt idx="4855">
                      <c:v>0.45000000000000023</c:v>
                    </c:pt>
                    <c:pt idx="4856">
                      <c:v>0.46000000000000024</c:v>
                    </c:pt>
                    <c:pt idx="4857">
                      <c:v>0.47000000000000025</c:v>
                    </c:pt>
                    <c:pt idx="4858">
                      <c:v>0.48000000000000026</c:v>
                    </c:pt>
                    <c:pt idx="4859">
                      <c:v>0.49000000000000027</c:v>
                    </c:pt>
                    <c:pt idx="4860">
                      <c:v>0.50000000000000022</c:v>
                    </c:pt>
                    <c:pt idx="4861">
                      <c:v>0.51000000000000023</c:v>
                    </c:pt>
                    <c:pt idx="4862">
                      <c:v>0.52000000000000024</c:v>
                    </c:pt>
                    <c:pt idx="4863">
                      <c:v>0.53000000000000025</c:v>
                    </c:pt>
                    <c:pt idx="4864">
                      <c:v>0.54000000000000026</c:v>
                    </c:pt>
                    <c:pt idx="4865">
                      <c:v>0.55000000000000027</c:v>
                    </c:pt>
                    <c:pt idx="4866">
                      <c:v>0.56000000000000028</c:v>
                    </c:pt>
                    <c:pt idx="4867">
                      <c:v>0.57000000000000028</c:v>
                    </c:pt>
                    <c:pt idx="4868">
                      <c:v>0.58000000000000029</c:v>
                    </c:pt>
                    <c:pt idx="4869">
                      <c:v>0.5900000000000003</c:v>
                    </c:pt>
                    <c:pt idx="4870">
                      <c:v>0.60000000000000031</c:v>
                    </c:pt>
                    <c:pt idx="4871">
                      <c:v>0.61000000000000032</c:v>
                    </c:pt>
                    <c:pt idx="4872">
                      <c:v>0.62000000000000033</c:v>
                    </c:pt>
                    <c:pt idx="4873">
                      <c:v>0.63000000000000034</c:v>
                    </c:pt>
                    <c:pt idx="4875">
                      <c:v>0.37500000000000017</c:v>
                    </c:pt>
                    <c:pt idx="4876">
                      <c:v>0.38500000000000018</c:v>
                    </c:pt>
                    <c:pt idx="4877">
                      <c:v>0.39500000000000018</c:v>
                    </c:pt>
                    <c:pt idx="4878">
                      <c:v>0.40500000000000019</c:v>
                    </c:pt>
                    <c:pt idx="4879">
                      <c:v>0.4150000000000002</c:v>
                    </c:pt>
                    <c:pt idx="4880">
                      <c:v>0.42500000000000021</c:v>
                    </c:pt>
                    <c:pt idx="4881">
                      <c:v>0.43500000000000022</c:v>
                    </c:pt>
                    <c:pt idx="4882">
                      <c:v>0.44500000000000023</c:v>
                    </c:pt>
                    <c:pt idx="4883">
                      <c:v>0.45500000000000024</c:v>
                    </c:pt>
                    <c:pt idx="4884">
                      <c:v>0.46500000000000025</c:v>
                    </c:pt>
                    <c:pt idx="4885">
                      <c:v>0.47500000000000026</c:v>
                    </c:pt>
                    <c:pt idx="4886">
                      <c:v>0.48500000000000026</c:v>
                    </c:pt>
                    <c:pt idx="4887">
                      <c:v>0.49500000000000027</c:v>
                    </c:pt>
                    <c:pt idx="4888">
                      <c:v>0.50500000000000023</c:v>
                    </c:pt>
                    <c:pt idx="4889">
                      <c:v>0.51500000000000024</c:v>
                    </c:pt>
                    <c:pt idx="4890">
                      <c:v>0.52500000000000024</c:v>
                    </c:pt>
                    <c:pt idx="4891">
                      <c:v>0.53500000000000025</c:v>
                    </c:pt>
                    <c:pt idx="4892">
                      <c:v>0.54500000000000026</c:v>
                    </c:pt>
                    <c:pt idx="4893">
                      <c:v>0.55500000000000027</c:v>
                    </c:pt>
                    <c:pt idx="4894">
                      <c:v>0.56500000000000028</c:v>
                    </c:pt>
                    <c:pt idx="4895">
                      <c:v>0.57500000000000029</c:v>
                    </c:pt>
                    <c:pt idx="4896">
                      <c:v>0.5850000000000003</c:v>
                    </c:pt>
                    <c:pt idx="4897">
                      <c:v>0.59500000000000031</c:v>
                    </c:pt>
                    <c:pt idx="4898">
                      <c:v>0.60500000000000032</c:v>
                    </c:pt>
                    <c:pt idx="4899">
                      <c:v>0.61500000000000032</c:v>
                    </c:pt>
                    <c:pt idx="4900">
                      <c:v>0.62500000000000033</c:v>
                    </c:pt>
                    <c:pt idx="4902">
                      <c:v>0.38000000000000017</c:v>
                    </c:pt>
                    <c:pt idx="4903">
                      <c:v>0.39000000000000018</c:v>
                    </c:pt>
                    <c:pt idx="4904">
                      <c:v>0.40000000000000019</c:v>
                    </c:pt>
                    <c:pt idx="4905">
                      <c:v>0.4100000000000002</c:v>
                    </c:pt>
                    <c:pt idx="4906">
                      <c:v>0.42000000000000021</c:v>
                    </c:pt>
                    <c:pt idx="4907">
                      <c:v>0.43000000000000022</c:v>
                    </c:pt>
                    <c:pt idx="4908">
                      <c:v>0.44000000000000022</c:v>
                    </c:pt>
                    <c:pt idx="4909">
                      <c:v>0.45000000000000023</c:v>
                    </c:pt>
                    <c:pt idx="4910">
                      <c:v>0.46000000000000024</c:v>
                    </c:pt>
                    <c:pt idx="4911">
                      <c:v>0.47000000000000025</c:v>
                    </c:pt>
                    <c:pt idx="4912">
                      <c:v>0.48000000000000026</c:v>
                    </c:pt>
                    <c:pt idx="4913">
                      <c:v>0.49000000000000027</c:v>
                    </c:pt>
                    <c:pt idx="4914">
                      <c:v>0.50000000000000022</c:v>
                    </c:pt>
                    <c:pt idx="4915">
                      <c:v>0.51000000000000023</c:v>
                    </c:pt>
                    <c:pt idx="4916">
                      <c:v>0.52000000000000024</c:v>
                    </c:pt>
                    <c:pt idx="4917">
                      <c:v>0.53000000000000025</c:v>
                    </c:pt>
                    <c:pt idx="4918">
                      <c:v>0.54000000000000026</c:v>
                    </c:pt>
                    <c:pt idx="4919">
                      <c:v>0.55000000000000027</c:v>
                    </c:pt>
                    <c:pt idx="4920">
                      <c:v>0.56000000000000028</c:v>
                    </c:pt>
                    <c:pt idx="4921">
                      <c:v>0.57000000000000028</c:v>
                    </c:pt>
                    <c:pt idx="4922">
                      <c:v>0.58000000000000029</c:v>
                    </c:pt>
                    <c:pt idx="4923">
                      <c:v>0.5900000000000003</c:v>
                    </c:pt>
                    <c:pt idx="4924">
                      <c:v>0.60000000000000031</c:v>
                    </c:pt>
                    <c:pt idx="4925">
                      <c:v>0.61000000000000032</c:v>
                    </c:pt>
                    <c:pt idx="4926">
                      <c:v>0.62000000000000033</c:v>
                    </c:pt>
                    <c:pt idx="4928">
                      <c:v>0.38500000000000018</c:v>
                    </c:pt>
                    <c:pt idx="4929">
                      <c:v>0.39500000000000018</c:v>
                    </c:pt>
                    <c:pt idx="4930">
                      <c:v>0.40500000000000019</c:v>
                    </c:pt>
                    <c:pt idx="4931">
                      <c:v>0.4150000000000002</c:v>
                    </c:pt>
                    <c:pt idx="4932">
                      <c:v>0.42500000000000021</c:v>
                    </c:pt>
                    <c:pt idx="4933">
                      <c:v>0.43500000000000022</c:v>
                    </c:pt>
                    <c:pt idx="4934">
                      <c:v>0.44500000000000023</c:v>
                    </c:pt>
                    <c:pt idx="4935">
                      <c:v>0.45500000000000024</c:v>
                    </c:pt>
                    <c:pt idx="4936">
                      <c:v>0.46500000000000025</c:v>
                    </c:pt>
                    <c:pt idx="4937">
                      <c:v>0.47500000000000026</c:v>
                    </c:pt>
                    <c:pt idx="4938">
                      <c:v>0.48500000000000026</c:v>
                    </c:pt>
                    <c:pt idx="4939">
                      <c:v>0.49500000000000027</c:v>
                    </c:pt>
                    <c:pt idx="4940">
                      <c:v>0.50500000000000023</c:v>
                    </c:pt>
                    <c:pt idx="4941">
                      <c:v>0.51500000000000024</c:v>
                    </c:pt>
                    <c:pt idx="4942">
                      <c:v>0.52500000000000024</c:v>
                    </c:pt>
                    <c:pt idx="4943">
                      <c:v>0.53500000000000025</c:v>
                    </c:pt>
                    <c:pt idx="4944">
                      <c:v>0.54500000000000026</c:v>
                    </c:pt>
                    <c:pt idx="4945">
                      <c:v>0.55500000000000027</c:v>
                    </c:pt>
                    <c:pt idx="4946">
                      <c:v>0.56500000000000028</c:v>
                    </c:pt>
                    <c:pt idx="4947">
                      <c:v>0.57500000000000029</c:v>
                    </c:pt>
                    <c:pt idx="4948">
                      <c:v>0.5850000000000003</c:v>
                    </c:pt>
                    <c:pt idx="4949">
                      <c:v>0.59500000000000031</c:v>
                    </c:pt>
                    <c:pt idx="4950">
                      <c:v>0.60500000000000032</c:v>
                    </c:pt>
                    <c:pt idx="4951">
                      <c:v>0.61500000000000032</c:v>
                    </c:pt>
                    <c:pt idx="4953">
                      <c:v>0.39000000000000018</c:v>
                    </c:pt>
                    <c:pt idx="4954">
                      <c:v>0.40000000000000019</c:v>
                    </c:pt>
                    <c:pt idx="4955">
                      <c:v>0.4100000000000002</c:v>
                    </c:pt>
                    <c:pt idx="4956">
                      <c:v>0.42000000000000021</c:v>
                    </c:pt>
                    <c:pt idx="4957">
                      <c:v>0.43000000000000022</c:v>
                    </c:pt>
                    <c:pt idx="4958">
                      <c:v>0.44000000000000022</c:v>
                    </c:pt>
                    <c:pt idx="4959">
                      <c:v>0.45000000000000023</c:v>
                    </c:pt>
                    <c:pt idx="4960">
                      <c:v>0.46000000000000024</c:v>
                    </c:pt>
                    <c:pt idx="4961">
                      <c:v>0.47000000000000025</c:v>
                    </c:pt>
                    <c:pt idx="4962">
                      <c:v>0.48000000000000026</c:v>
                    </c:pt>
                    <c:pt idx="4963">
                      <c:v>0.49000000000000027</c:v>
                    </c:pt>
                    <c:pt idx="4964">
                      <c:v>0.50000000000000022</c:v>
                    </c:pt>
                    <c:pt idx="4965">
                      <c:v>0.51000000000000023</c:v>
                    </c:pt>
                    <c:pt idx="4966">
                      <c:v>0.52000000000000024</c:v>
                    </c:pt>
                    <c:pt idx="4967">
                      <c:v>0.53000000000000025</c:v>
                    </c:pt>
                    <c:pt idx="4968">
                      <c:v>0.54000000000000026</c:v>
                    </c:pt>
                    <c:pt idx="4969">
                      <c:v>0.55000000000000027</c:v>
                    </c:pt>
                    <c:pt idx="4970">
                      <c:v>0.56000000000000028</c:v>
                    </c:pt>
                    <c:pt idx="4971">
                      <c:v>0.57000000000000028</c:v>
                    </c:pt>
                    <c:pt idx="4972">
                      <c:v>0.58000000000000029</c:v>
                    </c:pt>
                    <c:pt idx="4973">
                      <c:v>0.5900000000000003</c:v>
                    </c:pt>
                    <c:pt idx="4974">
                      <c:v>0.60000000000000031</c:v>
                    </c:pt>
                    <c:pt idx="4975">
                      <c:v>0.61000000000000032</c:v>
                    </c:pt>
                    <c:pt idx="4977">
                      <c:v>0.39500000000000018</c:v>
                    </c:pt>
                    <c:pt idx="4978">
                      <c:v>0.40500000000000019</c:v>
                    </c:pt>
                    <c:pt idx="4979">
                      <c:v>0.4150000000000002</c:v>
                    </c:pt>
                    <c:pt idx="4980">
                      <c:v>0.42500000000000021</c:v>
                    </c:pt>
                    <c:pt idx="4981">
                      <c:v>0.43500000000000022</c:v>
                    </c:pt>
                    <c:pt idx="4982">
                      <c:v>0.44500000000000023</c:v>
                    </c:pt>
                    <c:pt idx="4983">
                      <c:v>0.45500000000000024</c:v>
                    </c:pt>
                    <c:pt idx="4984">
                      <c:v>0.46500000000000025</c:v>
                    </c:pt>
                    <c:pt idx="4985">
                      <c:v>0.47500000000000026</c:v>
                    </c:pt>
                    <c:pt idx="4986">
                      <c:v>0.48500000000000026</c:v>
                    </c:pt>
                    <c:pt idx="4987">
                      <c:v>0.49500000000000027</c:v>
                    </c:pt>
                    <c:pt idx="4988">
                      <c:v>0.50500000000000023</c:v>
                    </c:pt>
                    <c:pt idx="4989">
                      <c:v>0.51500000000000024</c:v>
                    </c:pt>
                    <c:pt idx="4990">
                      <c:v>0.52500000000000024</c:v>
                    </c:pt>
                    <c:pt idx="4991">
                      <c:v>0.53500000000000025</c:v>
                    </c:pt>
                    <c:pt idx="4992">
                      <c:v>0.54500000000000026</c:v>
                    </c:pt>
                    <c:pt idx="4993">
                      <c:v>0.55500000000000027</c:v>
                    </c:pt>
                    <c:pt idx="4994">
                      <c:v>0.56500000000000028</c:v>
                    </c:pt>
                    <c:pt idx="4995">
                      <c:v>0.57500000000000029</c:v>
                    </c:pt>
                    <c:pt idx="4996">
                      <c:v>0.5850000000000003</c:v>
                    </c:pt>
                    <c:pt idx="4997">
                      <c:v>0.59500000000000031</c:v>
                    </c:pt>
                    <c:pt idx="4998">
                      <c:v>0.60500000000000032</c:v>
                    </c:pt>
                    <c:pt idx="5000">
                      <c:v>0.40000000000000019</c:v>
                    </c:pt>
                    <c:pt idx="5001">
                      <c:v>0.4100000000000002</c:v>
                    </c:pt>
                    <c:pt idx="5002">
                      <c:v>0.42000000000000021</c:v>
                    </c:pt>
                    <c:pt idx="5003">
                      <c:v>0.43000000000000022</c:v>
                    </c:pt>
                    <c:pt idx="5004">
                      <c:v>0.44000000000000022</c:v>
                    </c:pt>
                    <c:pt idx="5005">
                      <c:v>0.45000000000000023</c:v>
                    </c:pt>
                    <c:pt idx="5006">
                      <c:v>0.46000000000000024</c:v>
                    </c:pt>
                    <c:pt idx="5007">
                      <c:v>0.47000000000000025</c:v>
                    </c:pt>
                    <c:pt idx="5008">
                      <c:v>0.48000000000000026</c:v>
                    </c:pt>
                    <c:pt idx="5009">
                      <c:v>0.49000000000000027</c:v>
                    </c:pt>
                    <c:pt idx="5010">
                      <c:v>0.50000000000000022</c:v>
                    </c:pt>
                    <c:pt idx="5011">
                      <c:v>0.51000000000000023</c:v>
                    </c:pt>
                    <c:pt idx="5012">
                      <c:v>0.52000000000000024</c:v>
                    </c:pt>
                    <c:pt idx="5013">
                      <c:v>0.53000000000000025</c:v>
                    </c:pt>
                    <c:pt idx="5014">
                      <c:v>0.54000000000000026</c:v>
                    </c:pt>
                    <c:pt idx="5015">
                      <c:v>0.55000000000000027</c:v>
                    </c:pt>
                    <c:pt idx="5016">
                      <c:v>0.56000000000000028</c:v>
                    </c:pt>
                    <c:pt idx="5017">
                      <c:v>0.57000000000000028</c:v>
                    </c:pt>
                    <c:pt idx="5018">
                      <c:v>0.58000000000000029</c:v>
                    </c:pt>
                    <c:pt idx="5019">
                      <c:v>0.5900000000000003</c:v>
                    </c:pt>
                    <c:pt idx="5020">
                      <c:v>0.60000000000000031</c:v>
                    </c:pt>
                    <c:pt idx="5022">
                      <c:v>0.40500000000000019</c:v>
                    </c:pt>
                    <c:pt idx="5023">
                      <c:v>0.4150000000000002</c:v>
                    </c:pt>
                    <c:pt idx="5024">
                      <c:v>0.42500000000000021</c:v>
                    </c:pt>
                    <c:pt idx="5025">
                      <c:v>0.43500000000000022</c:v>
                    </c:pt>
                    <c:pt idx="5026">
                      <c:v>0.44500000000000023</c:v>
                    </c:pt>
                    <c:pt idx="5027">
                      <c:v>0.45500000000000024</c:v>
                    </c:pt>
                    <c:pt idx="5028">
                      <c:v>0.46500000000000025</c:v>
                    </c:pt>
                    <c:pt idx="5029">
                      <c:v>0.47500000000000026</c:v>
                    </c:pt>
                    <c:pt idx="5030">
                      <c:v>0.48500000000000026</c:v>
                    </c:pt>
                    <c:pt idx="5031">
                      <c:v>0.49500000000000027</c:v>
                    </c:pt>
                    <c:pt idx="5032">
                      <c:v>0.50500000000000023</c:v>
                    </c:pt>
                    <c:pt idx="5033">
                      <c:v>0.51500000000000024</c:v>
                    </c:pt>
                    <c:pt idx="5034">
                      <c:v>0.52500000000000024</c:v>
                    </c:pt>
                    <c:pt idx="5035">
                      <c:v>0.53500000000000025</c:v>
                    </c:pt>
                    <c:pt idx="5036">
                      <c:v>0.54500000000000026</c:v>
                    </c:pt>
                    <c:pt idx="5037">
                      <c:v>0.55500000000000027</c:v>
                    </c:pt>
                    <c:pt idx="5038">
                      <c:v>0.56500000000000028</c:v>
                    </c:pt>
                    <c:pt idx="5039">
                      <c:v>0.57500000000000029</c:v>
                    </c:pt>
                    <c:pt idx="5040">
                      <c:v>0.5850000000000003</c:v>
                    </c:pt>
                    <c:pt idx="5041">
                      <c:v>0.59500000000000031</c:v>
                    </c:pt>
                    <c:pt idx="5043">
                      <c:v>0.4100000000000002</c:v>
                    </c:pt>
                    <c:pt idx="5044">
                      <c:v>0.42000000000000021</c:v>
                    </c:pt>
                    <c:pt idx="5045">
                      <c:v>0.43000000000000022</c:v>
                    </c:pt>
                    <c:pt idx="5046">
                      <c:v>0.44000000000000022</c:v>
                    </c:pt>
                    <c:pt idx="5047">
                      <c:v>0.45000000000000023</c:v>
                    </c:pt>
                    <c:pt idx="5048">
                      <c:v>0.46000000000000024</c:v>
                    </c:pt>
                    <c:pt idx="5049">
                      <c:v>0.47000000000000025</c:v>
                    </c:pt>
                    <c:pt idx="5050">
                      <c:v>0.48000000000000026</c:v>
                    </c:pt>
                    <c:pt idx="5051">
                      <c:v>0.49000000000000027</c:v>
                    </c:pt>
                    <c:pt idx="5052">
                      <c:v>0.50000000000000022</c:v>
                    </c:pt>
                    <c:pt idx="5053">
                      <c:v>0.51000000000000023</c:v>
                    </c:pt>
                    <c:pt idx="5054">
                      <c:v>0.52000000000000024</c:v>
                    </c:pt>
                    <c:pt idx="5055">
                      <c:v>0.53000000000000025</c:v>
                    </c:pt>
                    <c:pt idx="5056">
                      <c:v>0.54000000000000026</c:v>
                    </c:pt>
                    <c:pt idx="5057">
                      <c:v>0.55000000000000027</c:v>
                    </c:pt>
                    <c:pt idx="5058">
                      <c:v>0.56000000000000028</c:v>
                    </c:pt>
                    <c:pt idx="5059">
                      <c:v>0.57000000000000028</c:v>
                    </c:pt>
                    <c:pt idx="5060">
                      <c:v>0.58000000000000029</c:v>
                    </c:pt>
                    <c:pt idx="5061">
                      <c:v>0.5900000000000003</c:v>
                    </c:pt>
                    <c:pt idx="5063">
                      <c:v>0.4150000000000002</c:v>
                    </c:pt>
                    <c:pt idx="5064">
                      <c:v>0.42500000000000021</c:v>
                    </c:pt>
                    <c:pt idx="5065">
                      <c:v>0.43500000000000022</c:v>
                    </c:pt>
                    <c:pt idx="5066">
                      <c:v>0.44500000000000023</c:v>
                    </c:pt>
                    <c:pt idx="5067">
                      <c:v>0.45500000000000024</c:v>
                    </c:pt>
                    <c:pt idx="5068">
                      <c:v>0.46500000000000025</c:v>
                    </c:pt>
                    <c:pt idx="5069">
                      <c:v>0.47500000000000026</c:v>
                    </c:pt>
                    <c:pt idx="5070">
                      <c:v>0.48500000000000026</c:v>
                    </c:pt>
                    <c:pt idx="5071">
                      <c:v>0.49500000000000027</c:v>
                    </c:pt>
                    <c:pt idx="5072">
                      <c:v>0.50500000000000023</c:v>
                    </c:pt>
                    <c:pt idx="5073">
                      <c:v>0.51500000000000024</c:v>
                    </c:pt>
                    <c:pt idx="5074">
                      <c:v>0.52500000000000024</c:v>
                    </c:pt>
                    <c:pt idx="5075">
                      <c:v>0.53500000000000025</c:v>
                    </c:pt>
                    <c:pt idx="5076">
                      <c:v>0.54500000000000026</c:v>
                    </c:pt>
                    <c:pt idx="5077">
                      <c:v>0.55500000000000027</c:v>
                    </c:pt>
                    <c:pt idx="5078">
                      <c:v>0.56500000000000028</c:v>
                    </c:pt>
                    <c:pt idx="5079">
                      <c:v>0.57500000000000029</c:v>
                    </c:pt>
                    <c:pt idx="5080">
                      <c:v>0.5850000000000003</c:v>
                    </c:pt>
                    <c:pt idx="5082">
                      <c:v>0.42000000000000021</c:v>
                    </c:pt>
                    <c:pt idx="5083">
                      <c:v>0.43000000000000022</c:v>
                    </c:pt>
                    <c:pt idx="5084">
                      <c:v>0.44000000000000022</c:v>
                    </c:pt>
                    <c:pt idx="5085">
                      <c:v>0.45000000000000023</c:v>
                    </c:pt>
                    <c:pt idx="5086">
                      <c:v>0.46000000000000024</c:v>
                    </c:pt>
                    <c:pt idx="5087">
                      <c:v>0.47000000000000025</c:v>
                    </c:pt>
                    <c:pt idx="5088">
                      <c:v>0.48000000000000026</c:v>
                    </c:pt>
                    <c:pt idx="5089">
                      <c:v>0.49000000000000027</c:v>
                    </c:pt>
                    <c:pt idx="5090">
                      <c:v>0.50000000000000022</c:v>
                    </c:pt>
                    <c:pt idx="5091">
                      <c:v>0.51000000000000023</c:v>
                    </c:pt>
                    <c:pt idx="5092">
                      <c:v>0.52000000000000024</c:v>
                    </c:pt>
                    <c:pt idx="5093">
                      <c:v>0.53000000000000025</c:v>
                    </c:pt>
                    <c:pt idx="5094">
                      <c:v>0.54000000000000026</c:v>
                    </c:pt>
                    <c:pt idx="5095">
                      <c:v>0.55000000000000027</c:v>
                    </c:pt>
                    <c:pt idx="5096">
                      <c:v>0.56000000000000028</c:v>
                    </c:pt>
                    <c:pt idx="5097">
                      <c:v>0.57000000000000028</c:v>
                    </c:pt>
                    <c:pt idx="5098">
                      <c:v>0.58000000000000029</c:v>
                    </c:pt>
                    <c:pt idx="5100">
                      <c:v>0.42500000000000021</c:v>
                    </c:pt>
                    <c:pt idx="5101">
                      <c:v>0.43500000000000022</c:v>
                    </c:pt>
                    <c:pt idx="5102">
                      <c:v>0.44500000000000023</c:v>
                    </c:pt>
                    <c:pt idx="5103">
                      <c:v>0.45500000000000024</c:v>
                    </c:pt>
                    <c:pt idx="5104">
                      <c:v>0.46500000000000025</c:v>
                    </c:pt>
                    <c:pt idx="5105">
                      <c:v>0.47500000000000026</c:v>
                    </c:pt>
                    <c:pt idx="5106">
                      <c:v>0.48500000000000026</c:v>
                    </c:pt>
                    <c:pt idx="5107">
                      <c:v>0.49500000000000027</c:v>
                    </c:pt>
                    <c:pt idx="5108">
                      <c:v>0.50500000000000023</c:v>
                    </c:pt>
                    <c:pt idx="5109">
                      <c:v>0.51500000000000024</c:v>
                    </c:pt>
                    <c:pt idx="5110">
                      <c:v>0.52500000000000024</c:v>
                    </c:pt>
                    <c:pt idx="5111">
                      <c:v>0.53500000000000025</c:v>
                    </c:pt>
                    <c:pt idx="5112">
                      <c:v>0.54500000000000026</c:v>
                    </c:pt>
                    <c:pt idx="5113">
                      <c:v>0.55500000000000027</c:v>
                    </c:pt>
                    <c:pt idx="5114">
                      <c:v>0.56500000000000028</c:v>
                    </c:pt>
                    <c:pt idx="5115">
                      <c:v>0.57500000000000029</c:v>
                    </c:pt>
                    <c:pt idx="5117">
                      <c:v>0.43000000000000022</c:v>
                    </c:pt>
                    <c:pt idx="5118">
                      <c:v>0.44000000000000022</c:v>
                    </c:pt>
                    <c:pt idx="5119">
                      <c:v>0.45000000000000023</c:v>
                    </c:pt>
                    <c:pt idx="5120">
                      <c:v>0.46000000000000024</c:v>
                    </c:pt>
                    <c:pt idx="5121">
                      <c:v>0.47000000000000025</c:v>
                    </c:pt>
                    <c:pt idx="5122">
                      <c:v>0.48000000000000026</c:v>
                    </c:pt>
                    <c:pt idx="5123">
                      <c:v>0.49000000000000027</c:v>
                    </c:pt>
                    <c:pt idx="5124">
                      <c:v>0.50000000000000022</c:v>
                    </c:pt>
                    <c:pt idx="5125">
                      <c:v>0.51000000000000023</c:v>
                    </c:pt>
                    <c:pt idx="5126">
                      <c:v>0.52000000000000024</c:v>
                    </c:pt>
                    <c:pt idx="5127">
                      <c:v>0.53000000000000025</c:v>
                    </c:pt>
                    <c:pt idx="5128">
                      <c:v>0.54000000000000026</c:v>
                    </c:pt>
                    <c:pt idx="5129">
                      <c:v>0.55000000000000027</c:v>
                    </c:pt>
                    <c:pt idx="5130">
                      <c:v>0.56000000000000028</c:v>
                    </c:pt>
                    <c:pt idx="5131">
                      <c:v>0.57000000000000028</c:v>
                    </c:pt>
                    <c:pt idx="5133">
                      <c:v>0.43500000000000022</c:v>
                    </c:pt>
                    <c:pt idx="5134">
                      <c:v>0.44500000000000023</c:v>
                    </c:pt>
                    <c:pt idx="5135">
                      <c:v>0.45500000000000024</c:v>
                    </c:pt>
                    <c:pt idx="5136">
                      <c:v>0.46500000000000025</c:v>
                    </c:pt>
                    <c:pt idx="5137">
                      <c:v>0.47500000000000026</c:v>
                    </c:pt>
                    <c:pt idx="5138">
                      <c:v>0.48500000000000026</c:v>
                    </c:pt>
                    <c:pt idx="5139">
                      <c:v>0.49500000000000027</c:v>
                    </c:pt>
                    <c:pt idx="5140">
                      <c:v>0.50500000000000023</c:v>
                    </c:pt>
                    <c:pt idx="5141">
                      <c:v>0.51500000000000024</c:v>
                    </c:pt>
                    <c:pt idx="5142">
                      <c:v>0.52500000000000024</c:v>
                    </c:pt>
                    <c:pt idx="5143">
                      <c:v>0.53500000000000025</c:v>
                    </c:pt>
                    <c:pt idx="5144">
                      <c:v>0.54500000000000026</c:v>
                    </c:pt>
                    <c:pt idx="5145">
                      <c:v>0.55500000000000027</c:v>
                    </c:pt>
                    <c:pt idx="5146">
                      <c:v>0.56500000000000028</c:v>
                    </c:pt>
                    <c:pt idx="5148">
                      <c:v>0.44000000000000022</c:v>
                    </c:pt>
                    <c:pt idx="5149">
                      <c:v>0.45000000000000023</c:v>
                    </c:pt>
                    <c:pt idx="5150">
                      <c:v>0.46000000000000024</c:v>
                    </c:pt>
                    <c:pt idx="5151">
                      <c:v>0.47000000000000025</c:v>
                    </c:pt>
                    <c:pt idx="5152">
                      <c:v>0.48000000000000026</c:v>
                    </c:pt>
                    <c:pt idx="5153">
                      <c:v>0.49000000000000027</c:v>
                    </c:pt>
                    <c:pt idx="5154">
                      <c:v>0.50000000000000022</c:v>
                    </c:pt>
                    <c:pt idx="5155">
                      <c:v>0.51000000000000023</c:v>
                    </c:pt>
                    <c:pt idx="5156">
                      <c:v>0.52000000000000024</c:v>
                    </c:pt>
                    <c:pt idx="5157">
                      <c:v>0.53000000000000025</c:v>
                    </c:pt>
                    <c:pt idx="5158">
                      <c:v>0.54000000000000026</c:v>
                    </c:pt>
                    <c:pt idx="5159">
                      <c:v>0.55000000000000027</c:v>
                    </c:pt>
                    <c:pt idx="5160">
                      <c:v>0.56000000000000028</c:v>
                    </c:pt>
                    <c:pt idx="5162">
                      <c:v>0.44500000000000023</c:v>
                    </c:pt>
                    <c:pt idx="5163">
                      <c:v>0.45500000000000024</c:v>
                    </c:pt>
                    <c:pt idx="5164">
                      <c:v>0.46500000000000025</c:v>
                    </c:pt>
                    <c:pt idx="5165">
                      <c:v>0.47500000000000026</c:v>
                    </c:pt>
                    <c:pt idx="5166">
                      <c:v>0.48500000000000026</c:v>
                    </c:pt>
                    <c:pt idx="5167">
                      <c:v>0.49500000000000027</c:v>
                    </c:pt>
                    <c:pt idx="5168">
                      <c:v>0.50500000000000023</c:v>
                    </c:pt>
                    <c:pt idx="5169">
                      <c:v>0.51500000000000024</c:v>
                    </c:pt>
                    <c:pt idx="5170">
                      <c:v>0.52500000000000024</c:v>
                    </c:pt>
                    <c:pt idx="5171">
                      <c:v>0.53500000000000025</c:v>
                    </c:pt>
                    <c:pt idx="5172">
                      <c:v>0.54500000000000026</c:v>
                    </c:pt>
                    <c:pt idx="5173">
                      <c:v>0.55500000000000027</c:v>
                    </c:pt>
                    <c:pt idx="5175">
                      <c:v>0.45000000000000023</c:v>
                    </c:pt>
                    <c:pt idx="5176">
                      <c:v>0.46000000000000024</c:v>
                    </c:pt>
                    <c:pt idx="5177">
                      <c:v>0.47000000000000025</c:v>
                    </c:pt>
                    <c:pt idx="5178">
                      <c:v>0.48000000000000026</c:v>
                    </c:pt>
                    <c:pt idx="5179">
                      <c:v>0.49000000000000027</c:v>
                    </c:pt>
                    <c:pt idx="5180">
                      <c:v>0.50000000000000022</c:v>
                    </c:pt>
                    <c:pt idx="5181">
                      <c:v>0.51000000000000023</c:v>
                    </c:pt>
                    <c:pt idx="5182">
                      <c:v>0.52000000000000024</c:v>
                    </c:pt>
                    <c:pt idx="5183">
                      <c:v>0.53000000000000025</c:v>
                    </c:pt>
                    <c:pt idx="5184">
                      <c:v>0.54000000000000026</c:v>
                    </c:pt>
                    <c:pt idx="5185">
                      <c:v>0.55000000000000027</c:v>
                    </c:pt>
                    <c:pt idx="5187">
                      <c:v>0.45500000000000024</c:v>
                    </c:pt>
                    <c:pt idx="5188">
                      <c:v>0.46500000000000025</c:v>
                    </c:pt>
                    <c:pt idx="5189">
                      <c:v>0.47500000000000026</c:v>
                    </c:pt>
                    <c:pt idx="5190">
                      <c:v>0.48500000000000026</c:v>
                    </c:pt>
                    <c:pt idx="5191">
                      <c:v>0.49500000000000027</c:v>
                    </c:pt>
                    <c:pt idx="5192">
                      <c:v>0.50500000000000023</c:v>
                    </c:pt>
                    <c:pt idx="5193">
                      <c:v>0.51500000000000024</c:v>
                    </c:pt>
                    <c:pt idx="5194">
                      <c:v>0.52500000000000024</c:v>
                    </c:pt>
                    <c:pt idx="5195">
                      <c:v>0.53500000000000025</c:v>
                    </c:pt>
                    <c:pt idx="5196">
                      <c:v>0.54500000000000026</c:v>
                    </c:pt>
                    <c:pt idx="5198">
                      <c:v>0.46000000000000024</c:v>
                    </c:pt>
                    <c:pt idx="5199">
                      <c:v>0.47000000000000025</c:v>
                    </c:pt>
                    <c:pt idx="5200">
                      <c:v>0.48000000000000026</c:v>
                    </c:pt>
                    <c:pt idx="5201">
                      <c:v>0.49000000000000027</c:v>
                    </c:pt>
                    <c:pt idx="5202">
                      <c:v>0.50000000000000022</c:v>
                    </c:pt>
                    <c:pt idx="5203">
                      <c:v>0.51000000000000023</c:v>
                    </c:pt>
                    <c:pt idx="5204">
                      <c:v>0.52000000000000024</c:v>
                    </c:pt>
                    <c:pt idx="5205">
                      <c:v>0.53000000000000025</c:v>
                    </c:pt>
                    <c:pt idx="5206">
                      <c:v>0.54000000000000026</c:v>
                    </c:pt>
                    <c:pt idx="5208">
                      <c:v>0.46500000000000025</c:v>
                    </c:pt>
                    <c:pt idx="5209">
                      <c:v>0.47500000000000026</c:v>
                    </c:pt>
                    <c:pt idx="5210">
                      <c:v>0.48500000000000026</c:v>
                    </c:pt>
                    <c:pt idx="5211">
                      <c:v>0.49500000000000027</c:v>
                    </c:pt>
                    <c:pt idx="5212">
                      <c:v>0.50500000000000023</c:v>
                    </c:pt>
                    <c:pt idx="5213">
                      <c:v>0.51500000000000024</c:v>
                    </c:pt>
                    <c:pt idx="5214">
                      <c:v>0.52500000000000024</c:v>
                    </c:pt>
                    <c:pt idx="5215">
                      <c:v>0.53500000000000025</c:v>
                    </c:pt>
                    <c:pt idx="5217">
                      <c:v>0.47000000000000025</c:v>
                    </c:pt>
                    <c:pt idx="5218">
                      <c:v>0.48000000000000026</c:v>
                    </c:pt>
                    <c:pt idx="5219">
                      <c:v>0.49000000000000027</c:v>
                    </c:pt>
                    <c:pt idx="5220">
                      <c:v>0.50000000000000022</c:v>
                    </c:pt>
                    <c:pt idx="5221">
                      <c:v>0.51000000000000023</c:v>
                    </c:pt>
                    <c:pt idx="5222">
                      <c:v>0.52000000000000024</c:v>
                    </c:pt>
                    <c:pt idx="5223">
                      <c:v>0.53000000000000025</c:v>
                    </c:pt>
                    <c:pt idx="5225">
                      <c:v>0.47500000000000026</c:v>
                    </c:pt>
                    <c:pt idx="5226">
                      <c:v>0.48500000000000026</c:v>
                    </c:pt>
                    <c:pt idx="5227">
                      <c:v>0.49500000000000027</c:v>
                    </c:pt>
                    <c:pt idx="5228">
                      <c:v>0.50500000000000023</c:v>
                    </c:pt>
                    <c:pt idx="5229">
                      <c:v>0.51500000000000024</c:v>
                    </c:pt>
                    <c:pt idx="5230">
                      <c:v>0.52500000000000024</c:v>
                    </c:pt>
                    <c:pt idx="5232">
                      <c:v>0.48000000000000026</c:v>
                    </c:pt>
                    <c:pt idx="5233">
                      <c:v>0.49000000000000027</c:v>
                    </c:pt>
                    <c:pt idx="5234">
                      <c:v>0.50000000000000022</c:v>
                    </c:pt>
                    <c:pt idx="5235">
                      <c:v>0.51000000000000023</c:v>
                    </c:pt>
                    <c:pt idx="5236">
                      <c:v>0.52000000000000024</c:v>
                    </c:pt>
                    <c:pt idx="5238">
                      <c:v>0.48500000000000026</c:v>
                    </c:pt>
                    <c:pt idx="5239">
                      <c:v>0.49500000000000027</c:v>
                    </c:pt>
                    <c:pt idx="5240">
                      <c:v>0.50500000000000023</c:v>
                    </c:pt>
                    <c:pt idx="5241">
                      <c:v>0.51500000000000024</c:v>
                    </c:pt>
                    <c:pt idx="5243">
                      <c:v>0.49000000000000027</c:v>
                    </c:pt>
                    <c:pt idx="5244">
                      <c:v>0.50000000000000022</c:v>
                    </c:pt>
                    <c:pt idx="5245">
                      <c:v>0.51000000000000023</c:v>
                    </c:pt>
                    <c:pt idx="5247">
                      <c:v>0.49500000000000027</c:v>
                    </c:pt>
                    <c:pt idx="5248">
                      <c:v>0.50500000000000023</c:v>
                    </c:pt>
                    <c:pt idx="5250">
                      <c:v>0.5</c:v>
                    </c:pt>
                  </c:numLit>
                </c:xVal>
                <c:yVal>
                  <c:numLit>
                    <c:formatCode>General</c:formatCode>
                    <c:ptCount val="52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2">
                      <c:v>8.6602540378443865E-3</c:v>
                    </c:pt>
                    <c:pt idx="103">
                      <c:v>8.6602540378443865E-3</c:v>
                    </c:pt>
                    <c:pt idx="104">
                      <c:v>8.6602540378443865E-3</c:v>
                    </c:pt>
                    <c:pt idx="105">
                      <c:v>8.6602540378443865E-3</c:v>
                    </c:pt>
                    <c:pt idx="106">
                      <c:v>8.6602540378443865E-3</c:v>
                    </c:pt>
                    <c:pt idx="107">
                      <c:v>8.6602540378443865E-3</c:v>
                    </c:pt>
                    <c:pt idx="108">
                      <c:v>8.6602540378443865E-3</c:v>
                    </c:pt>
                    <c:pt idx="109">
                      <c:v>8.6602540378443865E-3</c:v>
                    </c:pt>
                    <c:pt idx="110">
                      <c:v>8.6602540378443865E-3</c:v>
                    </c:pt>
                    <c:pt idx="111">
                      <c:v>8.6602540378443865E-3</c:v>
                    </c:pt>
                    <c:pt idx="112">
                      <c:v>8.6602540378443865E-3</c:v>
                    </c:pt>
                    <c:pt idx="113">
                      <c:v>8.6602540378443865E-3</c:v>
                    </c:pt>
                    <c:pt idx="114">
                      <c:v>8.6602540378443865E-3</c:v>
                    </c:pt>
                    <c:pt idx="115">
                      <c:v>8.6602540378443865E-3</c:v>
                    </c:pt>
                    <c:pt idx="116">
                      <c:v>8.6602540378443865E-3</c:v>
                    </c:pt>
                    <c:pt idx="117">
                      <c:v>8.6602540378443865E-3</c:v>
                    </c:pt>
                    <c:pt idx="118">
                      <c:v>8.6602540378443865E-3</c:v>
                    </c:pt>
                    <c:pt idx="119">
                      <c:v>8.6602540378443865E-3</c:v>
                    </c:pt>
                    <c:pt idx="120">
                      <c:v>8.6602540378443865E-3</c:v>
                    </c:pt>
                    <c:pt idx="121">
                      <c:v>8.6602540378443865E-3</c:v>
                    </c:pt>
                    <c:pt idx="122">
                      <c:v>8.6602540378443865E-3</c:v>
                    </c:pt>
                    <c:pt idx="123">
                      <c:v>8.6602540378443865E-3</c:v>
                    </c:pt>
                    <c:pt idx="124">
                      <c:v>8.6602540378443865E-3</c:v>
                    </c:pt>
                    <c:pt idx="125">
                      <c:v>8.6602540378443865E-3</c:v>
                    </c:pt>
                    <c:pt idx="126">
                      <c:v>8.6602540378443865E-3</c:v>
                    </c:pt>
                    <c:pt idx="127">
                      <c:v>8.6602540378443865E-3</c:v>
                    </c:pt>
                    <c:pt idx="128">
                      <c:v>8.6602540378443865E-3</c:v>
                    </c:pt>
                    <c:pt idx="129">
                      <c:v>8.6602540378443865E-3</c:v>
                    </c:pt>
                    <c:pt idx="130">
                      <c:v>8.6602540378443865E-3</c:v>
                    </c:pt>
                    <c:pt idx="131">
                      <c:v>8.6602540378443865E-3</c:v>
                    </c:pt>
                    <c:pt idx="132">
                      <c:v>8.6602540378443865E-3</c:v>
                    </c:pt>
                    <c:pt idx="133">
                      <c:v>8.6602540378443865E-3</c:v>
                    </c:pt>
                    <c:pt idx="134">
                      <c:v>8.6602540378443865E-3</c:v>
                    </c:pt>
                    <c:pt idx="135">
                      <c:v>8.6602540378443865E-3</c:v>
                    </c:pt>
                    <c:pt idx="136">
                      <c:v>8.6602540378443865E-3</c:v>
                    </c:pt>
                    <c:pt idx="137">
                      <c:v>8.6602540378443865E-3</c:v>
                    </c:pt>
                    <c:pt idx="138">
                      <c:v>8.6602540378443865E-3</c:v>
                    </c:pt>
                    <c:pt idx="139">
                      <c:v>8.6602540378443865E-3</c:v>
                    </c:pt>
                    <c:pt idx="140">
                      <c:v>8.6602540378443865E-3</c:v>
                    </c:pt>
                    <c:pt idx="141">
                      <c:v>8.6602540378443865E-3</c:v>
                    </c:pt>
                    <c:pt idx="142">
                      <c:v>8.6602540378443865E-3</c:v>
                    </c:pt>
                    <c:pt idx="143">
                      <c:v>8.6602540378443865E-3</c:v>
                    </c:pt>
                    <c:pt idx="144">
                      <c:v>8.6602540378443865E-3</c:v>
                    </c:pt>
                    <c:pt idx="145">
                      <c:v>8.6602540378443865E-3</c:v>
                    </c:pt>
                    <c:pt idx="146">
                      <c:v>8.6602540378443865E-3</c:v>
                    </c:pt>
                    <c:pt idx="147">
                      <c:v>8.6602540378443865E-3</c:v>
                    </c:pt>
                    <c:pt idx="148">
                      <c:v>8.6602540378443865E-3</c:v>
                    </c:pt>
                    <c:pt idx="149">
                      <c:v>8.6602540378443865E-3</c:v>
                    </c:pt>
                    <c:pt idx="150">
                      <c:v>8.6602540378443865E-3</c:v>
                    </c:pt>
                    <c:pt idx="151">
                      <c:v>8.6602540378443865E-3</c:v>
                    </c:pt>
                    <c:pt idx="152">
                      <c:v>8.6602540378443865E-3</c:v>
                    </c:pt>
                    <c:pt idx="153">
                      <c:v>8.6602540378443865E-3</c:v>
                    </c:pt>
                    <c:pt idx="154">
                      <c:v>8.6602540378443865E-3</c:v>
                    </c:pt>
                    <c:pt idx="155">
                      <c:v>8.6602540378443865E-3</c:v>
                    </c:pt>
                    <c:pt idx="156">
                      <c:v>8.6602540378443865E-3</c:v>
                    </c:pt>
                    <c:pt idx="157">
                      <c:v>8.6602540378443865E-3</c:v>
                    </c:pt>
                    <c:pt idx="158">
                      <c:v>8.6602540378443865E-3</c:v>
                    </c:pt>
                    <c:pt idx="159">
                      <c:v>8.6602540378443865E-3</c:v>
                    </c:pt>
                    <c:pt idx="160">
                      <c:v>8.6602540378443865E-3</c:v>
                    </c:pt>
                    <c:pt idx="161">
                      <c:v>8.6602540378443865E-3</c:v>
                    </c:pt>
                    <c:pt idx="162">
                      <c:v>8.6602540378443865E-3</c:v>
                    </c:pt>
                    <c:pt idx="163">
                      <c:v>8.6602540378443865E-3</c:v>
                    </c:pt>
                    <c:pt idx="164">
                      <c:v>8.6602540378443865E-3</c:v>
                    </c:pt>
                    <c:pt idx="165">
                      <c:v>8.6602540378443865E-3</c:v>
                    </c:pt>
                    <c:pt idx="166">
                      <c:v>8.6602540378443865E-3</c:v>
                    </c:pt>
                    <c:pt idx="167">
                      <c:v>8.6602540378443865E-3</c:v>
                    </c:pt>
                    <c:pt idx="168">
                      <c:v>8.6602540378443865E-3</c:v>
                    </c:pt>
                    <c:pt idx="169">
                      <c:v>8.6602540378443865E-3</c:v>
                    </c:pt>
                    <c:pt idx="170">
                      <c:v>8.6602540378443865E-3</c:v>
                    </c:pt>
                    <c:pt idx="171">
                      <c:v>8.6602540378443865E-3</c:v>
                    </c:pt>
                    <c:pt idx="172">
                      <c:v>8.6602540378443865E-3</c:v>
                    </c:pt>
                    <c:pt idx="173">
                      <c:v>8.6602540378443865E-3</c:v>
                    </c:pt>
                    <c:pt idx="174">
                      <c:v>8.6602540378443865E-3</c:v>
                    </c:pt>
                    <c:pt idx="175">
                      <c:v>8.6602540378443865E-3</c:v>
                    </c:pt>
                    <c:pt idx="176">
                      <c:v>8.6602540378443865E-3</c:v>
                    </c:pt>
                    <c:pt idx="177">
                      <c:v>8.6602540378443865E-3</c:v>
                    </c:pt>
                    <c:pt idx="178">
                      <c:v>8.6602540378443865E-3</c:v>
                    </c:pt>
                    <c:pt idx="179">
                      <c:v>8.6602540378443865E-3</c:v>
                    </c:pt>
                    <c:pt idx="180">
                      <c:v>8.6602540378443865E-3</c:v>
                    </c:pt>
                    <c:pt idx="181">
                      <c:v>8.6602540378443865E-3</c:v>
                    </c:pt>
                    <c:pt idx="182">
                      <c:v>8.6602540378443865E-3</c:v>
                    </c:pt>
                    <c:pt idx="183">
                      <c:v>8.6602540378443865E-3</c:v>
                    </c:pt>
                    <c:pt idx="184">
                      <c:v>8.6602540378443865E-3</c:v>
                    </c:pt>
                    <c:pt idx="185">
                      <c:v>8.6602540378443865E-3</c:v>
                    </c:pt>
                    <c:pt idx="186">
                      <c:v>8.6602540378443865E-3</c:v>
                    </c:pt>
                    <c:pt idx="187">
                      <c:v>8.6602540378443865E-3</c:v>
                    </c:pt>
                    <c:pt idx="188">
                      <c:v>8.6602540378443865E-3</c:v>
                    </c:pt>
                    <c:pt idx="189">
                      <c:v>8.6602540378443865E-3</c:v>
                    </c:pt>
                    <c:pt idx="190">
                      <c:v>8.6602540378443865E-3</c:v>
                    </c:pt>
                    <c:pt idx="191">
                      <c:v>8.6602540378443865E-3</c:v>
                    </c:pt>
                    <c:pt idx="192">
                      <c:v>8.6602540378443865E-3</c:v>
                    </c:pt>
                    <c:pt idx="193">
                      <c:v>8.6602540378443865E-3</c:v>
                    </c:pt>
                    <c:pt idx="194">
                      <c:v>8.6602540378443865E-3</c:v>
                    </c:pt>
                    <c:pt idx="195">
                      <c:v>8.6602540378443865E-3</c:v>
                    </c:pt>
                    <c:pt idx="196">
                      <c:v>8.6602540378443865E-3</c:v>
                    </c:pt>
                    <c:pt idx="197">
                      <c:v>8.6602540378443865E-3</c:v>
                    </c:pt>
                    <c:pt idx="198">
                      <c:v>8.6602540378443865E-3</c:v>
                    </c:pt>
                    <c:pt idx="199">
                      <c:v>8.6602540378443865E-3</c:v>
                    </c:pt>
                    <c:pt idx="200">
                      <c:v>8.6602540378443865E-3</c:v>
                    </c:pt>
                    <c:pt idx="201">
                      <c:v>8.6602540378443865E-3</c:v>
                    </c:pt>
                    <c:pt idx="203">
                      <c:v>1.7320508075688773E-2</c:v>
                    </c:pt>
                    <c:pt idx="204">
                      <c:v>1.7320508075688773E-2</c:v>
                    </c:pt>
                    <c:pt idx="205">
                      <c:v>1.7320508075688773E-2</c:v>
                    </c:pt>
                    <c:pt idx="206">
                      <c:v>1.7320508075688773E-2</c:v>
                    </c:pt>
                    <c:pt idx="207">
                      <c:v>1.7320508075688773E-2</c:v>
                    </c:pt>
                    <c:pt idx="208">
                      <c:v>1.7320508075688773E-2</c:v>
                    </c:pt>
                    <c:pt idx="209">
                      <c:v>1.7320508075688773E-2</c:v>
                    </c:pt>
                    <c:pt idx="210">
                      <c:v>1.7320508075688773E-2</c:v>
                    </c:pt>
                    <c:pt idx="211">
                      <c:v>1.7320508075688773E-2</c:v>
                    </c:pt>
                    <c:pt idx="212">
                      <c:v>1.7320508075688773E-2</c:v>
                    </c:pt>
                    <c:pt idx="213">
                      <c:v>1.7320508075688773E-2</c:v>
                    </c:pt>
                    <c:pt idx="214">
                      <c:v>1.7320508075688773E-2</c:v>
                    </c:pt>
                    <c:pt idx="215">
                      <c:v>1.7320508075688773E-2</c:v>
                    </c:pt>
                    <c:pt idx="216">
                      <c:v>1.7320508075688773E-2</c:v>
                    </c:pt>
                    <c:pt idx="217">
                      <c:v>1.7320508075688773E-2</c:v>
                    </c:pt>
                    <c:pt idx="218">
                      <c:v>1.7320508075688773E-2</c:v>
                    </c:pt>
                    <c:pt idx="219">
                      <c:v>1.7320508075688773E-2</c:v>
                    </c:pt>
                    <c:pt idx="220">
                      <c:v>1.7320508075688773E-2</c:v>
                    </c:pt>
                    <c:pt idx="221">
                      <c:v>1.7320508075688773E-2</c:v>
                    </c:pt>
                    <c:pt idx="222">
                      <c:v>1.7320508075688773E-2</c:v>
                    </c:pt>
                    <c:pt idx="223">
                      <c:v>1.7320508075688773E-2</c:v>
                    </c:pt>
                    <c:pt idx="224">
                      <c:v>1.7320508075688773E-2</c:v>
                    </c:pt>
                    <c:pt idx="225">
                      <c:v>1.7320508075688773E-2</c:v>
                    </c:pt>
                    <c:pt idx="226">
                      <c:v>1.7320508075688773E-2</c:v>
                    </c:pt>
                    <c:pt idx="227">
                      <c:v>1.7320508075688773E-2</c:v>
                    </c:pt>
                    <c:pt idx="228">
                      <c:v>1.7320508075688773E-2</c:v>
                    </c:pt>
                    <c:pt idx="229">
                      <c:v>1.7320508075688773E-2</c:v>
                    </c:pt>
                    <c:pt idx="230">
                      <c:v>1.7320508075688773E-2</c:v>
                    </c:pt>
                    <c:pt idx="231">
                      <c:v>1.7320508075688773E-2</c:v>
                    </c:pt>
                    <c:pt idx="232">
                      <c:v>1.7320508075688773E-2</c:v>
                    </c:pt>
                    <c:pt idx="233">
                      <c:v>1.7320508075688773E-2</c:v>
                    </c:pt>
                    <c:pt idx="234">
                      <c:v>1.7320508075688773E-2</c:v>
                    </c:pt>
                    <c:pt idx="235">
                      <c:v>1.7320508075688773E-2</c:v>
                    </c:pt>
                    <c:pt idx="236">
                      <c:v>1.7320508075688773E-2</c:v>
                    </c:pt>
                    <c:pt idx="237">
                      <c:v>1.7320508075688773E-2</c:v>
                    </c:pt>
                    <c:pt idx="238">
                      <c:v>1.7320508075688773E-2</c:v>
                    </c:pt>
                    <c:pt idx="239">
                      <c:v>1.7320508075688773E-2</c:v>
                    </c:pt>
                    <c:pt idx="240">
                      <c:v>1.7320508075688773E-2</c:v>
                    </c:pt>
                    <c:pt idx="241">
                      <c:v>1.7320508075688773E-2</c:v>
                    </c:pt>
                    <c:pt idx="242">
                      <c:v>1.7320508075688773E-2</c:v>
                    </c:pt>
                    <c:pt idx="243">
                      <c:v>1.7320508075688773E-2</c:v>
                    </c:pt>
                    <c:pt idx="244">
                      <c:v>1.7320508075688773E-2</c:v>
                    </c:pt>
                    <c:pt idx="245">
                      <c:v>1.7320508075688773E-2</c:v>
                    </c:pt>
                    <c:pt idx="246">
                      <c:v>1.7320508075688773E-2</c:v>
                    </c:pt>
                    <c:pt idx="247">
                      <c:v>1.7320508075688773E-2</c:v>
                    </c:pt>
                    <c:pt idx="248">
                      <c:v>1.7320508075688773E-2</c:v>
                    </c:pt>
                    <c:pt idx="249">
                      <c:v>1.7320508075688773E-2</c:v>
                    </c:pt>
                    <c:pt idx="250">
                      <c:v>1.7320508075688773E-2</c:v>
                    </c:pt>
                    <c:pt idx="251">
                      <c:v>1.7320508075688773E-2</c:v>
                    </c:pt>
                    <c:pt idx="252">
                      <c:v>1.7320508075688773E-2</c:v>
                    </c:pt>
                    <c:pt idx="253">
                      <c:v>1.7320508075688773E-2</c:v>
                    </c:pt>
                    <c:pt idx="254">
                      <c:v>1.7320508075688773E-2</c:v>
                    </c:pt>
                    <c:pt idx="255">
                      <c:v>1.7320508075688773E-2</c:v>
                    </c:pt>
                    <c:pt idx="256">
                      <c:v>1.7320508075688773E-2</c:v>
                    </c:pt>
                    <c:pt idx="257">
                      <c:v>1.7320508075688773E-2</c:v>
                    </c:pt>
                    <c:pt idx="258">
                      <c:v>1.7320508075688773E-2</c:v>
                    </c:pt>
                    <c:pt idx="259">
                      <c:v>1.7320508075688773E-2</c:v>
                    </c:pt>
                    <c:pt idx="260">
                      <c:v>1.7320508075688773E-2</c:v>
                    </c:pt>
                    <c:pt idx="261">
                      <c:v>1.7320508075688773E-2</c:v>
                    </c:pt>
                    <c:pt idx="262">
                      <c:v>1.7320508075688773E-2</c:v>
                    </c:pt>
                    <c:pt idx="263">
                      <c:v>1.7320508075688773E-2</c:v>
                    </c:pt>
                    <c:pt idx="264">
                      <c:v>1.7320508075688773E-2</c:v>
                    </c:pt>
                    <c:pt idx="265">
                      <c:v>1.7320508075688773E-2</c:v>
                    </c:pt>
                    <c:pt idx="266">
                      <c:v>1.7320508075688773E-2</c:v>
                    </c:pt>
                    <c:pt idx="267">
                      <c:v>1.7320508075688773E-2</c:v>
                    </c:pt>
                    <c:pt idx="268">
                      <c:v>1.7320508075688773E-2</c:v>
                    </c:pt>
                    <c:pt idx="269">
                      <c:v>1.7320508075688773E-2</c:v>
                    </c:pt>
                    <c:pt idx="270">
                      <c:v>1.7320508075688773E-2</c:v>
                    </c:pt>
                    <c:pt idx="271">
                      <c:v>1.7320508075688773E-2</c:v>
                    </c:pt>
                    <c:pt idx="272">
                      <c:v>1.7320508075688773E-2</c:v>
                    </c:pt>
                    <c:pt idx="273">
                      <c:v>1.7320508075688773E-2</c:v>
                    </c:pt>
                    <c:pt idx="274">
                      <c:v>1.7320508075688773E-2</c:v>
                    </c:pt>
                    <c:pt idx="275">
                      <c:v>1.7320508075688773E-2</c:v>
                    </c:pt>
                    <c:pt idx="276">
                      <c:v>1.7320508075688773E-2</c:v>
                    </c:pt>
                    <c:pt idx="277">
                      <c:v>1.7320508075688773E-2</c:v>
                    </c:pt>
                    <c:pt idx="278">
                      <c:v>1.7320508075688773E-2</c:v>
                    </c:pt>
                    <c:pt idx="279">
                      <c:v>1.7320508075688773E-2</c:v>
                    </c:pt>
                    <c:pt idx="280">
                      <c:v>1.7320508075688773E-2</c:v>
                    </c:pt>
                    <c:pt idx="281">
                      <c:v>1.7320508075688773E-2</c:v>
                    </c:pt>
                    <c:pt idx="282">
                      <c:v>1.7320508075688773E-2</c:v>
                    </c:pt>
                    <c:pt idx="283">
                      <c:v>1.7320508075688773E-2</c:v>
                    </c:pt>
                    <c:pt idx="284">
                      <c:v>1.7320508075688773E-2</c:v>
                    </c:pt>
                    <c:pt idx="285">
                      <c:v>1.7320508075688773E-2</c:v>
                    </c:pt>
                    <c:pt idx="286">
                      <c:v>1.7320508075688773E-2</c:v>
                    </c:pt>
                    <c:pt idx="287">
                      <c:v>1.7320508075688773E-2</c:v>
                    </c:pt>
                    <c:pt idx="288">
                      <c:v>1.7320508075688773E-2</c:v>
                    </c:pt>
                    <c:pt idx="289">
                      <c:v>1.7320508075688773E-2</c:v>
                    </c:pt>
                    <c:pt idx="290">
                      <c:v>1.7320508075688773E-2</c:v>
                    </c:pt>
                    <c:pt idx="291">
                      <c:v>1.7320508075688773E-2</c:v>
                    </c:pt>
                    <c:pt idx="292">
                      <c:v>1.7320508075688773E-2</c:v>
                    </c:pt>
                    <c:pt idx="293">
                      <c:v>1.7320508075688773E-2</c:v>
                    </c:pt>
                    <c:pt idx="294">
                      <c:v>1.7320508075688773E-2</c:v>
                    </c:pt>
                    <c:pt idx="295">
                      <c:v>1.7320508075688773E-2</c:v>
                    </c:pt>
                    <c:pt idx="296">
                      <c:v>1.7320508075688773E-2</c:v>
                    </c:pt>
                    <c:pt idx="297">
                      <c:v>1.7320508075688773E-2</c:v>
                    </c:pt>
                    <c:pt idx="298">
                      <c:v>1.7320508075688773E-2</c:v>
                    </c:pt>
                    <c:pt idx="299">
                      <c:v>1.7320508075688773E-2</c:v>
                    </c:pt>
                    <c:pt idx="300">
                      <c:v>1.7320508075688773E-2</c:v>
                    </c:pt>
                    <c:pt idx="301">
                      <c:v>1.7320508075688773E-2</c:v>
                    </c:pt>
                    <c:pt idx="303">
                      <c:v>2.598076211353316E-2</c:v>
                    </c:pt>
                    <c:pt idx="304">
                      <c:v>2.598076211353316E-2</c:v>
                    </c:pt>
                    <c:pt idx="305">
                      <c:v>2.598076211353316E-2</c:v>
                    </c:pt>
                    <c:pt idx="306">
                      <c:v>2.598076211353316E-2</c:v>
                    </c:pt>
                    <c:pt idx="307">
                      <c:v>2.598076211353316E-2</c:v>
                    </c:pt>
                    <c:pt idx="308">
                      <c:v>2.598076211353316E-2</c:v>
                    </c:pt>
                    <c:pt idx="309">
                      <c:v>2.598076211353316E-2</c:v>
                    </c:pt>
                    <c:pt idx="310">
                      <c:v>2.598076211353316E-2</c:v>
                    </c:pt>
                    <c:pt idx="311">
                      <c:v>2.598076211353316E-2</c:v>
                    </c:pt>
                    <c:pt idx="312">
                      <c:v>2.598076211353316E-2</c:v>
                    </c:pt>
                    <c:pt idx="313">
                      <c:v>2.598076211353316E-2</c:v>
                    </c:pt>
                    <c:pt idx="314">
                      <c:v>2.598076211353316E-2</c:v>
                    </c:pt>
                    <c:pt idx="315">
                      <c:v>2.598076211353316E-2</c:v>
                    </c:pt>
                    <c:pt idx="316">
                      <c:v>2.598076211353316E-2</c:v>
                    </c:pt>
                    <c:pt idx="317">
                      <c:v>2.598076211353316E-2</c:v>
                    </c:pt>
                    <c:pt idx="318">
                      <c:v>2.598076211353316E-2</c:v>
                    </c:pt>
                    <c:pt idx="319">
                      <c:v>2.598076211353316E-2</c:v>
                    </c:pt>
                    <c:pt idx="320">
                      <c:v>2.598076211353316E-2</c:v>
                    </c:pt>
                    <c:pt idx="321">
                      <c:v>2.598076211353316E-2</c:v>
                    </c:pt>
                    <c:pt idx="322">
                      <c:v>2.598076211353316E-2</c:v>
                    </c:pt>
                    <c:pt idx="323">
                      <c:v>2.598076211353316E-2</c:v>
                    </c:pt>
                    <c:pt idx="324">
                      <c:v>2.598076211353316E-2</c:v>
                    </c:pt>
                    <c:pt idx="325">
                      <c:v>2.598076211353316E-2</c:v>
                    </c:pt>
                    <c:pt idx="326">
                      <c:v>2.598076211353316E-2</c:v>
                    </c:pt>
                    <c:pt idx="327">
                      <c:v>2.598076211353316E-2</c:v>
                    </c:pt>
                    <c:pt idx="328">
                      <c:v>2.598076211353316E-2</c:v>
                    </c:pt>
                    <c:pt idx="329">
                      <c:v>2.598076211353316E-2</c:v>
                    </c:pt>
                    <c:pt idx="330">
                      <c:v>2.598076211353316E-2</c:v>
                    </c:pt>
                    <c:pt idx="331">
                      <c:v>2.598076211353316E-2</c:v>
                    </c:pt>
                    <c:pt idx="332">
                      <c:v>2.598076211353316E-2</c:v>
                    </c:pt>
                    <c:pt idx="333">
                      <c:v>2.598076211353316E-2</c:v>
                    </c:pt>
                    <c:pt idx="334">
                      <c:v>2.598076211353316E-2</c:v>
                    </c:pt>
                    <c:pt idx="335">
                      <c:v>2.598076211353316E-2</c:v>
                    </c:pt>
                    <c:pt idx="336">
                      <c:v>2.598076211353316E-2</c:v>
                    </c:pt>
                    <c:pt idx="337">
                      <c:v>2.598076211353316E-2</c:v>
                    </c:pt>
                    <c:pt idx="338">
                      <c:v>2.598076211353316E-2</c:v>
                    </c:pt>
                    <c:pt idx="339">
                      <c:v>2.598076211353316E-2</c:v>
                    </c:pt>
                    <c:pt idx="340">
                      <c:v>2.598076211353316E-2</c:v>
                    </c:pt>
                    <c:pt idx="341">
                      <c:v>2.598076211353316E-2</c:v>
                    </c:pt>
                    <c:pt idx="342">
                      <c:v>2.598076211353316E-2</c:v>
                    </c:pt>
                    <c:pt idx="343">
                      <c:v>2.598076211353316E-2</c:v>
                    </c:pt>
                    <c:pt idx="344">
                      <c:v>2.598076211353316E-2</c:v>
                    </c:pt>
                    <c:pt idx="345">
                      <c:v>2.598076211353316E-2</c:v>
                    </c:pt>
                    <c:pt idx="346">
                      <c:v>2.598076211353316E-2</c:v>
                    </c:pt>
                    <c:pt idx="347">
                      <c:v>2.598076211353316E-2</c:v>
                    </c:pt>
                    <c:pt idx="348">
                      <c:v>2.598076211353316E-2</c:v>
                    </c:pt>
                    <c:pt idx="349">
                      <c:v>2.598076211353316E-2</c:v>
                    </c:pt>
                    <c:pt idx="350">
                      <c:v>2.598076211353316E-2</c:v>
                    </c:pt>
                    <c:pt idx="351">
                      <c:v>2.598076211353316E-2</c:v>
                    </c:pt>
                    <c:pt idx="352">
                      <c:v>2.598076211353316E-2</c:v>
                    </c:pt>
                    <c:pt idx="353">
                      <c:v>2.598076211353316E-2</c:v>
                    </c:pt>
                    <c:pt idx="354">
                      <c:v>2.598076211353316E-2</c:v>
                    </c:pt>
                    <c:pt idx="355">
                      <c:v>2.598076211353316E-2</c:v>
                    </c:pt>
                    <c:pt idx="356">
                      <c:v>2.598076211353316E-2</c:v>
                    </c:pt>
                    <c:pt idx="357">
                      <c:v>2.598076211353316E-2</c:v>
                    </c:pt>
                    <c:pt idx="358">
                      <c:v>2.598076211353316E-2</c:v>
                    </c:pt>
                    <c:pt idx="359">
                      <c:v>2.598076211353316E-2</c:v>
                    </c:pt>
                    <c:pt idx="360">
                      <c:v>2.598076211353316E-2</c:v>
                    </c:pt>
                    <c:pt idx="361">
                      <c:v>2.598076211353316E-2</c:v>
                    </c:pt>
                    <c:pt idx="362">
                      <c:v>2.598076211353316E-2</c:v>
                    </c:pt>
                    <c:pt idx="363">
                      <c:v>2.598076211353316E-2</c:v>
                    </c:pt>
                    <c:pt idx="364">
                      <c:v>2.598076211353316E-2</c:v>
                    </c:pt>
                    <c:pt idx="365">
                      <c:v>2.598076211353316E-2</c:v>
                    </c:pt>
                    <c:pt idx="366">
                      <c:v>2.598076211353316E-2</c:v>
                    </c:pt>
                    <c:pt idx="367">
                      <c:v>2.598076211353316E-2</c:v>
                    </c:pt>
                    <c:pt idx="368">
                      <c:v>2.598076211353316E-2</c:v>
                    </c:pt>
                    <c:pt idx="369">
                      <c:v>2.598076211353316E-2</c:v>
                    </c:pt>
                    <c:pt idx="370">
                      <c:v>2.598076211353316E-2</c:v>
                    </c:pt>
                    <c:pt idx="371">
                      <c:v>2.598076211353316E-2</c:v>
                    </c:pt>
                    <c:pt idx="372">
                      <c:v>2.598076211353316E-2</c:v>
                    </c:pt>
                    <c:pt idx="373">
                      <c:v>2.598076211353316E-2</c:v>
                    </c:pt>
                    <c:pt idx="374">
                      <c:v>2.598076211353316E-2</c:v>
                    </c:pt>
                    <c:pt idx="375">
                      <c:v>2.598076211353316E-2</c:v>
                    </c:pt>
                    <c:pt idx="376">
                      <c:v>2.598076211353316E-2</c:v>
                    </c:pt>
                    <c:pt idx="377">
                      <c:v>2.598076211353316E-2</c:v>
                    </c:pt>
                    <c:pt idx="378">
                      <c:v>2.598076211353316E-2</c:v>
                    </c:pt>
                    <c:pt idx="379">
                      <c:v>2.598076211353316E-2</c:v>
                    </c:pt>
                    <c:pt idx="380">
                      <c:v>2.598076211353316E-2</c:v>
                    </c:pt>
                    <c:pt idx="381">
                      <c:v>2.598076211353316E-2</c:v>
                    </c:pt>
                    <c:pt idx="382">
                      <c:v>2.598076211353316E-2</c:v>
                    </c:pt>
                    <c:pt idx="383">
                      <c:v>2.598076211353316E-2</c:v>
                    </c:pt>
                    <c:pt idx="384">
                      <c:v>2.598076211353316E-2</c:v>
                    </c:pt>
                    <c:pt idx="385">
                      <c:v>2.598076211353316E-2</c:v>
                    </c:pt>
                    <c:pt idx="386">
                      <c:v>2.598076211353316E-2</c:v>
                    </c:pt>
                    <c:pt idx="387">
                      <c:v>2.598076211353316E-2</c:v>
                    </c:pt>
                    <c:pt idx="388">
                      <c:v>2.598076211353316E-2</c:v>
                    </c:pt>
                    <c:pt idx="389">
                      <c:v>2.598076211353316E-2</c:v>
                    </c:pt>
                    <c:pt idx="390">
                      <c:v>2.598076211353316E-2</c:v>
                    </c:pt>
                    <c:pt idx="391">
                      <c:v>2.598076211353316E-2</c:v>
                    </c:pt>
                    <c:pt idx="392">
                      <c:v>2.598076211353316E-2</c:v>
                    </c:pt>
                    <c:pt idx="393">
                      <c:v>2.598076211353316E-2</c:v>
                    </c:pt>
                    <c:pt idx="394">
                      <c:v>2.598076211353316E-2</c:v>
                    </c:pt>
                    <c:pt idx="395">
                      <c:v>2.598076211353316E-2</c:v>
                    </c:pt>
                    <c:pt idx="396">
                      <c:v>2.598076211353316E-2</c:v>
                    </c:pt>
                    <c:pt idx="397">
                      <c:v>2.598076211353316E-2</c:v>
                    </c:pt>
                    <c:pt idx="398">
                      <c:v>2.598076211353316E-2</c:v>
                    </c:pt>
                    <c:pt idx="399">
                      <c:v>2.598076211353316E-2</c:v>
                    </c:pt>
                    <c:pt idx="400">
                      <c:v>2.598076211353316E-2</c:v>
                    </c:pt>
                    <c:pt idx="402">
                      <c:v>3.4641016151377546E-2</c:v>
                    </c:pt>
                    <c:pt idx="403">
                      <c:v>3.4641016151377546E-2</c:v>
                    </c:pt>
                    <c:pt idx="404">
                      <c:v>3.4641016151377546E-2</c:v>
                    </c:pt>
                    <c:pt idx="405">
                      <c:v>3.4641016151377546E-2</c:v>
                    </c:pt>
                    <c:pt idx="406">
                      <c:v>3.4641016151377546E-2</c:v>
                    </c:pt>
                    <c:pt idx="407">
                      <c:v>3.4641016151377546E-2</c:v>
                    </c:pt>
                    <c:pt idx="408">
                      <c:v>3.4641016151377546E-2</c:v>
                    </c:pt>
                    <c:pt idx="409">
                      <c:v>3.4641016151377546E-2</c:v>
                    </c:pt>
                    <c:pt idx="410">
                      <c:v>3.4641016151377546E-2</c:v>
                    </c:pt>
                    <c:pt idx="411">
                      <c:v>3.4641016151377546E-2</c:v>
                    </c:pt>
                    <c:pt idx="412">
                      <c:v>3.4641016151377546E-2</c:v>
                    </c:pt>
                    <c:pt idx="413">
                      <c:v>3.4641016151377546E-2</c:v>
                    </c:pt>
                    <c:pt idx="414">
                      <c:v>3.4641016151377546E-2</c:v>
                    </c:pt>
                    <c:pt idx="415">
                      <c:v>3.4641016151377546E-2</c:v>
                    </c:pt>
                    <c:pt idx="416">
                      <c:v>3.4641016151377546E-2</c:v>
                    </c:pt>
                    <c:pt idx="417">
                      <c:v>3.4641016151377546E-2</c:v>
                    </c:pt>
                    <c:pt idx="418">
                      <c:v>3.4641016151377546E-2</c:v>
                    </c:pt>
                    <c:pt idx="419">
                      <c:v>3.4641016151377546E-2</c:v>
                    </c:pt>
                    <c:pt idx="420">
                      <c:v>3.4641016151377546E-2</c:v>
                    </c:pt>
                    <c:pt idx="421">
                      <c:v>3.4641016151377546E-2</c:v>
                    </c:pt>
                    <c:pt idx="422">
                      <c:v>3.4641016151377546E-2</c:v>
                    </c:pt>
                    <c:pt idx="423">
                      <c:v>3.4641016151377546E-2</c:v>
                    </c:pt>
                    <c:pt idx="424">
                      <c:v>3.4641016151377546E-2</c:v>
                    </c:pt>
                    <c:pt idx="425">
                      <c:v>3.4641016151377546E-2</c:v>
                    </c:pt>
                    <c:pt idx="426">
                      <c:v>3.4641016151377546E-2</c:v>
                    </c:pt>
                    <c:pt idx="427">
                      <c:v>3.4641016151377546E-2</c:v>
                    </c:pt>
                    <c:pt idx="428">
                      <c:v>3.4641016151377546E-2</c:v>
                    </c:pt>
                    <c:pt idx="429">
                      <c:v>3.4641016151377546E-2</c:v>
                    </c:pt>
                    <c:pt idx="430">
                      <c:v>3.4641016151377546E-2</c:v>
                    </c:pt>
                    <c:pt idx="431">
                      <c:v>3.4641016151377546E-2</c:v>
                    </c:pt>
                    <c:pt idx="432">
                      <c:v>3.4641016151377546E-2</c:v>
                    </c:pt>
                    <c:pt idx="433">
                      <c:v>3.4641016151377546E-2</c:v>
                    </c:pt>
                    <c:pt idx="434">
                      <c:v>3.4641016151377546E-2</c:v>
                    </c:pt>
                    <c:pt idx="435">
                      <c:v>3.4641016151377546E-2</c:v>
                    </c:pt>
                    <c:pt idx="436">
                      <c:v>3.4641016151377546E-2</c:v>
                    </c:pt>
                    <c:pt idx="437">
                      <c:v>3.4641016151377546E-2</c:v>
                    </c:pt>
                    <c:pt idx="438">
                      <c:v>3.4641016151377546E-2</c:v>
                    </c:pt>
                    <c:pt idx="439">
                      <c:v>3.4641016151377546E-2</c:v>
                    </c:pt>
                    <c:pt idx="440">
                      <c:v>3.4641016151377546E-2</c:v>
                    </c:pt>
                    <c:pt idx="441">
                      <c:v>3.4641016151377546E-2</c:v>
                    </c:pt>
                    <c:pt idx="442">
                      <c:v>3.4641016151377546E-2</c:v>
                    </c:pt>
                    <c:pt idx="443">
                      <c:v>3.4641016151377546E-2</c:v>
                    </c:pt>
                    <c:pt idx="444">
                      <c:v>3.4641016151377546E-2</c:v>
                    </c:pt>
                    <c:pt idx="445">
                      <c:v>3.4641016151377546E-2</c:v>
                    </c:pt>
                    <c:pt idx="446">
                      <c:v>3.4641016151377546E-2</c:v>
                    </c:pt>
                    <c:pt idx="447">
                      <c:v>3.4641016151377546E-2</c:v>
                    </c:pt>
                    <c:pt idx="448">
                      <c:v>3.4641016151377546E-2</c:v>
                    </c:pt>
                    <c:pt idx="449">
                      <c:v>3.4641016151377546E-2</c:v>
                    </c:pt>
                    <c:pt idx="450">
                      <c:v>3.4641016151377546E-2</c:v>
                    </c:pt>
                    <c:pt idx="451">
                      <c:v>3.4641016151377546E-2</c:v>
                    </c:pt>
                    <c:pt idx="452">
                      <c:v>3.4641016151377546E-2</c:v>
                    </c:pt>
                    <c:pt idx="453">
                      <c:v>3.4641016151377546E-2</c:v>
                    </c:pt>
                    <c:pt idx="454">
                      <c:v>3.4641016151377546E-2</c:v>
                    </c:pt>
                    <c:pt idx="455">
                      <c:v>3.4641016151377546E-2</c:v>
                    </c:pt>
                    <c:pt idx="456">
                      <c:v>3.4641016151377546E-2</c:v>
                    </c:pt>
                    <c:pt idx="457">
                      <c:v>3.4641016151377546E-2</c:v>
                    </c:pt>
                    <c:pt idx="458">
                      <c:v>3.4641016151377546E-2</c:v>
                    </c:pt>
                    <c:pt idx="459">
                      <c:v>3.4641016151377546E-2</c:v>
                    </c:pt>
                    <c:pt idx="460">
                      <c:v>3.4641016151377546E-2</c:v>
                    </c:pt>
                    <c:pt idx="461">
                      <c:v>3.4641016151377546E-2</c:v>
                    </c:pt>
                    <c:pt idx="462">
                      <c:v>3.4641016151377546E-2</c:v>
                    </c:pt>
                    <c:pt idx="463">
                      <c:v>3.4641016151377546E-2</c:v>
                    </c:pt>
                    <c:pt idx="464">
                      <c:v>3.4641016151377546E-2</c:v>
                    </c:pt>
                    <c:pt idx="465">
                      <c:v>3.4641016151377546E-2</c:v>
                    </c:pt>
                    <c:pt idx="466">
                      <c:v>3.4641016151377546E-2</c:v>
                    </c:pt>
                    <c:pt idx="467">
                      <c:v>3.4641016151377546E-2</c:v>
                    </c:pt>
                    <c:pt idx="468">
                      <c:v>3.4641016151377546E-2</c:v>
                    </c:pt>
                    <c:pt idx="469">
                      <c:v>3.4641016151377546E-2</c:v>
                    </c:pt>
                    <c:pt idx="470">
                      <c:v>3.4641016151377546E-2</c:v>
                    </c:pt>
                    <c:pt idx="471">
                      <c:v>3.4641016151377546E-2</c:v>
                    </c:pt>
                    <c:pt idx="472">
                      <c:v>3.4641016151377546E-2</c:v>
                    </c:pt>
                    <c:pt idx="473">
                      <c:v>3.4641016151377546E-2</c:v>
                    </c:pt>
                    <c:pt idx="474">
                      <c:v>3.4641016151377546E-2</c:v>
                    </c:pt>
                    <c:pt idx="475">
                      <c:v>3.4641016151377546E-2</c:v>
                    </c:pt>
                    <c:pt idx="476">
                      <c:v>3.4641016151377546E-2</c:v>
                    </c:pt>
                    <c:pt idx="477">
                      <c:v>3.4641016151377546E-2</c:v>
                    </c:pt>
                    <c:pt idx="478">
                      <c:v>3.4641016151377546E-2</c:v>
                    </c:pt>
                    <c:pt idx="479">
                      <c:v>3.4641016151377546E-2</c:v>
                    </c:pt>
                    <c:pt idx="480">
                      <c:v>3.4641016151377546E-2</c:v>
                    </c:pt>
                    <c:pt idx="481">
                      <c:v>3.4641016151377546E-2</c:v>
                    </c:pt>
                    <c:pt idx="482">
                      <c:v>3.4641016151377546E-2</c:v>
                    </c:pt>
                    <c:pt idx="483">
                      <c:v>3.4641016151377546E-2</c:v>
                    </c:pt>
                    <c:pt idx="484">
                      <c:v>3.4641016151377546E-2</c:v>
                    </c:pt>
                    <c:pt idx="485">
                      <c:v>3.4641016151377546E-2</c:v>
                    </c:pt>
                    <c:pt idx="486">
                      <c:v>3.4641016151377546E-2</c:v>
                    </c:pt>
                    <c:pt idx="487">
                      <c:v>3.4641016151377546E-2</c:v>
                    </c:pt>
                    <c:pt idx="488">
                      <c:v>3.4641016151377546E-2</c:v>
                    </c:pt>
                    <c:pt idx="489">
                      <c:v>3.4641016151377546E-2</c:v>
                    </c:pt>
                    <c:pt idx="490">
                      <c:v>3.4641016151377546E-2</c:v>
                    </c:pt>
                    <c:pt idx="491">
                      <c:v>3.4641016151377546E-2</c:v>
                    </c:pt>
                    <c:pt idx="492">
                      <c:v>3.4641016151377546E-2</c:v>
                    </c:pt>
                    <c:pt idx="493">
                      <c:v>3.4641016151377546E-2</c:v>
                    </c:pt>
                    <c:pt idx="494">
                      <c:v>3.4641016151377546E-2</c:v>
                    </c:pt>
                    <c:pt idx="495">
                      <c:v>3.4641016151377546E-2</c:v>
                    </c:pt>
                    <c:pt idx="496">
                      <c:v>3.4641016151377546E-2</c:v>
                    </c:pt>
                    <c:pt idx="497">
                      <c:v>3.4641016151377546E-2</c:v>
                    </c:pt>
                    <c:pt idx="498">
                      <c:v>3.4641016151377546E-2</c:v>
                    </c:pt>
                    <c:pt idx="500">
                      <c:v>4.330127018922194E-2</c:v>
                    </c:pt>
                    <c:pt idx="501">
                      <c:v>4.330127018922194E-2</c:v>
                    </c:pt>
                    <c:pt idx="502">
                      <c:v>4.330127018922194E-2</c:v>
                    </c:pt>
                    <c:pt idx="503">
                      <c:v>4.330127018922194E-2</c:v>
                    </c:pt>
                    <c:pt idx="504">
                      <c:v>4.330127018922194E-2</c:v>
                    </c:pt>
                    <c:pt idx="505">
                      <c:v>4.330127018922194E-2</c:v>
                    </c:pt>
                    <c:pt idx="506">
                      <c:v>4.330127018922194E-2</c:v>
                    </c:pt>
                    <c:pt idx="507">
                      <c:v>4.330127018922194E-2</c:v>
                    </c:pt>
                    <c:pt idx="508">
                      <c:v>4.330127018922194E-2</c:v>
                    </c:pt>
                    <c:pt idx="509">
                      <c:v>4.330127018922194E-2</c:v>
                    </c:pt>
                    <c:pt idx="510">
                      <c:v>4.330127018922194E-2</c:v>
                    </c:pt>
                    <c:pt idx="511">
                      <c:v>4.330127018922194E-2</c:v>
                    </c:pt>
                    <c:pt idx="512">
                      <c:v>4.330127018922194E-2</c:v>
                    </c:pt>
                    <c:pt idx="513">
                      <c:v>4.330127018922194E-2</c:v>
                    </c:pt>
                    <c:pt idx="514">
                      <c:v>4.330127018922194E-2</c:v>
                    </c:pt>
                    <c:pt idx="515">
                      <c:v>4.330127018922194E-2</c:v>
                    </c:pt>
                    <c:pt idx="516">
                      <c:v>4.330127018922194E-2</c:v>
                    </c:pt>
                    <c:pt idx="517">
                      <c:v>4.330127018922194E-2</c:v>
                    </c:pt>
                    <c:pt idx="518">
                      <c:v>4.330127018922194E-2</c:v>
                    </c:pt>
                    <c:pt idx="519">
                      <c:v>4.330127018922194E-2</c:v>
                    </c:pt>
                    <c:pt idx="520">
                      <c:v>4.330127018922194E-2</c:v>
                    </c:pt>
                    <c:pt idx="521">
                      <c:v>4.330127018922194E-2</c:v>
                    </c:pt>
                    <c:pt idx="522">
                      <c:v>4.330127018922194E-2</c:v>
                    </c:pt>
                    <c:pt idx="523">
                      <c:v>4.330127018922194E-2</c:v>
                    </c:pt>
                    <c:pt idx="524">
                      <c:v>4.330127018922194E-2</c:v>
                    </c:pt>
                    <c:pt idx="525">
                      <c:v>4.330127018922194E-2</c:v>
                    </c:pt>
                    <c:pt idx="526">
                      <c:v>4.330127018922194E-2</c:v>
                    </c:pt>
                    <c:pt idx="527">
                      <c:v>4.330127018922194E-2</c:v>
                    </c:pt>
                    <c:pt idx="528">
                      <c:v>4.330127018922194E-2</c:v>
                    </c:pt>
                    <c:pt idx="529">
                      <c:v>4.330127018922194E-2</c:v>
                    </c:pt>
                    <c:pt idx="530">
                      <c:v>4.330127018922194E-2</c:v>
                    </c:pt>
                    <c:pt idx="531">
                      <c:v>4.330127018922194E-2</c:v>
                    </c:pt>
                    <c:pt idx="532">
                      <c:v>4.330127018922194E-2</c:v>
                    </c:pt>
                    <c:pt idx="533">
                      <c:v>4.330127018922194E-2</c:v>
                    </c:pt>
                    <c:pt idx="534">
                      <c:v>4.330127018922194E-2</c:v>
                    </c:pt>
                    <c:pt idx="535">
                      <c:v>4.330127018922194E-2</c:v>
                    </c:pt>
                    <c:pt idx="536">
                      <c:v>4.330127018922194E-2</c:v>
                    </c:pt>
                    <c:pt idx="537">
                      <c:v>4.330127018922194E-2</c:v>
                    </c:pt>
                    <c:pt idx="538">
                      <c:v>4.330127018922194E-2</c:v>
                    </c:pt>
                    <c:pt idx="539">
                      <c:v>4.330127018922194E-2</c:v>
                    </c:pt>
                    <c:pt idx="540">
                      <c:v>4.330127018922194E-2</c:v>
                    </c:pt>
                    <c:pt idx="541">
                      <c:v>4.330127018922194E-2</c:v>
                    </c:pt>
                    <c:pt idx="542">
                      <c:v>4.330127018922194E-2</c:v>
                    </c:pt>
                    <c:pt idx="543">
                      <c:v>4.330127018922194E-2</c:v>
                    </c:pt>
                    <c:pt idx="544">
                      <c:v>4.330127018922194E-2</c:v>
                    </c:pt>
                    <c:pt idx="545">
                      <c:v>4.330127018922194E-2</c:v>
                    </c:pt>
                    <c:pt idx="546">
                      <c:v>4.330127018922194E-2</c:v>
                    </c:pt>
                    <c:pt idx="547">
                      <c:v>4.330127018922194E-2</c:v>
                    </c:pt>
                    <c:pt idx="548">
                      <c:v>4.330127018922194E-2</c:v>
                    </c:pt>
                    <c:pt idx="549">
                      <c:v>4.330127018922194E-2</c:v>
                    </c:pt>
                    <c:pt idx="550">
                      <c:v>4.330127018922194E-2</c:v>
                    </c:pt>
                    <c:pt idx="551">
                      <c:v>4.330127018922194E-2</c:v>
                    </c:pt>
                    <c:pt idx="552">
                      <c:v>4.330127018922194E-2</c:v>
                    </c:pt>
                    <c:pt idx="553">
                      <c:v>4.330127018922194E-2</c:v>
                    </c:pt>
                    <c:pt idx="554">
                      <c:v>4.330127018922194E-2</c:v>
                    </c:pt>
                    <c:pt idx="555">
                      <c:v>4.330127018922194E-2</c:v>
                    </c:pt>
                    <c:pt idx="556">
                      <c:v>4.330127018922194E-2</c:v>
                    </c:pt>
                    <c:pt idx="557">
                      <c:v>4.330127018922194E-2</c:v>
                    </c:pt>
                    <c:pt idx="558">
                      <c:v>4.330127018922194E-2</c:v>
                    </c:pt>
                    <c:pt idx="559">
                      <c:v>4.330127018922194E-2</c:v>
                    </c:pt>
                    <c:pt idx="560">
                      <c:v>4.330127018922194E-2</c:v>
                    </c:pt>
                    <c:pt idx="561">
                      <c:v>4.330127018922194E-2</c:v>
                    </c:pt>
                    <c:pt idx="562">
                      <c:v>4.330127018922194E-2</c:v>
                    </c:pt>
                    <c:pt idx="563">
                      <c:v>4.330127018922194E-2</c:v>
                    </c:pt>
                    <c:pt idx="564">
                      <c:v>4.330127018922194E-2</c:v>
                    </c:pt>
                    <c:pt idx="565">
                      <c:v>4.330127018922194E-2</c:v>
                    </c:pt>
                    <c:pt idx="566">
                      <c:v>4.330127018922194E-2</c:v>
                    </c:pt>
                    <c:pt idx="567">
                      <c:v>4.330127018922194E-2</c:v>
                    </c:pt>
                    <c:pt idx="568">
                      <c:v>4.330127018922194E-2</c:v>
                    </c:pt>
                    <c:pt idx="569">
                      <c:v>4.330127018922194E-2</c:v>
                    </c:pt>
                    <c:pt idx="570">
                      <c:v>4.330127018922194E-2</c:v>
                    </c:pt>
                    <c:pt idx="571">
                      <c:v>4.330127018922194E-2</c:v>
                    </c:pt>
                    <c:pt idx="572">
                      <c:v>4.330127018922194E-2</c:v>
                    </c:pt>
                    <c:pt idx="573">
                      <c:v>4.330127018922194E-2</c:v>
                    </c:pt>
                    <c:pt idx="574">
                      <c:v>4.330127018922194E-2</c:v>
                    </c:pt>
                    <c:pt idx="575">
                      <c:v>4.330127018922194E-2</c:v>
                    </c:pt>
                    <c:pt idx="576">
                      <c:v>4.330127018922194E-2</c:v>
                    </c:pt>
                    <c:pt idx="577">
                      <c:v>4.330127018922194E-2</c:v>
                    </c:pt>
                    <c:pt idx="578">
                      <c:v>4.330127018922194E-2</c:v>
                    </c:pt>
                    <c:pt idx="579">
                      <c:v>4.330127018922194E-2</c:v>
                    </c:pt>
                    <c:pt idx="580">
                      <c:v>4.330127018922194E-2</c:v>
                    </c:pt>
                    <c:pt idx="581">
                      <c:v>4.330127018922194E-2</c:v>
                    </c:pt>
                    <c:pt idx="582">
                      <c:v>4.330127018922194E-2</c:v>
                    </c:pt>
                    <c:pt idx="583">
                      <c:v>4.330127018922194E-2</c:v>
                    </c:pt>
                    <c:pt idx="584">
                      <c:v>4.330127018922194E-2</c:v>
                    </c:pt>
                    <c:pt idx="585">
                      <c:v>4.330127018922194E-2</c:v>
                    </c:pt>
                    <c:pt idx="586">
                      <c:v>4.330127018922194E-2</c:v>
                    </c:pt>
                    <c:pt idx="587">
                      <c:v>4.330127018922194E-2</c:v>
                    </c:pt>
                    <c:pt idx="588">
                      <c:v>4.330127018922194E-2</c:v>
                    </c:pt>
                    <c:pt idx="589">
                      <c:v>4.330127018922194E-2</c:v>
                    </c:pt>
                    <c:pt idx="590">
                      <c:v>4.330127018922194E-2</c:v>
                    </c:pt>
                    <c:pt idx="591">
                      <c:v>4.330127018922194E-2</c:v>
                    </c:pt>
                    <c:pt idx="592">
                      <c:v>4.330127018922194E-2</c:v>
                    </c:pt>
                    <c:pt idx="593">
                      <c:v>4.330127018922194E-2</c:v>
                    </c:pt>
                    <c:pt idx="594">
                      <c:v>4.330127018922194E-2</c:v>
                    </c:pt>
                    <c:pt idx="595">
                      <c:v>4.330127018922194E-2</c:v>
                    </c:pt>
                    <c:pt idx="597">
                      <c:v>5.1961524227066319E-2</c:v>
                    </c:pt>
                    <c:pt idx="598">
                      <c:v>5.1961524227066319E-2</c:v>
                    </c:pt>
                    <c:pt idx="599">
                      <c:v>5.1961524227066319E-2</c:v>
                    </c:pt>
                    <c:pt idx="600">
                      <c:v>5.1961524227066319E-2</c:v>
                    </c:pt>
                    <c:pt idx="601">
                      <c:v>5.1961524227066319E-2</c:v>
                    </c:pt>
                    <c:pt idx="602">
                      <c:v>5.1961524227066319E-2</c:v>
                    </c:pt>
                    <c:pt idx="603">
                      <c:v>5.1961524227066319E-2</c:v>
                    </c:pt>
                    <c:pt idx="604">
                      <c:v>5.1961524227066319E-2</c:v>
                    </c:pt>
                    <c:pt idx="605">
                      <c:v>5.1961524227066319E-2</c:v>
                    </c:pt>
                    <c:pt idx="606">
                      <c:v>5.1961524227066319E-2</c:v>
                    </c:pt>
                    <c:pt idx="607">
                      <c:v>5.1961524227066319E-2</c:v>
                    </c:pt>
                    <c:pt idx="608">
                      <c:v>5.1961524227066319E-2</c:v>
                    </c:pt>
                    <c:pt idx="609">
                      <c:v>5.1961524227066319E-2</c:v>
                    </c:pt>
                    <c:pt idx="610">
                      <c:v>5.1961524227066319E-2</c:v>
                    </c:pt>
                    <c:pt idx="611">
                      <c:v>5.1961524227066319E-2</c:v>
                    </c:pt>
                    <c:pt idx="612">
                      <c:v>5.1961524227066319E-2</c:v>
                    </c:pt>
                    <c:pt idx="613">
                      <c:v>5.1961524227066319E-2</c:v>
                    </c:pt>
                    <c:pt idx="614">
                      <c:v>5.1961524227066319E-2</c:v>
                    </c:pt>
                    <c:pt idx="615">
                      <c:v>5.1961524227066319E-2</c:v>
                    </c:pt>
                    <c:pt idx="616">
                      <c:v>5.1961524227066319E-2</c:v>
                    </c:pt>
                    <c:pt idx="617">
                      <c:v>5.1961524227066319E-2</c:v>
                    </c:pt>
                    <c:pt idx="618">
                      <c:v>5.1961524227066319E-2</c:v>
                    </c:pt>
                    <c:pt idx="619">
                      <c:v>5.1961524227066319E-2</c:v>
                    </c:pt>
                    <c:pt idx="620">
                      <c:v>5.1961524227066319E-2</c:v>
                    </c:pt>
                    <c:pt idx="621">
                      <c:v>5.1961524227066319E-2</c:v>
                    </c:pt>
                    <c:pt idx="622">
                      <c:v>5.1961524227066319E-2</c:v>
                    </c:pt>
                    <c:pt idx="623">
                      <c:v>5.1961524227066319E-2</c:v>
                    </c:pt>
                    <c:pt idx="624">
                      <c:v>5.1961524227066319E-2</c:v>
                    </c:pt>
                    <c:pt idx="625">
                      <c:v>5.1961524227066319E-2</c:v>
                    </c:pt>
                    <c:pt idx="626">
                      <c:v>5.1961524227066319E-2</c:v>
                    </c:pt>
                    <c:pt idx="627">
                      <c:v>5.1961524227066319E-2</c:v>
                    </c:pt>
                    <c:pt idx="628">
                      <c:v>5.1961524227066319E-2</c:v>
                    </c:pt>
                    <c:pt idx="629">
                      <c:v>5.1961524227066319E-2</c:v>
                    </c:pt>
                    <c:pt idx="630">
                      <c:v>5.1961524227066319E-2</c:v>
                    </c:pt>
                    <c:pt idx="631">
                      <c:v>5.1961524227066319E-2</c:v>
                    </c:pt>
                    <c:pt idx="632">
                      <c:v>5.1961524227066319E-2</c:v>
                    </c:pt>
                    <c:pt idx="633">
                      <c:v>5.1961524227066319E-2</c:v>
                    </c:pt>
                    <c:pt idx="634">
                      <c:v>5.1961524227066319E-2</c:v>
                    </c:pt>
                    <c:pt idx="635">
                      <c:v>5.1961524227066319E-2</c:v>
                    </c:pt>
                    <c:pt idx="636">
                      <c:v>5.1961524227066319E-2</c:v>
                    </c:pt>
                    <c:pt idx="637">
                      <c:v>5.1961524227066319E-2</c:v>
                    </c:pt>
                    <c:pt idx="638">
                      <c:v>5.1961524227066319E-2</c:v>
                    </c:pt>
                    <c:pt idx="639">
                      <c:v>5.1961524227066319E-2</c:v>
                    </c:pt>
                    <c:pt idx="640">
                      <c:v>5.1961524227066319E-2</c:v>
                    </c:pt>
                    <c:pt idx="641">
                      <c:v>5.1961524227066319E-2</c:v>
                    </c:pt>
                    <c:pt idx="642">
                      <c:v>5.1961524227066319E-2</c:v>
                    </c:pt>
                    <c:pt idx="643">
                      <c:v>5.1961524227066319E-2</c:v>
                    </c:pt>
                    <c:pt idx="644">
                      <c:v>5.1961524227066319E-2</c:v>
                    </c:pt>
                    <c:pt idx="645">
                      <c:v>5.1961524227066319E-2</c:v>
                    </c:pt>
                    <c:pt idx="646">
                      <c:v>5.1961524227066319E-2</c:v>
                    </c:pt>
                    <c:pt idx="647">
                      <c:v>5.1961524227066319E-2</c:v>
                    </c:pt>
                    <c:pt idx="648">
                      <c:v>5.1961524227066319E-2</c:v>
                    </c:pt>
                    <c:pt idx="649">
                      <c:v>5.1961524227066319E-2</c:v>
                    </c:pt>
                    <c:pt idx="650">
                      <c:v>5.1961524227066319E-2</c:v>
                    </c:pt>
                    <c:pt idx="651">
                      <c:v>5.1961524227066319E-2</c:v>
                    </c:pt>
                    <c:pt idx="652">
                      <c:v>5.1961524227066319E-2</c:v>
                    </c:pt>
                    <c:pt idx="653">
                      <c:v>5.1961524227066319E-2</c:v>
                    </c:pt>
                    <c:pt idx="654">
                      <c:v>5.1961524227066319E-2</c:v>
                    </c:pt>
                    <c:pt idx="655">
                      <c:v>5.1961524227066319E-2</c:v>
                    </c:pt>
                    <c:pt idx="656">
                      <c:v>5.1961524227066319E-2</c:v>
                    </c:pt>
                    <c:pt idx="657">
                      <c:v>5.1961524227066319E-2</c:v>
                    </c:pt>
                    <c:pt idx="658">
                      <c:v>5.1961524227066319E-2</c:v>
                    </c:pt>
                    <c:pt idx="659">
                      <c:v>5.1961524227066319E-2</c:v>
                    </c:pt>
                    <c:pt idx="660">
                      <c:v>5.1961524227066319E-2</c:v>
                    </c:pt>
                    <c:pt idx="661">
                      <c:v>5.1961524227066319E-2</c:v>
                    </c:pt>
                    <c:pt idx="662">
                      <c:v>5.1961524227066319E-2</c:v>
                    </c:pt>
                    <c:pt idx="663">
                      <c:v>5.1961524227066319E-2</c:v>
                    </c:pt>
                    <c:pt idx="664">
                      <c:v>5.1961524227066319E-2</c:v>
                    </c:pt>
                    <c:pt idx="665">
                      <c:v>5.1961524227066319E-2</c:v>
                    </c:pt>
                    <c:pt idx="666">
                      <c:v>5.1961524227066319E-2</c:v>
                    </c:pt>
                    <c:pt idx="667">
                      <c:v>5.1961524227066319E-2</c:v>
                    </c:pt>
                    <c:pt idx="668">
                      <c:v>5.1961524227066319E-2</c:v>
                    </c:pt>
                    <c:pt idx="669">
                      <c:v>5.1961524227066319E-2</c:v>
                    </c:pt>
                    <c:pt idx="670">
                      <c:v>5.1961524227066319E-2</c:v>
                    </c:pt>
                    <c:pt idx="671">
                      <c:v>5.1961524227066319E-2</c:v>
                    </c:pt>
                    <c:pt idx="672">
                      <c:v>5.1961524227066319E-2</c:v>
                    </c:pt>
                    <c:pt idx="673">
                      <c:v>5.1961524227066319E-2</c:v>
                    </c:pt>
                    <c:pt idx="674">
                      <c:v>5.1961524227066319E-2</c:v>
                    </c:pt>
                    <c:pt idx="675">
                      <c:v>5.1961524227066319E-2</c:v>
                    </c:pt>
                    <c:pt idx="676">
                      <c:v>5.1961524227066319E-2</c:v>
                    </c:pt>
                    <c:pt idx="677">
                      <c:v>5.1961524227066319E-2</c:v>
                    </c:pt>
                    <c:pt idx="678">
                      <c:v>5.1961524227066319E-2</c:v>
                    </c:pt>
                    <c:pt idx="679">
                      <c:v>5.1961524227066319E-2</c:v>
                    </c:pt>
                    <c:pt idx="680">
                      <c:v>5.1961524227066319E-2</c:v>
                    </c:pt>
                    <c:pt idx="681">
                      <c:v>5.1961524227066319E-2</c:v>
                    </c:pt>
                    <c:pt idx="682">
                      <c:v>5.1961524227066319E-2</c:v>
                    </c:pt>
                    <c:pt idx="683">
                      <c:v>5.1961524227066319E-2</c:v>
                    </c:pt>
                    <c:pt idx="684">
                      <c:v>5.1961524227066319E-2</c:v>
                    </c:pt>
                    <c:pt idx="685">
                      <c:v>5.1961524227066319E-2</c:v>
                    </c:pt>
                    <c:pt idx="686">
                      <c:v>5.1961524227066319E-2</c:v>
                    </c:pt>
                    <c:pt idx="687">
                      <c:v>5.1961524227066319E-2</c:v>
                    </c:pt>
                    <c:pt idx="688">
                      <c:v>5.1961524227066319E-2</c:v>
                    </c:pt>
                    <c:pt idx="689">
                      <c:v>5.1961524227066319E-2</c:v>
                    </c:pt>
                    <c:pt idx="690">
                      <c:v>5.1961524227066319E-2</c:v>
                    </c:pt>
                    <c:pt idx="691">
                      <c:v>5.1961524227066319E-2</c:v>
                    </c:pt>
                    <c:pt idx="693">
                      <c:v>6.0621778264910706E-2</c:v>
                    </c:pt>
                    <c:pt idx="694">
                      <c:v>6.0621778264910706E-2</c:v>
                    </c:pt>
                    <c:pt idx="695">
                      <c:v>6.0621778264910706E-2</c:v>
                    </c:pt>
                    <c:pt idx="696">
                      <c:v>6.0621778264910706E-2</c:v>
                    </c:pt>
                    <c:pt idx="697">
                      <c:v>6.0621778264910706E-2</c:v>
                    </c:pt>
                    <c:pt idx="698">
                      <c:v>6.0621778264910706E-2</c:v>
                    </c:pt>
                    <c:pt idx="699">
                      <c:v>6.0621778264910706E-2</c:v>
                    </c:pt>
                    <c:pt idx="700">
                      <c:v>6.0621778264910706E-2</c:v>
                    </c:pt>
                    <c:pt idx="701">
                      <c:v>6.0621778264910706E-2</c:v>
                    </c:pt>
                    <c:pt idx="702">
                      <c:v>6.0621778264910706E-2</c:v>
                    </c:pt>
                    <c:pt idx="703">
                      <c:v>6.0621778264910706E-2</c:v>
                    </c:pt>
                    <c:pt idx="704">
                      <c:v>6.0621778264910706E-2</c:v>
                    </c:pt>
                    <c:pt idx="705">
                      <c:v>6.0621778264910706E-2</c:v>
                    </c:pt>
                    <c:pt idx="706">
                      <c:v>6.0621778264910706E-2</c:v>
                    </c:pt>
                    <c:pt idx="707">
                      <c:v>6.0621778264910706E-2</c:v>
                    </c:pt>
                    <c:pt idx="708">
                      <c:v>6.0621778264910706E-2</c:v>
                    </c:pt>
                    <c:pt idx="709">
                      <c:v>6.0621778264910706E-2</c:v>
                    </c:pt>
                    <c:pt idx="710">
                      <c:v>6.0621778264910706E-2</c:v>
                    </c:pt>
                    <c:pt idx="711">
                      <c:v>6.0621778264910706E-2</c:v>
                    </c:pt>
                    <c:pt idx="712">
                      <c:v>6.0621778264910706E-2</c:v>
                    </c:pt>
                    <c:pt idx="713">
                      <c:v>6.0621778264910706E-2</c:v>
                    </c:pt>
                    <c:pt idx="714">
                      <c:v>6.0621778264910706E-2</c:v>
                    </c:pt>
                    <c:pt idx="715">
                      <c:v>6.0621778264910706E-2</c:v>
                    </c:pt>
                    <c:pt idx="716">
                      <c:v>6.0621778264910706E-2</c:v>
                    </c:pt>
                    <c:pt idx="717">
                      <c:v>6.0621778264910706E-2</c:v>
                    </c:pt>
                    <c:pt idx="718">
                      <c:v>6.0621778264910706E-2</c:v>
                    </c:pt>
                    <c:pt idx="719">
                      <c:v>6.0621778264910706E-2</c:v>
                    </c:pt>
                    <c:pt idx="720">
                      <c:v>6.0621778264910706E-2</c:v>
                    </c:pt>
                    <c:pt idx="721">
                      <c:v>6.0621778264910706E-2</c:v>
                    </c:pt>
                    <c:pt idx="722">
                      <c:v>6.0621778264910706E-2</c:v>
                    </c:pt>
                    <c:pt idx="723">
                      <c:v>6.0621778264910706E-2</c:v>
                    </c:pt>
                    <c:pt idx="724">
                      <c:v>6.0621778264910706E-2</c:v>
                    </c:pt>
                    <c:pt idx="725">
                      <c:v>6.0621778264910706E-2</c:v>
                    </c:pt>
                    <c:pt idx="726">
                      <c:v>6.0621778264910706E-2</c:v>
                    </c:pt>
                    <c:pt idx="727">
                      <c:v>6.0621778264910706E-2</c:v>
                    </c:pt>
                    <c:pt idx="728">
                      <c:v>6.0621778264910706E-2</c:v>
                    </c:pt>
                    <c:pt idx="729">
                      <c:v>6.0621778264910706E-2</c:v>
                    </c:pt>
                    <c:pt idx="730">
                      <c:v>6.0621778264910706E-2</c:v>
                    </c:pt>
                    <c:pt idx="731">
                      <c:v>6.0621778264910706E-2</c:v>
                    </c:pt>
                    <c:pt idx="732">
                      <c:v>6.0621778264910706E-2</c:v>
                    </c:pt>
                    <c:pt idx="733">
                      <c:v>6.0621778264910706E-2</c:v>
                    </c:pt>
                    <c:pt idx="734">
                      <c:v>6.0621778264910706E-2</c:v>
                    </c:pt>
                    <c:pt idx="735">
                      <c:v>6.0621778264910706E-2</c:v>
                    </c:pt>
                    <c:pt idx="736">
                      <c:v>6.0621778264910706E-2</c:v>
                    </c:pt>
                    <c:pt idx="737">
                      <c:v>6.0621778264910706E-2</c:v>
                    </c:pt>
                    <c:pt idx="738">
                      <c:v>6.0621778264910706E-2</c:v>
                    </c:pt>
                    <c:pt idx="739">
                      <c:v>6.0621778264910706E-2</c:v>
                    </c:pt>
                    <c:pt idx="740">
                      <c:v>6.0621778264910706E-2</c:v>
                    </c:pt>
                    <c:pt idx="741">
                      <c:v>6.0621778264910706E-2</c:v>
                    </c:pt>
                    <c:pt idx="742">
                      <c:v>6.0621778264910706E-2</c:v>
                    </c:pt>
                    <c:pt idx="743">
                      <c:v>6.0621778264910706E-2</c:v>
                    </c:pt>
                    <c:pt idx="744">
                      <c:v>6.0621778264910706E-2</c:v>
                    </c:pt>
                    <c:pt idx="745">
                      <c:v>6.0621778264910706E-2</c:v>
                    </c:pt>
                    <c:pt idx="746">
                      <c:v>6.0621778264910706E-2</c:v>
                    </c:pt>
                    <c:pt idx="747">
                      <c:v>6.0621778264910706E-2</c:v>
                    </c:pt>
                    <c:pt idx="748">
                      <c:v>6.0621778264910706E-2</c:v>
                    </c:pt>
                    <c:pt idx="749">
                      <c:v>6.0621778264910706E-2</c:v>
                    </c:pt>
                    <c:pt idx="750">
                      <c:v>6.0621778264910706E-2</c:v>
                    </c:pt>
                    <c:pt idx="751">
                      <c:v>6.0621778264910706E-2</c:v>
                    </c:pt>
                    <c:pt idx="752">
                      <c:v>6.0621778264910706E-2</c:v>
                    </c:pt>
                    <c:pt idx="753">
                      <c:v>6.0621778264910706E-2</c:v>
                    </c:pt>
                    <c:pt idx="754">
                      <c:v>6.0621778264910706E-2</c:v>
                    </c:pt>
                    <c:pt idx="755">
                      <c:v>6.0621778264910706E-2</c:v>
                    </c:pt>
                    <c:pt idx="756">
                      <c:v>6.0621778264910706E-2</c:v>
                    </c:pt>
                    <c:pt idx="757">
                      <c:v>6.0621778264910706E-2</c:v>
                    </c:pt>
                    <c:pt idx="758">
                      <c:v>6.0621778264910706E-2</c:v>
                    </c:pt>
                    <c:pt idx="759">
                      <c:v>6.0621778264910706E-2</c:v>
                    </c:pt>
                    <c:pt idx="760">
                      <c:v>6.0621778264910706E-2</c:v>
                    </c:pt>
                    <c:pt idx="761">
                      <c:v>6.0621778264910706E-2</c:v>
                    </c:pt>
                    <c:pt idx="762">
                      <c:v>6.0621778264910706E-2</c:v>
                    </c:pt>
                    <c:pt idx="763">
                      <c:v>6.0621778264910706E-2</c:v>
                    </c:pt>
                    <c:pt idx="764">
                      <c:v>6.0621778264910706E-2</c:v>
                    </c:pt>
                    <c:pt idx="765">
                      <c:v>6.0621778264910706E-2</c:v>
                    </c:pt>
                    <c:pt idx="766">
                      <c:v>6.0621778264910706E-2</c:v>
                    </c:pt>
                    <c:pt idx="767">
                      <c:v>6.0621778264910706E-2</c:v>
                    </c:pt>
                    <c:pt idx="768">
                      <c:v>6.0621778264910706E-2</c:v>
                    </c:pt>
                    <c:pt idx="769">
                      <c:v>6.0621778264910706E-2</c:v>
                    </c:pt>
                    <c:pt idx="770">
                      <c:v>6.0621778264910706E-2</c:v>
                    </c:pt>
                    <c:pt idx="771">
                      <c:v>6.0621778264910706E-2</c:v>
                    </c:pt>
                    <c:pt idx="772">
                      <c:v>6.0621778264910706E-2</c:v>
                    </c:pt>
                    <c:pt idx="773">
                      <c:v>6.0621778264910706E-2</c:v>
                    </c:pt>
                    <c:pt idx="774">
                      <c:v>6.0621778264910706E-2</c:v>
                    </c:pt>
                    <c:pt idx="775">
                      <c:v>6.0621778264910706E-2</c:v>
                    </c:pt>
                    <c:pt idx="776">
                      <c:v>6.0621778264910706E-2</c:v>
                    </c:pt>
                    <c:pt idx="777">
                      <c:v>6.0621778264910706E-2</c:v>
                    </c:pt>
                    <c:pt idx="778">
                      <c:v>6.0621778264910706E-2</c:v>
                    </c:pt>
                    <c:pt idx="779">
                      <c:v>6.0621778264910706E-2</c:v>
                    </c:pt>
                    <c:pt idx="780">
                      <c:v>6.0621778264910706E-2</c:v>
                    </c:pt>
                    <c:pt idx="781">
                      <c:v>6.0621778264910706E-2</c:v>
                    </c:pt>
                    <c:pt idx="782">
                      <c:v>6.0621778264910706E-2</c:v>
                    </c:pt>
                    <c:pt idx="783">
                      <c:v>6.0621778264910706E-2</c:v>
                    </c:pt>
                    <c:pt idx="784">
                      <c:v>6.0621778264910706E-2</c:v>
                    </c:pt>
                    <c:pt idx="785">
                      <c:v>6.0621778264910706E-2</c:v>
                    </c:pt>
                    <c:pt idx="786">
                      <c:v>6.0621778264910706E-2</c:v>
                    </c:pt>
                    <c:pt idx="788">
                      <c:v>6.9282032302755092E-2</c:v>
                    </c:pt>
                    <c:pt idx="789">
                      <c:v>6.9282032302755092E-2</c:v>
                    </c:pt>
                    <c:pt idx="790">
                      <c:v>6.9282032302755092E-2</c:v>
                    </c:pt>
                    <c:pt idx="791">
                      <c:v>6.9282032302755092E-2</c:v>
                    </c:pt>
                    <c:pt idx="792">
                      <c:v>6.9282032302755092E-2</c:v>
                    </c:pt>
                    <c:pt idx="793">
                      <c:v>6.9282032302755092E-2</c:v>
                    </c:pt>
                    <c:pt idx="794">
                      <c:v>6.9282032302755092E-2</c:v>
                    </c:pt>
                    <c:pt idx="795">
                      <c:v>6.9282032302755092E-2</c:v>
                    </c:pt>
                    <c:pt idx="796">
                      <c:v>6.9282032302755092E-2</c:v>
                    </c:pt>
                    <c:pt idx="797">
                      <c:v>6.9282032302755092E-2</c:v>
                    </c:pt>
                    <c:pt idx="798">
                      <c:v>6.9282032302755092E-2</c:v>
                    </c:pt>
                    <c:pt idx="799">
                      <c:v>6.9282032302755092E-2</c:v>
                    </c:pt>
                    <c:pt idx="800">
                      <c:v>6.9282032302755092E-2</c:v>
                    </c:pt>
                    <c:pt idx="801">
                      <c:v>6.9282032302755092E-2</c:v>
                    </c:pt>
                    <c:pt idx="802">
                      <c:v>6.9282032302755092E-2</c:v>
                    </c:pt>
                    <c:pt idx="803">
                      <c:v>6.9282032302755092E-2</c:v>
                    </c:pt>
                    <c:pt idx="804">
                      <c:v>6.9282032302755092E-2</c:v>
                    </c:pt>
                    <c:pt idx="805">
                      <c:v>6.9282032302755092E-2</c:v>
                    </c:pt>
                    <c:pt idx="806">
                      <c:v>6.9282032302755092E-2</c:v>
                    </c:pt>
                    <c:pt idx="807">
                      <c:v>6.9282032302755092E-2</c:v>
                    </c:pt>
                    <c:pt idx="808">
                      <c:v>6.9282032302755092E-2</c:v>
                    </c:pt>
                    <c:pt idx="809">
                      <c:v>6.9282032302755092E-2</c:v>
                    </c:pt>
                    <c:pt idx="810">
                      <c:v>6.9282032302755092E-2</c:v>
                    </c:pt>
                    <c:pt idx="811">
                      <c:v>6.9282032302755092E-2</c:v>
                    </c:pt>
                    <c:pt idx="812">
                      <c:v>6.9282032302755092E-2</c:v>
                    </c:pt>
                    <c:pt idx="813">
                      <c:v>6.9282032302755092E-2</c:v>
                    </c:pt>
                    <c:pt idx="814">
                      <c:v>6.9282032302755092E-2</c:v>
                    </c:pt>
                    <c:pt idx="815">
                      <c:v>6.9282032302755092E-2</c:v>
                    </c:pt>
                    <c:pt idx="816">
                      <c:v>6.9282032302755092E-2</c:v>
                    </c:pt>
                    <c:pt idx="817">
                      <c:v>6.9282032302755092E-2</c:v>
                    </c:pt>
                    <c:pt idx="818">
                      <c:v>6.9282032302755092E-2</c:v>
                    </c:pt>
                    <c:pt idx="819">
                      <c:v>6.9282032302755092E-2</c:v>
                    </c:pt>
                    <c:pt idx="820">
                      <c:v>6.9282032302755092E-2</c:v>
                    </c:pt>
                    <c:pt idx="821">
                      <c:v>6.9282032302755092E-2</c:v>
                    </c:pt>
                    <c:pt idx="822">
                      <c:v>6.9282032302755092E-2</c:v>
                    </c:pt>
                    <c:pt idx="823">
                      <c:v>6.9282032302755092E-2</c:v>
                    </c:pt>
                    <c:pt idx="824">
                      <c:v>6.9282032302755092E-2</c:v>
                    </c:pt>
                    <c:pt idx="825">
                      <c:v>6.9282032302755092E-2</c:v>
                    </c:pt>
                    <c:pt idx="826">
                      <c:v>6.9282032302755092E-2</c:v>
                    </c:pt>
                    <c:pt idx="827">
                      <c:v>6.9282032302755092E-2</c:v>
                    </c:pt>
                    <c:pt idx="828">
                      <c:v>6.9282032302755092E-2</c:v>
                    </c:pt>
                    <c:pt idx="829">
                      <c:v>6.9282032302755092E-2</c:v>
                    </c:pt>
                    <c:pt idx="830">
                      <c:v>6.9282032302755092E-2</c:v>
                    </c:pt>
                    <c:pt idx="831">
                      <c:v>6.9282032302755092E-2</c:v>
                    </c:pt>
                    <c:pt idx="832">
                      <c:v>6.9282032302755092E-2</c:v>
                    </c:pt>
                    <c:pt idx="833">
                      <c:v>6.9282032302755092E-2</c:v>
                    </c:pt>
                    <c:pt idx="834">
                      <c:v>6.9282032302755092E-2</c:v>
                    </c:pt>
                    <c:pt idx="835">
                      <c:v>6.9282032302755092E-2</c:v>
                    </c:pt>
                    <c:pt idx="836">
                      <c:v>6.9282032302755092E-2</c:v>
                    </c:pt>
                    <c:pt idx="837">
                      <c:v>6.9282032302755092E-2</c:v>
                    </c:pt>
                    <c:pt idx="838">
                      <c:v>6.9282032302755092E-2</c:v>
                    </c:pt>
                    <c:pt idx="839">
                      <c:v>6.9282032302755092E-2</c:v>
                    </c:pt>
                    <c:pt idx="840">
                      <c:v>6.9282032302755092E-2</c:v>
                    </c:pt>
                    <c:pt idx="841">
                      <c:v>6.9282032302755092E-2</c:v>
                    </c:pt>
                    <c:pt idx="842">
                      <c:v>6.9282032302755092E-2</c:v>
                    </c:pt>
                    <c:pt idx="843">
                      <c:v>6.9282032302755092E-2</c:v>
                    </c:pt>
                    <c:pt idx="844">
                      <c:v>6.9282032302755092E-2</c:v>
                    </c:pt>
                    <c:pt idx="845">
                      <c:v>6.9282032302755092E-2</c:v>
                    </c:pt>
                    <c:pt idx="846">
                      <c:v>6.9282032302755092E-2</c:v>
                    </c:pt>
                    <c:pt idx="847">
                      <c:v>6.9282032302755092E-2</c:v>
                    </c:pt>
                    <c:pt idx="848">
                      <c:v>6.9282032302755092E-2</c:v>
                    </c:pt>
                    <c:pt idx="849">
                      <c:v>6.9282032302755092E-2</c:v>
                    </c:pt>
                    <c:pt idx="850">
                      <c:v>6.9282032302755092E-2</c:v>
                    </c:pt>
                    <c:pt idx="851">
                      <c:v>6.9282032302755092E-2</c:v>
                    </c:pt>
                    <c:pt idx="852">
                      <c:v>6.9282032302755092E-2</c:v>
                    </c:pt>
                    <c:pt idx="853">
                      <c:v>6.9282032302755092E-2</c:v>
                    </c:pt>
                    <c:pt idx="854">
                      <c:v>6.9282032302755092E-2</c:v>
                    </c:pt>
                    <c:pt idx="855">
                      <c:v>6.9282032302755092E-2</c:v>
                    </c:pt>
                    <c:pt idx="856">
                      <c:v>6.9282032302755092E-2</c:v>
                    </c:pt>
                    <c:pt idx="857">
                      <c:v>6.9282032302755092E-2</c:v>
                    </c:pt>
                    <c:pt idx="858">
                      <c:v>6.9282032302755092E-2</c:v>
                    </c:pt>
                    <c:pt idx="859">
                      <c:v>6.9282032302755092E-2</c:v>
                    </c:pt>
                    <c:pt idx="860">
                      <c:v>6.9282032302755092E-2</c:v>
                    </c:pt>
                    <c:pt idx="861">
                      <c:v>6.9282032302755092E-2</c:v>
                    </c:pt>
                    <c:pt idx="862">
                      <c:v>6.9282032302755092E-2</c:v>
                    </c:pt>
                    <c:pt idx="863">
                      <c:v>6.9282032302755092E-2</c:v>
                    </c:pt>
                    <c:pt idx="864">
                      <c:v>6.9282032302755092E-2</c:v>
                    </c:pt>
                    <c:pt idx="865">
                      <c:v>6.9282032302755092E-2</c:v>
                    </c:pt>
                    <c:pt idx="866">
                      <c:v>6.9282032302755092E-2</c:v>
                    </c:pt>
                    <c:pt idx="867">
                      <c:v>6.9282032302755092E-2</c:v>
                    </c:pt>
                    <c:pt idx="868">
                      <c:v>6.9282032302755092E-2</c:v>
                    </c:pt>
                    <c:pt idx="869">
                      <c:v>6.9282032302755092E-2</c:v>
                    </c:pt>
                    <c:pt idx="870">
                      <c:v>6.9282032302755092E-2</c:v>
                    </c:pt>
                    <c:pt idx="871">
                      <c:v>6.9282032302755092E-2</c:v>
                    </c:pt>
                    <c:pt idx="872">
                      <c:v>6.9282032302755092E-2</c:v>
                    </c:pt>
                    <c:pt idx="873">
                      <c:v>6.9282032302755092E-2</c:v>
                    </c:pt>
                    <c:pt idx="874">
                      <c:v>6.9282032302755092E-2</c:v>
                    </c:pt>
                    <c:pt idx="875">
                      <c:v>6.9282032302755092E-2</c:v>
                    </c:pt>
                    <c:pt idx="876">
                      <c:v>6.9282032302755092E-2</c:v>
                    </c:pt>
                    <c:pt idx="877">
                      <c:v>6.9282032302755092E-2</c:v>
                    </c:pt>
                    <c:pt idx="878">
                      <c:v>6.9282032302755092E-2</c:v>
                    </c:pt>
                    <c:pt idx="879">
                      <c:v>6.9282032302755092E-2</c:v>
                    </c:pt>
                    <c:pt idx="880">
                      <c:v>6.9282032302755092E-2</c:v>
                    </c:pt>
                    <c:pt idx="882">
                      <c:v>7.7942286340599479E-2</c:v>
                    </c:pt>
                    <c:pt idx="883">
                      <c:v>7.7942286340599479E-2</c:v>
                    </c:pt>
                    <c:pt idx="884">
                      <c:v>7.7942286340599479E-2</c:v>
                    </c:pt>
                    <c:pt idx="885">
                      <c:v>7.7942286340599479E-2</c:v>
                    </c:pt>
                    <c:pt idx="886">
                      <c:v>7.7942286340599479E-2</c:v>
                    </c:pt>
                    <c:pt idx="887">
                      <c:v>7.7942286340599479E-2</c:v>
                    </c:pt>
                    <c:pt idx="888">
                      <c:v>7.7942286340599479E-2</c:v>
                    </c:pt>
                    <c:pt idx="889">
                      <c:v>7.7942286340599479E-2</c:v>
                    </c:pt>
                    <c:pt idx="890">
                      <c:v>7.7942286340599479E-2</c:v>
                    </c:pt>
                    <c:pt idx="891">
                      <c:v>7.7942286340599479E-2</c:v>
                    </c:pt>
                    <c:pt idx="892">
                      <c:v>7.7942286340599479E-2</c:v>
                    </c:pt>
                    <c:pt idx="893">
                      <c:v>7.7942286340599479E-2</c:v>
                    </c:pt>
                    <c:pt idx="894">
                      <c:v>7.7942286340599479E-2</c:v>
                    </c:pt>
                    <c:pt idx="895">
                      <c:v>7.7942286340599479E-2</c:v>
                    </c:pt>
                    <c:pt idx="896">
                      <c:v>7.7942286340599479E-2</c:v>
                    </c:pt>
                    <c:pt idx="897">
                      <c:v>7.7942286340599479E-2</c:v>
                    </c:pt>
                    <c:pt idx="898">
                      <c:v>7.7942286340599479E-2</c:v>
                    </c:pt>
                    <c:pt idx="899">
                      <c:v>7.7942286340599479E-2</c:v>
                    </c:pt>
                    <c:pt idx="900">
                      <c:v>7.7942286340599479E-2</c:v>
                    </c:pt>
                    <c:pt idx="901">
                      <c:v>7.7942286340599479E-2</c:v>
                    </c:pt>
                    <c:pt idx="902">
                      <c:v>7.7942286340599479E-2</c:v>
                    </c:pt>
                    <c:pt idx="903">
                      <c:v>7.7942286340599479E-2</c:v>
                    </c:pt>
                    <c:pt idx="904">
                      <c:v>7.7942286340599479E-2</c:v>
                    </c:pt>
                    <c:pt idx="905">
                      <c:v>7.7942286340599479E-2</c:v>
                    </c:pt>
                    <c:pt idx="906">
                      <c:v>7.7942286340599479E-2</c:v>
                    </c:pt>
                    <c:pt idx="907">
                      <c:v>7.7942286340599479E-2</c:v>
                    </c:pt>
                    <c:pt idx="908">
                      <c:v>7.7942286340599479E-2</c:v>
                    </c:pt>
                    <c:pt idx="909">
                      <c:v>7.7942286340599479E-2</c:v>
                    </c:pt>
                    <c:pt idx="910">
                      <c:v>7.7942286340599479E-2</c:v>
                    </c:pt>
                    <c:pt idx="911">
                      <c:v>7.7942286340599479E-2</c:v>
                    </c:pt>
                    <c:pt idx="912">
                      <c:v>7.7942286340599479E-2</c:v>
                    </c:pt>
                    <c:pt idx="913">
                      <c:v>7.7942286340599479E-2</c:v>
                    </c:pt>
                    <c:pt idx="914">
                      <c:v>7.7942286340599479E-2</c:v>
                    </c:pt>
                    <c:pt idx="915">
                      <c:v>7.7942286340599479E-2</c:v>
                    </c:pt>
                    <c:pt idx="916">
                      <c:v>7.7942286340599479E-2</c:v>
                    </c:pt>
                    <c:pt idx="917">
                      <c:v>7.7942286340599479E-2</c:v>
                    </c:pt>
                    <c:pt idx="918">
                      <c:v>7.7942286340599479E-2</c:v>
                    </c:pt>
                    <c:pt idx="919">
                      <c:v>7.7942286340599479E-2</c:v>
                    </c:pt>
                    <c:pt idx="920">
                      <c:v>7.7942286340599479E-2</c:v>
                    </c:pt>
                    <c:pt idx="921">
                      <c:v>7.7942286340599479E-2</c:v>
                    </c:pt>
                    <c:pt idx="922">
                      <c:v>7.7942286340599479E-2</c:v>
                    </c:pt>
                    <c:pt idx="923">
                      <c:v>7.7942286340599479E-2</c:v>
                    </c:pt>
                    <c:pt idx="924">
                      <c:v>7.7942286340599479E-2</c:v>
                    </c:pt>
                    <c:pt idx="925">
                      <c:v>7.7942286340599479E-2</c:v>
                    </c:pt>
                    <c:pt idx="926">
                      <c:v>7.7942286340599479E-2</c:v>
                    </c:pt>
                    <c:pt idx="927">
                      <c:v>7.7942286340599479E-2</c:v>
                    </c:pt>
                    <c:pt idx="928">
                      <c:v>7.7942286340599479E-2</c:v>
                    </c:pt>
                    <c:pt idx="929">
                      <c:v>7.7942286340599479E-2</c:v>
                    </c:pt>
                    <c:pt idx="930">
                      <c:v>7.7942286340599479E-2</c:v>
                    </c:pt>
                    <c:pt idx="931">
                      <c:v>7.7942286340599479E-2</c:v>
                    </c:pt>
                    <c:pt idx="932">
                      <c:v>7.7942286340599479E-2</c:v>
                    </c:pt>
                    <c:pt idx="933">
                      <c:v>7.7942286340599479E-2</c:v>
                    </c:pt>
                    <c:pt idx="934">
                      <c:v>7.7942286340599479E-2</c:v>
                    </c:pt>
                    <c:pt idx="935">
                      <c:v>7.7942286340599479E-2</c:v>
                    </c:pt>
                    <c:pt idx="936">
                      <c:v>7.7942286340599479E-2</c:v>
                    </c:pt>
                    <c:pt idx="937">
                      <c:v>7.7942286340599479E-2</c:v>
                    </c:pt>
                    <c:pt idx="938">
                      <c:v>7.7942286340599479E-2</c:v>
                    </c:pt>
                    <c:pt idx="939">
                      <c:v>7.7942286340599479E-2</c:v>
                    </c:pt>
                    <c:pt idx="940">
                      <c:v>7.7942286340599479E-2</c:v>
                    </c:pt>
                    <c:pt idx="941">
                      <c:v>7.7942286340599479E-2</c:v>
                    </c:pt>
                    <c:pt idx="942">
                      <c:v>7.7942286340599479E-2</c:v>
                    </c:pt>
                    <c:pt idx="943">
                      <c:v>7.7942286340599479E-2</c:v>
                    </c:pt>
                    <c:pt idx="944">
                      <c:v>7.7942286340599479E-2</c:v>
                    </c:pt>
                    <c:pt idx="945">
                      <c:v>7.7942286340599479E-2</c:v>
                    </c:pt>
                    <c:pt idx="946">
                      <c:v>7.7942286340599479E-2</c:v>
                    </c:pt>
                    <c:pt idx="947">
                      <c:v>7.7942286340599479E-2</c:v>
                    </c:pt>
                    <c:pt idx="948">
                      <c:v>7.7942286340599479E-2</c:v>
                    </c:pt>
                    <c:pt idx="949">
                      <c:v>7.7942286340599479E-2</c:v>
                    </c:pt>
                    <c:pt idx="950">
                      <c:v>7.7942286340599479E-2</c:v>
                    </c:pt>
                    <c:pt idx="951">
                      <c:v>7.7942286340599479E-2</c:v>
                    </c:pt>
                    <c:pt idx="952">
                      <c:v>7.7942286340599479E-2</c:v>
                    </c:pt>
                    <c:pt idx="953">
                      <c:v>7.7942286340599479E-2</c:v>
                    </c:pt>
                    <c:pt idx="954">
                      <c:v>7.7942286340599479E-2</c:v>
                    </c:pt>
                    <c:pt idx="955">
                      <c:v>7.7942286340599479E-2</c:v>
                    </c:pt>
                    <c:pt idx="956">
                      <c:v>7.7942286340599479E-2</c:v>
                    </c:pt>
                    <c:pt idx="957">
                      <c:v>7.7942286340599479E-2</c:v>
                    </c:pt>
                    <c:pt idx="958">
                      <c:v>7.7942286340599479E-2</c:v>
                    </c:pt>
                    <c:pt idx="959">
                      <c:v>7.7942286340599479E-2</c:v>
                    </c:pt>
                    <c:pt idx="960">
                      <c:v>7.7942286340599479E-2</c:v>
                    </c:pt>
                    <c:pt idx="961">
                      <c:v>7.7942286340599479E-2</c:v>
                    </c:pt>
                    <c:pt idx="962">
                      <c:v>7.7942286340599479E-2</c:v>
                    </c:pt>
                    <c:pt idx="963">
                      <c:v>7.7942286340599479E-2</c:v>
                    </c:pt>
                    <c:pt idx="964">
                      <c:v>7.7942286340599479E-2</c:v>
                    </c:pt>
                    <c:pt idx="965">
                      <c:v>7.7942286340599479E-2</c:v>
                    </c:pt>
                    <c:pt idx="966">
                      <c:v>7.7942286340599479E-2</c:v>
                    </c:pt>
                    <c:pt idx="967">
                      <c:v>7.7942286340599479E-2</c:v>
                    </c:pt>
                    <c:pt idx="968">
                      <c:v>7.7942286340599479E-2</c:v>
                    </c:pt>
                    <c:pt idx="969">
                      <c:v>7.7942286340599479E-2</c:v>
                    </c:pt>
                    <c:pt idx="970">
                      <c:v>7.7942286340599479E-2</c:v>
                    </c:pt>
                    <c:pt idx="971">
                      <c:v>7.7942286340599479E-2</c:v>
                    </c:pt>
                    <c:pt idx="972">
                      <c:v>7.7942286340599479E-2</c:v>
                    </c:pt>
                    <c:pt idx="973">
                      <c:v>7.7942286340599479E-2</c:v>
                    </c:pt>
                    <c:pt idx="975">
                      <c:v>8.6602540378443879E-2</c:v>
                    </c:pt>
                    <c:pt idx="976">
                      <c:v>8.6602540378443879E-2</c:v>
                    </c:pt>
                    <c:pt idx="977">
                      <c:v>8.6602540378443879E-2</c:v>
                    </c:pt>
                    <c:pt idx="978">
                      <c:v>8.6602540378443879E-2</c:v>
                    </c:pt>
                    <c:pt idx="979">
                      <c:v>8.6602540378443879E-2</c:v>
                    </c:pt>
                    <c:pt idx="980">
                      <c:v>8.6602540378443879E-2</c:v>
                    </c:pt>
                    <c:pt idx="981">
                      <c:v>8.6602540378443879E-2</c:v>
                    </c:pt>
                    <c:pt idx="982">
                      <c:v>8.6602540378443879E-2</c:v>
                    </c:pt>
                    <c:pt idx="983">
                      <c:v>8.6602540378443879E-2</c:v>
                    </c:pt>
                    <c:pt idx="984">
                      <c:v>8.6602540378443879E-2</c:v>
                    </c:pt>
                    <c:pt idx="985">
                      <c:v>8.6602540378443879E-2</c:v>
                    </c:pt>
                    <c:pt idx="986">
                      <c:v>8.6602540378443879E-2</c:v>
                    </c:pt>
                    <c:pt idx="987">
                      <c:v>8.6602540378443879E-2</c:v>
                    </c:pt>
                    <c:pt idx="988">
                      <c:v>8.6602540378443879E-2</c:v>
                    </c:pt>
                    <c:pt idx="989">
                      <c:v>8.6602540378443879E-2</c:v>
                    </c:pt>
                    <c:pt idx="990">
                      <c:v>8.6602540378443879E-2</c:v>
                    </c:pt>
                    <c:pt idx="991">
                      <c:v>8.6602540378443879E-2</c:v>
                    </c:pt>
                    <c:pt idx="992">
                      <c:v>8.6602540378443879E-2</c:v>
                    </c:pt>
                    <c:pt idx="993">
                      <c:v>8.6602540378443879E-2</c:v>
                    </c:pt>
                    <c:pt idx="994">
                      <c:v>8.6602540378443879E-2</c:v>
                    </c:pt>
                    <c:pt idx="995">
                      <c:v>8.6602540378443879E-2</c:v>
                    </c:pt>
                    <c:pt idx="996">
                      <c:v>8.6602540378443879E-2</c:v>
                    </c:pt>
                    <c:pt idx="997">
                      <c:v>8.6602540378443879E-2</c:v>
                    </c:pt>
                    <c:pt idx="998">
                      <c:v>8.6602540378443879E-2</c:v>
                    </c:pt>
                    <c:pt idx="999">
                      <c:v>8.6602540378443879E-2</c:v>
                    </c:pt>
                    <c:pt idx="1000">
                      <c:v>8.6602540378443879E-2</c:v>
                    </c:pt>
                    <c:pt idx="1001">
                      <c:v>8.6602540378443879E-2</c:v>
                    </c:pt>
                    <c:pt idx="1002">
                      <c:v>8.6602540378443879E-2</c:v>
                    </c:pt>
                    <c:pt idx="1003">
                      <c:v>8.6602540378443879E-2</c:v>
                    </c:pt>
                    <c:pt idx="1004">
                      <c:v>8.6602540378443879E-2</c:v>
                    </c:pt>
                    <c:pt idx="1005">
                      <c:v>8.6602540378443879E-2</c:v>
                    </c:pt>
                    <c:pt idx="1006">
                      <c:v>8.6602540378443879E-2</c:v>
                    </c:pt>
                    <c:pt idx="1007">
                      <c:v>8.6602540378443879E-2</c:v>
                    </c:pt>
                    <c:pt idx="1008">
                      <c:v>8.6602540378443879E-2</c:v>
                    </c:pt>
                    <c:pt idx="1009">
                      <c:v>8.6602540378443879E-2</c:v>
                    </c:pt>
                    <c:pt idx="1010">
                      <c:v>8.6602540378443879E-2</c:v>
                    </c:pt>
                    <c:pt idx="1011">
                      <c:v>8.6602540378443879E-2</c:v>
                    </c:pt>
                    <c:pt idx="1012">
                      <c:v>8.6602540378443879E-2</c:v>
                    </c:pt>
                    <c:pt idx="1013">
                      <c:v>8.6602540378443879E-2</c:v>
                    </c:pt>
                    <c:pt idx="1014">
                      <c:v>8.6602540378443879E-2</c:v>
                    </c:pt>
                    <c:pt idx="1015">
                      <c:v>8.6602540378443879E-2</c:v>
                    </c:pt>
                    <c:pt idx="1016">
                      <c:v>8.6602540378443879E-2</c:v>
                    </c:pt>
                    <c:pt idx="1017">
                      <c:v>8.6602540378443879E-2</c:v>
                    </c:pt>
                    <c:pt idx="1018">
                      <c:v>8.6602540378443879E-2</c:v>
                    </c:pt>
                    <c:pt idx="1019">
                      <c:v>8.6602540378443879E-2</c:v>
                    </c:pt>
                    <c:pt idx="1020">
                      <c:v>8.6602540378443879E-2</c:v>
                    </c:pt>
                    <c:pt idx="1021">
                      <c:v>8.6602540378443879E-2</c:v>
                    </c:pt>
                    <c:pt idx="1022">
                      <c:v>8.6602540378443879E-2</c:v>
                    </c:pt>
                    <c:pt idx="1023">
                      <c:v>8.6602540378443879E-2</c:v>
                    </c:pt>
                    <c:pt idx="1024">
                      <c:v>8.6602540378443879E-2</c:v>
                    </c:pt>
                    <c:pt idx="1025">
                      <c:v>8.6602540378443879E-2</c:v>
                    </c:pt>
                    <c:pt idx="1026">
                      <c:v>8.6602540378443879E-2</c:v>
                    </c:pt>
                    <c:pt idx="1027">
                      <c:v>8.6602540378443879E-2</c:v>
                    </c:pt>
                    <c:pt idx="1028">
                      <c:v>8.6602540378443879E-2</c:v>
                    </c:pt>
                    <c:pt idx="1029">
                      <c:v>8.6602540378443879E-2</c:v>
                    </c:pt>
                    <c:pt idx="1030">
                      <c:v>8.6602540378443879E-2</c:v>
                    </c:pt>
                    <c:pt idx="1031">
                      <c:v>8.6602540378443879E-2</c:v>
                    </c:pt>
                    <c:pt idx="1032">
                      <c:v>8.6602540378443879E-2</c:v>
                    </c:pt>
                    <c:pt idx="1033">
                      <c:v>8.6602540378443879E-2</c:v>
                    </c:pt>
                    <c:pt idx="1034">
                      <c:v>8.6602540378443879E-2</c:v>
                    </c:pt>
                    <c:pt idx="1035">
                      <c:v>8.6602540378443879E-2</c:v>
                    </c:pt>
                    <c:pt idx="1036">
                      <c:v>8.6602540378443879E-2</c:v>
                    </c:pt>
                    <c:pt idx="1037">
                      <c:v>8.6602540378443879E-2</c:v>
                    </c:pt>
                    <c:pt idx="1038">
                      <c:v>8.6602540378443879E-2</c:v>
                    </c:pt>
                    <c:pt idx="1039">
                      <c:v>8.6602540378443879E-2</c:v>
                    </c:pt>
                    <c:pt idx="1040">
                      <c:v>8.6602540378443879E-2</c:v>
                    </c:pt>
                    <c:pt idx="1041">
                      <c:v>8.6602540378443879E-2</c:v>
                    </c:pt>
                    <c:pt idx="1042">
                      <c:v>8.6602540378443879E-2</c:v>
                    </c:pt>
                    <c:pt idx="1043">
                      <c:v>8.6602540378443879E-2</c:v>
                    </c:pt>
                    <c:pt idx="1044">
                      <c:v>8.6602540378443879E-2</c:v>
                    </c:pt>
                    <c:pt idx="1045">
                      <c:v>8.6602540378443879E-2</c:v>
                    </c:pt>
                    <c:pt idx="1046">
                      <c:v>8.6602540378443879E-2</c:v>
                    </c:pt>
                    <c:pt idx="1047">
                      <c:v>8.6602540378443879E-2</c:v>
                    </c:pt>
                    <c:pt idx="1048">
                      <c:v>8.6602540378443879E-2</c:v>
                    </c:pt>
                    <c:pt idx="1049">
                      <c:v>8.6602540378443879E-2</c:v>
                    </c:pt>
                    <c:pt idx="1050">
                      <c:v>8.6602540378443879E-2</c:v>
                    </c:pt>
                    <c:pt idx="1051">
                      <c:v>8.6602540378443879E-2</c:v>
                    </c:pt>
                    <c:pt idx="1052">
                      <c:v>8.6602540378443879E-2</c:v>
                    </c:pt>
                    <c:pt idx="1053">
                      <c:v>8.6602540378443879E-2</c:v>
                    </c:pt>
                    <c:pt idx="1054">
                      <c:v>8.6602540378443879E-2</c:v>
                    </c:pt>
                    <c:pt idx="1055">
                      <c:v>8.6602540378443879E-2</c:v>
                    </c:pt>
                    <c:pt idx="1056">
                      <c:v>8.6602540378443879E-2</c:v>
                    </c:pt>
                    <c:pt idx="1057">
                      <c:v>8.6602540378443879E-2</c:v>
                    </c:pt>
                    <c:pt idx="1058">
                      <c:v>8.6602540378443879E-2</c:v>
                    </c:pt>
                    <c:pt idx="1059">
                      <c:v>8.6602540378443879E-2</c:v>
                    </c:pt>
                    <c:pt idx="1060">
                      <c:v>8.6602540378443879E-2</c:v>
                    </c:pt>
                    <c:pt idx="1061">
                      <c:v>8.6602540378443879E-2</c:v>
                    </c:pt>
                    <c:pt idx="1062">
                      <c:v>8.6602540378443879E-2</c:v>
                    </c:pt>
                    <c:pt idx="1063">
                      <c:v>8.6602540378443879E-2</c:v>
                    </c:pt>
                    <c:pt idx="1064">
                      <c:v>8.6602540378443879E-2</c:v>
                    </c:pt>
                    <c:pt idx="1065">
                      <c:v>8.6602540378443879E-2</c:v>
                    </c:pt>
                    <c:pt idx="1067">
                      <c:v>9.5262794416288252E-2</c:v>
                    </c:pt>
                    <c:pt idx="1068">
                      <c:v>9.5262794416288252E-2</c:v>
                    </c:pt>
                    <c:pt idx="1069">
                      <c:v>9.5262794416288252E-2</c:v>
                    </c:pt>
                    <c:pt idx="1070">
                      <c:v>9.5262794416288252E-2</c:v>
                    </c:pt>
                    <c:pt idx="1071">
                      <c:v>9.5262794416288252E-2</c:v>
                    </c:pt>
                    <c:pt idx="1072">
                      <c:v>9.5262794416288252E-2</c:v>
                    </c:pt>
                    <c:pt idx="1073">
                      <c:v>9.5262794416288252E-2</c:v>
                    </c:pt>
                    <c:pt idx="1074">
                      <c:v>9.5262794416288252E-2</c:v>
                    </c:pt>
                    <c:pt idx="1075">
                      <c:v>9.5262794416288252E-2</c:v>
                    </c:pt>
                    <c:pt idx="1076">
                      <c:v>9.5262794416288252E-2</c:v>
                    </c:pt>
                    <c:pt idx="1077">
                      <c:v>9.5262794416288252E-2</c:v>
                    </c:pt>
                    <c:pt idx="1078">
                      <c:v>9.5262794416288252E-2</c:v>
                    </c:pt>
                    <c:pt idx="1079">
                      <c:v>9.5262794416288252E-2</c:v>
                    </c:pt>
                    <c:pt idx="1080">
                      <c:v>9.5262794416288252E-2</c:v>
                    </c:pt>
                    <c:pt idx="1081">
                      <c:v>9.5262794416288252E-2</c:v>
                    </c:pt>
                    <c:pt idx="1082">
                      <c:v>9.5262794416288252E-2</c:v>
                    </c:pt>
                    <c:pt idx="1083">
                      <c:v>9.5262794416288252E-2</c:v>
                    </c:pt>
                    <c:pt idx="1084">
                      <c:v>9.5262794416288252E-2</c:v>
                    </c:pt>
                    <c:pt idx="1085">
                      <c:v>9.5262794416288252E-2</c:v>
                    </c:pt>
                    <c:pt idx="1086">
                      <c:v>9.5262794416288252E-2</c:v>
                    </c:pt>
                    <c:pt idx="1087">
                      <c:v>9.5262794416288252E-2</c:v>
                    </c:pt>
                    <c:pt idx="1088">
                      <c:v>9.5262794416288252E-2</c:v>
                    </c:pt>
                    <c:pt idx="1089">
                      <c:v>9.5262794416288252E-2</c:v>
                    </c:pt>
                    <c:pt idx="1090">
                      <c:v>9.5262794416288252E-2</c:v>
                    </c:pt>
                    <c:pt idx="1091">
                      <c:v>9.5262794416288252E-2</c:v>
                    </c:pt>
                    <c:pt idx="1092">
                      <c:v>9.5262794416288252E-2</c:v>
                    </c:pt>
                    <c:pt idx="1093">
                      <c:v>9.5262794416288252E-2</c:v>
                    </c:pt>
                    <c:pt idx="1094">
                      <c:v>9.5262794416288252E-2</c:v>
                    </c:pt>
                    <c:pt idx="1095">
                      <c:v>9.5262794416288252E-2</c:v>
                    </c:pt>
                    <c:pt idx="1096">
                      <c:v>9.5262794416288252E-2</c:v>
                    </c:pt>
                    <c:pt idx="1097">
                      <c:v>9.5262794416288252E-2</c:v>
                    </c:pt>
                    <c:pt idx="1098">
                      <c:v>9.5262794416288252E-2</c:v>
                    </c:pt>
                    <c:pt idx="1099">
                      <c:v>9.5262794416288252E-2</c:v>
                    </c:pt>
                    <c:pt idx="1100">
                      <c:v>9.5262794416288252E-2</c:v>
                    </c:pt>
                    <c:pt idx="1101">
                      <c:v>9.5262794416288252E-2</c:v>
                    </c:pt>
                    <c:pt idx="1102">
                      <c:v>9.5262794416288252E-2</c:v>
                    </c:pt>
                    <c:pt idx="1103">
                      <c:v>9.5262794416288252E-2</c:v>
                    </c:pt>
                    <c:pt idx="1104">
                      <c:v>9.5262794416288252E-2</c:v>
                    </c:pt>
                    <c:pt idx="1105">
                      <c:v>9.5262794416288252E-2</c:v>
                    </c:pt>
                    <c:pt idx="1106">
                      <c:v>9.5262794416288252E-2</c:v>
                    </c:pt>
                    <c:pt idx="1107">
                      <c:v>9.5262794416288252E-2</c:v>
                    </c:pt>
                    <c:pt idx="1108">
                      <c:v>9.5262794416288252E-2</c:v>
                    </c:pt>
                    <c:pt idx="1109">
                      <c:v>9.5262794416288252E-2</c:v>
                    </c:pt>
                    <c:pt idx="1110">
                      <c:v>9.5262794416288252E-2</c:v>
                    </c:pt>
                    <c:pt idx="1111">
                      <c:v>9.5262794416288252E-2</c:v>
                    </c:pt>
                    <c:pt idx="1112">
                      <c:v>9.5262794416288252E-2</c:v>
                    </c:pt>
                    <c:pt idx="1113">
                      <c:v>9.5262794416288252E-2</c:v>
                    </c:pt>
                    <c:pt idx="1114">
                      <c:v>9.5262794416288252E-2</c:v>
                    </c:pt>
                    <c:pt idx="1115">
                      <c:v>9.5262794416288252E-2</c:v>
                    </c:pt>
                    <c:pt idx="1116">
                      <c:v>9.5262794416288252E-2</c:v>
                    </c:pt>
                    <c:pt idx="1117">
                      <c:v>9.5262794416288252E-2</c:v>
                    </c:pt>
                    <c:pt idx="1118">
                      <c:v>9.5262794416288252E-2</c:v>
                    </c:pt>
                    <c:pt idx="1119">
                      <c:v>9.5262794416288252E-2</c:v>
                    </c:pt>
                    <c:pt idx="1120">
                      <c:v>9.5262794416288252E-2</c:v>
                    </c:pt>
                    <c:pt idx="1121">
                      <c:v>9.5262794416288252E-2</c:v>
                    </c:pt>
                    <c:pt idx="1122">
                      <c:v>9.5262794416288252E-2</c:v>
                    </c:pt>
                    <c:pt idx="1123">
                      <c:v>9.5262794416288252E-2</c:v>
                    </c:pt>
                    <c:pt idx="1124">
                      <c:v>9.5262794416288252E-2</c:v>
                    </c:pt>
                    <c:pt idx="1125">
                      <c:v>9.5262794416288252E-2</c:v>
                    </c:pt>
                    <c:pt idx="1126">
                      <c:v>9.5262794416288252E-2</c:v>
                    </c:pt>
                    <c:pt idx="1127">
                      <c:v>9.5262794416288252E-2</c:v>
                    </c:pt>
                    <c:pt idx="1128">
                      <c:v>9.5262794416288252E-2</c:v>
                    </c:pt>
                    <c:pt idx="1129">
                      <c:v>9.5262794416288252E-2</c:v>
                    </c:pt>
                    <c:pt idx="1130">
                      <c:v>9.5262794416288252E-2</c:v>
                    </c:pt>
                    <c:pt idx="1131">
                      <c:v>9.5262794416288252E-2</c:v>
                    </c:pt>
                    <c:pt idx="1132">
                      <c:v>9.5262794416288252E-2</c:v>
                    </c:pt>
                    <c:pt idx="1133">
                      <c:v>9.5262794416288252E-2</c:v>
                    </c:pt>
                    <c:pt idx="1134">
                      <c:v>9.5262794416288252E-2</c:v>
                    </c:pt>
                    <c:pt idx="1135">
                      <c:v>9.5262794416288252E-2</c:v>
                    </c:pt>
                    <c:pt idx="1136">
                      <c:v>9.5262794416288252E-2</c:v>
                    </c:pt>
                    <c:pt idx="1137">
                      <c:v>9.5262794416288252E-2</c:v>
                    </c:pt>
                    <c:pt idx="1138">
                      <c:v>9.5262794416288252E-2</c:v>
                    </c:pt>
                    <c:pt idx="1139">
                      <c:v>9.5262794416288252E-2</c:v>
                    </c:pt>
                    <c:pt idx="1140">
                      <c:v>9.5262794416288252E-2</c:v>
                    </c:pt>
                    <c:pt idx="1141">
                      <c:v>9.5262794416288252E-2</c:v>
                    </c:pt>
                    <c:pt idx="1142">
                      <c:v>9.5262794416288252E-2</c:v>
                    </c:pt>
                    <c:pt idx="1143">
                      <c:v>9.5262794416288252E-2</c:v>
                    </c:pt>
                    <c:pt idx="1144">
                      <c:v>9.5262794416288252E-2</c:v>
                    </c:pt>
                    <c:pt idx="1145">
                      <c:v>9.5262794416288252E-2</c:v>
                    </c:pt>
                    <c:pt idx="1146">
                      <c:v>9.5262794416288252E-2</c:v>
                    </c:pt>
                    <c:pt idx="1147">
                      <c:v>9.5262794416288252E-2</c:v>
                    </c:pt>
                    <c:pt idx="1148">
                      <c:v>9.5262794416288252E-2</c:v>
                    </c:pt>
                    <c:pt idx="1149">
                      <c:v>9.5262794416288252E-2</c:v>
                    </c:pt>
                    <c:pt idx="1150">
                      <c:v>9.5262794416288252E-2</c:v>
                    </c:pt>
                    <c:pt idx="1151">
                      <c:v>9.5262794416288252E-2</c:v>
                    </c:pt>
                    <c:pt idx="1152">
                      <c:v>9.5262794416288252E-2</c:v>
                    </c:pt>
                    <c:pt idx="1153">
                      <c:v>9.5262794416288252E-2</c:v>
                    </c:pt>
                    <c:pt idx="1154">
                      <c:v>9.5262794416288252E-2</c:v>
                    </c:pt>
                    <c:pt idx="1155">
                      <c:v>9.5262794416288252E-2</c:v>
                    </c:pt>
                    <c:pt idx="1156">
                      <c:v>9.5262794416288252E-2</c:v>
                    </c:pt>
                    <c:pt idx="1158">
                      <c:v>0.10392304845413264</c:v>
                    </c:pt>
                    <c:pt idx="1159">
                      <c:v>0.10392304845413264</c:v>
                    </c:pt>
                    <c:pt idx="1160">
                      <c:v>0.10392304845413264</c:v>
                    </c:pt>
                    <c:pt idx="1161">
                      <c:v>0.10392304845413264</c:v>
                    </c:pt>
                    <c:pt idx="1162">
                      <c:v>0.10392304845413264</c:v>
                    </c:pt>
                    <c:pt idx="1163">
                      <c:v>0.10392304845413264</c:v>
                    </c:pt>
                    <c:pt idx="1164">
                      <c:v>0.10392304845413264</c:v>
                    </c:pt>
                    <c:pt idx="1165">
                      <c:v>0.10392304845413264</c:v>
                    </c:pt>
                    <c:pt idx="1166">
                      <c:v>0.10392304845413264</c:v>
                    </c:pt>
                    <c:pt idx="1167">
                      <c:v>0.10392304845413264</c:v>
                    </c:pt>
                    <c:pt idx="1168">
                      <c:v>0.10392304845413264</c:v>
                    </c:pt>
                    <c:pt idx="1169">
                      <c:v>0.10392304845413264</c:v>
                    </c:pt>
                    <c:pt idx="1170">
                      <c:v>0.10392304845413264</c:v>
                    </c:pt>
                    <c:pt idx="1171">
                      <c:v>0.10392304845413264</c:v>
                    </c:pt>
                    <c:pt idx="1172">
                      <c:v>0.10392304845413264</c:v>
                    </c:pt>
                    <c:pt idx="1173">
                      <c:v>0.10392304845413264</c:v>
                    </c:pt>
                    <c:pt idx="1174">
                      <c:v>0.10392304845413264</c:v>
                    </c:pt>
                    <c:pt idx="1175">
                      <c:v>0.10392304845413264</c:v>
                    </c:pt>
                    <c:pt idx="1176">
                      <c:v>0.10392304845413264</c:v>
                    </c:pt>
                    <c:pt idx="1177">
                      <c:v>0.10392304845413264</c:v>
                    </c:pt>
                    <c:pt idx="1178">
                      <c:v>0.10392304845413264</c:v>
                    </c:pt>
                    <c:pt idx="1179">
                      <c:v>0.10392304845413264</c:v>
                    </c:pt>
                    <c:pt idx="1180">
                      <c:v>0.10392304845413264</c:v>
                    </c:pt>
                    <c:pt idx="1181">
                      <c:v>0.10392304845413264</c:v>
                    </c:pt>
                    <c:pt idx="1182">
                      <c:v>0.10392304845413264</c:v>
                    </c:pt>
                    <c:pt idx="1183">
                      <c:v>0.10392304845413264</c:v>
                    </c:pt>
                    <c:pt idx="1184">
                      <c:v>0.10392304845413264</c:v>
                    </c:pt>
                    <c:pt idx="1185">
                      <c:v>0.10392304845413264</c:v>
                    </c:pt>
                    <c:pt idx="1186">
                      <c:v>0.10392304845413264</c:v>
                    </c:pt>
                    <c:pt idx="1187">
                      <c:v>0.10392304845413264</c:v>
                    </c:pt>
                    <c:pt idx="1188">
                      <c:v>0.10392304845413264</c:v>
                    </c:pt>
                    <c:pt idx="1189">
                      <c:v>0.10392304845413264</c:v>
                    </c:pt>
                    <c:pt idx="1190">
                      <c:v>0.10392304845413264</c:v>
                    </c:pt>
                    <c:pt idx="1191">
                      <c:v>0.10392304845413264</c:v>
                    </c:pt>
                    <c:pt idx="1192">
                      <c:v>0.10392304845413264</c:v>
                    </c:pt>
                    <c:pt idx="1193">
                      <c:v>0.10392304845413264</c:v>
                    </c:pt>
                    <c:pt idx="1194">
                      <c:v>0.10392304845413264</c:v>
                    </c:pt>
                    <c:pt idx="1195">
                      <c:v>0.10392304845413264</c:v>
                    </c:pt>
                    <c:pt idx="1196">
                      <c:v>0.10392304845413264</c:v>
                    </c:pt>
                    <c:pt idx="1197">
                      <c:v>0.10392304845413264</c:v>
                    </c:pt>
                    <c:pt idx="1198">
                      <c:v>0.10392304845413264</c:v>
                    </c:pt>
                    <c:pt idx="1199">
                      <c:v>0.10392304845413264</c:v>
                    </c:pt>
                    <c:pt idx="1200">
                      <c:v>0.10392304845413264</c:v>
                    </c:pt>
                    <c:pt idx="1201">
                      <c:v>0.10392304845413264</c:v>
                    </c:pt>
                    <c:pt idx="1202">
                      <c:v>0.10392304845413264</c:v>
                    </c:pt>
                    <c:pt idx="1203">
                      <c:v>0.10392304845413264</c:v>
                    </c:pt>
                    <c:pt idx="1204">
                      <c:v>0.10392304845413264</c:v>
                    </c:pt>
                    <c:pt idx="1205">
                      <c:v>0.10392304845413264</c:v>
                    </c:pt>
                    <c:pt idx="1206">
                      <c:v>0.10392304845413264</c:v>
                    </c:pt>
                    <c:pt idx="1207">
                      <c:v>0.10392304845413264</c:v>
                    </c:pt>
                    <c:pt idx="1208">
                      <c:v>0.10392304845413264</c:v>
                    </c:pt>
                    <c:pt idx="1209">
                      <c:v>0.10392304845413264</c:v>
                    </c:pt>
                    <c:pt idx="1210">
                      <c:v>0.10392304845413264</c:v>
                    </c:pt>
                    <c:pt idx="1211">
                      <c:v>0.10392304845413264</c:v>
                    </c:pt>
                    <c:pt idx="1212">
                      <c:v>0.10392304845413264</c:v>
                    </c:pt>
                    <c:pt idx="1213">
                      <c:v>0.10392304845413264</c:v>
                    </c:pt>
                    <c:pt idx="1214">
                      <c:v>0.10392304845413264</c:v>
                    </c:pt>
                    <c:pt idx="1215">
                      <c:v>0.10392304845413264</c:v>
                    </c:pt>
                    <c:pt idx="1216">
                      <c:v>0.10392304845413264</c:v>
                    </c:pt>
                    <c:pt idx="1217">
                      <c:v>0.10392304845413264</c:v>
                    </c:pt>
                    <c:pt idx="1218">
                      <c:v>0.10392304845413264</c:v>
                    </c:pt>
                    <c:pt idx="1219">
                      <c:v>0.10392304845413264</c:v>
                    </c:pt>
                    <c:pt idx="1220">
                      <c:v>0.10392304845413264</c:v>
                    </c:pt>
                    <c:pt idx="1221">
                      <c:v>0.10392304845413264</c:v>
                    </c:pt>
                    <c:pt idx="1222">
                      <c:v>0.10392304845413264</c:v>
                    </c:pt>
                    <c:pt idx="1223">
                      <c:v>0.10392304845413264</c:v>
                    </c:pt>
                    <c:pt idx="1224">
                      <c:v>0.10392304845413264</c:v>
                    </c:pt>
                    <c:pt idx="1225">
                      <c:v>0.10392304845413264</c:v>
                    </c:pt>
                    <c:pt idx="1226">
                      <c:v>0.10392304845413264</c:v>
                    </c:pt>
                    <c:pt idx="1227">
                      <c:v>0.10392304845413264</c:v>
                    </c:pt>
                    <c:pt idx="1228">
                      <c:v>0.10392304845413264</c:v>
                    </c:pt>
                    <c:pt idx="1229">
                      <c:v>0.10392304845413264</c:v>
                    </c:pt>
                    <c:pt idx="1230">
                      <c:v>0.10392304845413264</c:v>
                    </c:pt>
                    <c:pt idx="1231">
                      <c:v>0.10392304845413264</c:v>
                    </c:pt>
                    <c:pt idx="1232">
                      <c:v>0.10392304845413264</c:v>
                    </c:pt>
                    <c:pt idx="1233">
                      <c:v>0.10392304845413264</c:v>
                    </c:pt>
                    <c:pt idx="1234">
                      <c:v>0.10392304845413264</c:v>
                    </c:pt>
                    <c:pt idx="1235">
                      <c:v>0.10392304845413264</c:v>
                    </c:pt>
                    <c:pt idx="1236">
                      <c:v>0.10392304845413264</c:v>
                    </c:pt>
                    <c:pt idx="1237">
                      <c:v>0.10392304845413264</c:v>
                    </c:pt>
                    <c:pt idx="1238">
                      <c:v>0.10392304845413264</c:v>
                    </c:pt>
                    <c:pt idx="1239">
                      <c:v>0.10392304845413264</c:v>
                    </c:pt>
                    <c:pt idx="1240">
                      <c:v>0.10392304845413264</c:v>
                    </c:pt>
                    <c:pt idx="1241">
                      <c:v>0.10392304845413264</c:v>
                    </c:pt>
                    <c:pt idx="1242">
                      <c:v>0.10392304845413264</c:v>
                    </c:pt>
                    <c:pt idx="1243">
                      <c:v>0.10392304845413264</c:v>
                    </c:pt>
                    <c:pt idx="1244">
                      <c:v>0.10392304845413264</c:v>
                    </c:pt>
                    <c:pt idx="1245">
                      <c:v>0.10392304845413264</c:v>
                    </c:pt>
                    <c:pt idx="1246">
                      <c:v>0.10392304845413264</c:v>
                    </c:pt>
                    <c:pt idx="1248">
                      <c:v>0.11258330249197704</c:v>
                    </c:pt>
                    <c:pt idx="1249">
                      <c:v>0.11258330249197704</c:v>
                    </c:pt>
                    <c:pt idx="1250">
                      <c:v>0.11258330249197704</c:v>
                    </c:pt>
                    <c:pt idx="1251">
                      <c:v>0.11258330249197704</c:v>
                    </c:pt>
                    <c:pt idx="1252">
                      <c:v>0.11258330249197704</c:v>
                    </c:pt>
                    <c:pt idx="1253">
                      <c:v>0.11258330249197704</c:v>
                    </c:pt>
                    <c:pt idx="1254">
                      <c:v>0.11258330249197704</c:v>
                    </c:pt>
                    <c:pt idx="1255">
                      <c:v>0.11258330249197704</c:v>
                    </c:pt>
                    <c:pt idx="1256">
                      <c:v>0.11258330249197704</c:v>
                    </c:pt>
                    <c:pt idx="1257">
                      <c:v>0.11258330249197704</c:v>
                    </c:pt>
                    <c:pt idx="1258">
                      <c:v>0.11258330249197704</c:v>
                    </c:pt>
                    <c:pt idx="1259">
                      <c:v>0.11258330249197704</c:v>
                    </c:pt>
                    <c:pt idx="1260">
                      <c:v>0.11258330249197704</c:v>
                    </c:pt>
                    <c:pt idx="1261">
                      <c:v>0.11258330249197704</c:v>
                    </c:pt>
                    <c:pt idx="1262">
                      <c:v>0.11258330249197704</c:v>
                    </c:pt>
                    <c:pt idx="1263">
                      <c:v>0.11258330249197704</c:v>
                    </c:pt>
                    <c:pt idx="1264">
                      <c:v>0.11258330249197704</c:v>
                    </c:pt>
                    <c:pt idx="1265">
                      <c:v>0.11258330249197704</c:v>
                    </c:pt>
                    <c:pt idx="1266">
                      <c:v>0.11258330249197704</c:v>
                    </c:pt>
                    <c:pt idx="1267">
                      <c:v>0.11258330249197704</c:v>
                    </c:pt>
                    <c:pt idx="1268">
                      <c:v>0.11258330249197704</c:v>
                    </c:pt>
                    <c:pt idx="1269">
                      <c:v>0.11258330249197704</c:v>
                    </c:pt>
                    <c:pt idx="1270">
                      <c:v>0.11258330249197704</c:v>
                    </c:pt>
                    <c:pt idx="1271">
                      <c:v>0.11258330249197704</c:v>
                    </c:pt>
                    <c:pt idx="1272">
                      <c:v>0.11258330249197704</c:v>
                    </c:pt>
                    <c:pt idx="1273">
                      <c:v>0.11258330249197704</c:v>
                    </c:pt>
                    <c:pt idx="1274">
                      <c:v>0.11258330249197704</c:v>
                    </c:pt>
                    <c:pt idx="1275">
                      <c:v>0.11258330249197704</c:v>
                    </c:pt>
                    <c:pt idx="1276">
                      <c:v>0.11258330249197704</c:v>
                    </c:pt>
                    <c:pt idx="1277">
                      <c:v>0.11258330249197704</c:v>
                    </c:pt>
                    <c:pt idx="1278">
                      <c:v>0.11258330249197704</c:v>
                    </c:pt>
                    <c:pt idx="1279">
                      <c:v>0.11258330249197704</c:v>
                    </c:pt>
                    <c:pt idx="1280">
                      <c:v>0.11258330249197704</c:v>
                    </c:pt>
                    <c:pt idx="1281">
                      <c:v>0.11258330249197704</c:v>
                    </c:pt>
                    <c:pt idx="1282">
                      <c:v>0.11258330249197704</c:v>
                    </c:pt>
                    <c:pt idx="1283">
                      <c:v>0.11258330249197704</c:v>
                    </c:pt>
                    <c:pt idx="1284">
                      <c:v>0.11258330249197704</c:v>
                    </c:pt>
                    <c:pt idx="1285">
                      <c:v>0.11258330249197704</c:v>
                    </c:pt>
                    <c:pt idx="1286">
                      <c:v>0.11258330249197704</c:v>
                    </c:pt>
                    <c:pt idx="1287">
                      <c:v>0.11258330249197704</c:v>
                    </c:pt>
                    <c:pt idx="1288">
                      <c:v>0.11258330249197704</c:v>
                    </c:pt>
                    <c:pt idx="1289">
                      <c:v>0.11258330249197704</c:v>
                    </c:pt>
                    <c:pt idx="1290">
                      <c:v>0.11258330249197704</c:v>
                    </c:pt>
                    <c:pt idx="1291">
                      <c:v>0.11258330249197704</c:v>
                    </c:pt>
                    <c:pt idx="1292">
                      <c:v>0.11258330249197704</c:v>
                    </c:pt>
                    <c:pt idx="1293">
                      <c:v>0.11258330249197704</c:v>
                    </c:pt>
                    <c:pt idx="1294">
                      <c:v>0.11258330249197704</c:v>
                    </c:pt>
                    <c:pt idx="1295">
                      <c:v>0.11258330249197704</c:v>
                    </c:pt>
                    <c:pt idx="1296">
                      <c:v>0.11258330249197704</c:v>
                    </c:pt>
                    <c:pt idx="1297">
                      <c:v>0.11258330249197704</c:v>
                    </c:pt>
                    <c:pt idx="1298">
                      <c:v>0.11258330249197704</c:v>
                    </c:pt>
                    <c:pt idx="1299">
                      <c:v>0.11258330249197704</c:v>
                    </c:pt>
                    <c:pt idx="1300">
                      <c:v>0.11258330249197704</c:v>
                    </c:pt>
                    <c:pt idx="1301">
                      <c:v>0.11258330249197704</c:v>
                    </c:pt>
                    <c:pt idx="1302">
                      <c:v>0.11258330249197704</c:v>
                    </c:pt>
                    <c:pt idx="1303">
                      <c:v>0.11258330249197704</c:v>
                    </c:pt>
                    <c:pt idx="1304">
                      <c:v>0.11258330249197704</c:v>
                    </c:pt>
                    <c:pt idx="1305">
                      <c:v>0.11258330249197704</c:v>
                    </c:pt>
                    <c:pt idx="1306">
                      <c:v>0.11258330249197704</c:v>
                    </c:pt>
                    <c:pt idx="1307">
                      <c:v>0.11258330249197704</c:v>
                    </c:pt>
                    <c:pt idx="1308">
                      <c:v>0.11258330249197704</c:v>
                    </c:pt>
                    <c:pt idx="1309">
                      <c:v>0.11258330249197704</c:v>
                    </c:pt>
                    <c:pt idx="1310">
                      <c:v>0.11258330249197704</c:v>
                    </c:pt>
                    <c:pt idx="1311">
                      <c:v>0.11258330249197704</c:v>
                    </c:pt>
                    <c:pt idx="1312">
                      <c:v>0.11258330249197704</c:v>
                    </c:pt>
                    <c:pt idx="1313">
                      <c:v>0.11258330249197704</c:v>
                    </c:pt>
                    <c:pt idx="1314">
                      <c:v>0.11258330249197704</c:v>
                    </c:pt>
                    <c:pt idx="1315">
                      <c:v>0.11258330249197704</c:v>
                    </c:pt>
                    <c:pt idx="1316">
                      <c:v>0.11258330249197704</c:v>
                    </c:pt>
                    <c:pt idx="1317">
                      <c:v>0.11258330249197704</c:v>
                    </c:pt>
                    <c:pt idx="1318">
                      <c:v>0.11258330249197704</c:v>
                    </c:pt>
                    <c:pt idx="1319">
                      <c:v>0.11258330249197704</c:v>
                    </c:pt>
                    <c:pt idx="1320">
                      <c:v>0.11258330249197704</c:v>
                    </c:pt>
                    <c:pt idx="1321">
                      <c:v>0.11258330249197704</c:v>
                    </c:pt>
                    <c:pt idx="1322">
                      <c:v>0.11258330249197704</c:v>
                    </c:pt>
                    <c:pt idx="1323">
                      <c:v>0.11258330249197704</c:v>
                    </c:pt>
                    <c:pt idx="1324">
                      <c:v>0.11258330249197704</c:v>
                    </c:pt>
                    <c:pt idx="1325">
                      <c:v>0.11258330249197704</c:v>
                    </c:pt>
                    <c:pt idx="1326">
                      <c:v>0.11258330249197704</c:v>
                    </c:pt>
                    <c:pt idx="1327">
                      <c:v>0.11258330249197704</c:v>
                    </c:pt>
                    <c:pt idx="1328">
                      <c:v>0.11258330249197704</c:v>
                    </c:pt>
                    <c:pt idx="1329">
                      <c:v>0.11258330249197704</c:v>
                    </c:pt>
                    <c:pt idx="1330">
                      <c:v>0.11258330249197704</c:v>
                    </c:pt>
                    <c:pt idx="1331">
                      <c:v>0.11258330249197704</c:v>
                    </c:pt>
                    <c:pt idx="1332">
                      <c:v>0.11258330249197704</c:v>
                    </c:pt>
                    <c:pt idx="1333">
                      <c:v>0.11258330249197704</c:v>
                    </c:pt>
                    <c:pt idx="1334">
                      <c:v>0.11258330249197704</c:v>
                    </c:pt>
                    <c:pt idx="1335">
                      <c:v>0.11258330249197704</c:v>
                    </c:pt>
                    <c:pt idx="1337">
                      <c:v>0.12124355652982141</c:v>
                    </c:pt>
                    <c:pt idx="1338">
                      <c:v>0.12124355652982141</c:v>
                    </c:pt>
                    <c:pt idx="1339">
                      <c:v>0.12124355652982141</c:v>
                    </c:pt>
                    <c:pt idx="1340">
                      <c:v>0.12124355652982141</c:v>
                    </c:pt>
                    <c:pt idx="1341">
                      <c:v>0.12124355652982141</c:v>
                    </c:pt>
                    <c:pt idx="1342">
                      <c:v>0.12124355652982141</c:v>
                    </c:pt>
                    <c:pt idx="1343">
                      <c:v>0.12124355652982141</c:v>
                    </c:pt>
                    <c:pt idx="1344">
                      <c:v>0.12124355652982141</c:v>
                    </c:pt>
                    <c:pt idx="1345">
                      <c:v>0.12124355652982141</c:v>
                    </c:pt>
                    <c:pt idx="1346">
                      <c:v>0.12124355652982141</c:v>
                    </c:pt>
                    <c:pt idx="1347">
                      <c:v>0.12124355652982141</c:v>
                    </c:pt>
                    <c:pt idx="1348">
                      <c:v>0.12124355652982141</c:v>
                    </c:pt>
                    <c:pt idx="1349">
                      <c:v>0.12124355652982141</c:v>
                    </c:pt>
                    <c:pt idx="1350">
                      <c:v>0.12124355652982141</c:v>
                    </c:pt>
                    <c:pt idx="1351">
                      <c:v>0.12124355652982141</c:v>
                    </c:pt>
                    <c:pt idx="1352">
                      <c:v>0.12124355652982141</c:v>
                    </c:pt>
                    <c:pt idx="1353">
                      <c:v>0.12124355652982141</c:v>
                    </c:pt>
                    <c:pt idx="1354">
                      <c:v>0.12124355652982141</c:v>
                    </c:pt>
                    <c:pt idx="1355">
                      <c:v>0.12124355652982141</c:v>
                    </c:pt>
                    <c:pt idx="1356">
                      <c:v>0.12124355652982141</c:v>
                    </c:pt>
                    <c:pt idx="1357">
                      <c:v>0.12124355652982141</c:v>
                    </c:pt>
                    <c:pt idx="1358">
                      <c:v>0.12124355652982141</c:v>
                    </c:pt>
                    <c:pt idx="1359">
                      <c:v>0.12124355652982141</c:v>
                    </c:pt>
                    <c:pt idx="1360">
                      <c:v>0.12124355652982141</c:v>
                    </c:pt>
                    <c:pt idx="1361">
                      <c:v>0.12124355652982141</c:v>
                    </c:pt>
                    <c:pt idx="1362">
                      <c:v>0.12124355652982141</c:v>
                    </c:pt>
                    <c:pt idx="1363">
                      <c:v>0.12124355652982141</c:v>
                    </c:pt>
                    <c:pt idx="1364">
                      <c:v>0.12124355652982141</c:v>
                    </c:pt>
                    <c:pt idx="1365">
                      <c:v>0.12124355652982141</c:v>
                    </c:pt>
                    <c:pt idx="1366">
                      <c:v>0.12124355652982141</c:v>
                    </c:pt>
                    <c:pt idx="1367">
                      <c:v>0.12124355652982141</c:v>
                    </c:pt>
                    <c:pt idx="1368">
                      <c:v>0.12124355652982141</c:v>
                    </c:pt>
                    <c:pt idx="1369">
                      <c:v>0.12124355652982141</c:v>
                    </c:pt>
                    <c:pt idx="1370">
                      <c:v>0.12124355652982141</c:v>
                    </c:pt>
                    <c:pt idx="1371">
                      <c:v>0.12124355652982141</c:v>
                    </c:pt>
                    <c:pt idx="1372">
                      <c:v>0.12124355652982141</c:v>
                    </c:pt>
                    <c:pt idx="1373">
                      <c:v>0.12124355652982141</c:v>
                    </c:pt>
                    <c:pt idx="1374">
                      <c:v>0.12124355652982141</c:v>
                    </c:pt>
                    <c:pt idx="1375">
                      <c:v>0.12124355652982141</c:v>
                    </c:pt>
                    <c:pt idx="1376">
                      <c:v>0.12124355652982141</c:v>
                    </c:pt>
                    <c:pt idx="1377">
                      <c:v>0.12124355652982141</c:v>
                    </c:pt>
                    <c:pt idx="1378">
                      <c:v>0.12124355652982141</c:v>
                    </c:pt>
                    <c:pt idx="1379">
                      <c:v>0.12124355652982141</c:v>
                    </c:pt>
                    <c:pt idx="1380">
                      <c:v>0.12124355652982141</c:v>
                    </c:pt>
                    <c:pt idx="1381">
                      <c:v>0.12124355652982141</c:v>
                    </c:pt>
                    <c:pt idx="1382">
                      <c:v>0.12124355652982141</c:v>
                    </c:pt>
                    <c:pt idx="1383">
                      <c:v>0.12124355652982141</c:v>
                    </c:pt>
                    <c:pt idx="1384">
                      <c:v>0.12124355652982141</c:v>
                    </c:pt>
                    <c:pt idx="1385">
                      <c:v>0.12124355652982141</c:v>
                    </c:pt>
                    <c:pt idx="1386">
                      <c:v>0.12124355652982141</c:v>
                    </c:pt>
                    <c:pt idx="1387">
                      <c:v>0.12124355652982141</c:v>
                    </c:pt>
                    <c:pt idx="1388">
                      <c:v>0.12124355652982141</c:v>
                    </c:pt>
                    <c:pt idx="1389">
                      <c:v>0.12124355652982141</c:v>
                    </c:pt>
                    <c:pt idx="1390">
                      <c:v>0.12124355652982141</c:v>
                    </c:pt>
                    <c:pt idx="1391">
                      <c:v>0.12124355652982141</c:v>
                    </c:pt>
                    <c:pt idx="1392">
                      <c:v>0.12124355652982141</c:v>
                    </c:pt>
                    <c:pt idx="1393">
                      <c:v>0.12124355652982141</c:v>
                    </c:pt>
                    <c:pt idx="1394">
                      <c:v>0.12124355652982141</c:v>
                    </c:pt>
                    <c:pt idx="1395">
                      <c:v>0.12124355652982141</c:v>
                    </c:pt>
                    <c:pt idx="1396">
                      <c:v>0.12124355652982141</c:v>
                    </c:pt>
                    <c:pt idx="1397">
                      <c:v>0.12124355652982141</c:v>
                    </c:pt>
                    <c:pt idx="1398">
                      <c:v>0.12124355652982141</c:v>
                    </c:pt>
                    <c:pt idx="1399">
                      <c:v>0.12124355652982141</c:v>
                    </c:pt>
                    <c:pt idx="1400">
                      <c:v>0.12124355652982141</c:v>
                    </c:pt>
                    <c:pt idx="1401">
                      <c:v>0.12124355652982141</c:v>
                    </c:pt>
                    <c:pt idx="1402">
                      <c:v>0.12124355652982141</c:v>
                    </c:pt>
                    <c:pt idx="1403">
                      <c:v>0.12124355652982141</c:v>
                    </c:pt>
                    <c:pt idx="1404">
                      <c:v>0.12124355652982141</c:v>
                    </c:pt>
                    <c:pt idx="1405">
                      <c:v>0.12124355652982141</c:v>
                    </c:pt>
                    <c:pt idx="1406">
                      <c:v>0.12124355652982141</c:v>
                    </c:pt>
                    <c:pt idx="1407">
                      <c:v>0.12124355652982141</c:v>
                    </c:pt>
                    <c:pt idx="1408">
                      <c:v>0.12124355652982141</c:v>
                    </c:pt>
                    <c:pt idx="1409">
                      <c:v>0.12124355652982141</c:v>
                    </c:pt>
                    <c:pt idx="1410">
                      <c:v>0.12124355652982141</c:v>
                    </c:pt>
                    <c:pt idx="1411">
                      <c:v>0.12124355652982141</c:v>
                    </c:pt>
                    <c:pt idx="1412">
                      <c:v>0.12124355652982141</c:v>
                    </c:pt>
                    <c:pt idx="1413">
                      <c:v>0.12124355652982141</c:v>
                    </c:pt>
                    <c:pt idx="1414">
                      <c:v>0.12124355652982141</c:v>
                    </c:pt>
                    <c:pt idx="1415">
                      <c:v>0.12124355652982141</c:v>
                    </c:pt>
                    <c:pt idx="1416">
                      <c:v>0.12124355652982141</c:v>
                    </c:pt>
                    <c:pt idx="1417">
                      <c:v>0.12124355652982141</c:v>
                    </c:pt>
                    <c:pt idx="1418">
                      <c:v>0.12124355652982141</c:v>
                    </c:pt>
                    <c:pt idx="1419">
                      <c:v>0.12124355652982141</c:v>
                    </c:pt>
                    <c:pt idx="1420">
                      <c:v>0.12124355652982141</c:v>
                    </c:pt>
                    <c:pt idx="1421">
                      <c:v>0.12124355652982141</c:v>
                    </c:pt>
                    <c:pt idx="1422">
                      <c:v>0.12124355652982141</c:v>
                    </c:pt>
                    <c:pt idx="1423">
                      <c:v>0.12124355652982141</c:v>
                    </c:pt>
                    <c:pt idx="1425">
                      <c:v>0.12990381056766581</c:v>
                    </c:pt>
                    <c:pt idx="1426">
                      <c:v>0.12990381056766581</c:v>
                    </c:pt>
                    <c:pt idx="1427">
                      <c:v>0.12990381056766581</c:v>
                    </c:pt>
                    <c:pt idx="1428">
                      <c:v>0.12990381056766581</c:v>
                    </c:pt>
                    <c:pt idx="1429">
                      <c:v>0.12990381056766581</c:v>
                    </c:pt>
                    <c:pt idx="1430">
                      <c:v>0.12990381056766581</c:v>
                    </c:pt>
                    <c:pt idx="1431">
                      <c:v>0.12990381056766581</c:v>
                    </c:pt>
                    <c:pt idx="1432">
                      <c:v>0.12990381056766581</c:v>
                    </c:pt>
                    <c:pt idx="1433">
                      <c:v>0.12990381056766581</c:v>
                    </c:pt>
                    <c:pt idx="1434">
                      <c:v>0.12990381056766581</c:v>
                    </c:pt>
                    <c:pt idx="1435">
                      <c:v>0.12990381056766581</c:v>
                    </c:pt>
                    <c:pt idx="1436">
                      <c:v>0.12990381056766581</c:v>
                    </c:pt>
                    <c:pt idx="1437">
                      <c:v>0.12990381056766581</c:v>
                    </c:pt>
                    <c:pt idx="1438">
                      <c:v>0.12990381056766581</c:v>
                    </c:pt>
                    <c:pt idx="1439">
                      <c:v>0.12990381056766581</c:v>
                    </c:pt>
                    <c:pt idx="1440">
                      <c:v>0.12990381056766581</c:v>
                    </c:pt>
                    <c:pt idx="1441">
                      <c:v>0.12990381056766581</c:v>
                    </c:pt>
                    <c:pt idx="1442">
                      <c:v>0.12990381056766581</c:v>
                    </c:pt>
                    <c:pt idx="1443">
                      <c:v>0.12990381056766581</c:v>
                    </c:pt>
                    <c:pt idx="1444">
                      <c:v>0.12990381056766581</c:v>
                    </c:pt>
                    <c:pt idx="1445">
                      <c:v>0.12990381056766581</c:v>
                    </c:pt>
                    <c:pt idx="1446">
                      <c:v>0.12990381056766581</c:v>
                    </c:pt>
                    <c:pt idx="1447">
                      <c:v>0.12990381056766581</c:v>
                    </c:pt>
                    <c:pt idx="1448">
                      <c:v>0.12990381056766581</c:v>
                    </c:pt>
                    <c:pt idx="1449">
                      <c:v>0.12990381056766581</c:v>
                    </c:pt>
                    <c:pt idx="1450">
                      <c:v>0.12990381056766581</c:v>
                    </c:pt>
                    <c:pt idx="1451">
                      <c:v>0.12990381056766581</c:v>
                    </c:pt>
                    <c:pt idx="1452">
                      <c:v>0.12990381056766581</c:v>
                    </c:pt>
                    <c:pt idx="1453">
                      <c:v>0.12990381056766581</c:v>
                    </c:pt>
                    <c:pt idx="1454">
                      <c:v>0.12990381056766581</c:v>
                    </c:pt>
                    <c:pt idx="1455">
                      <c:v>0.12990381056766581</c:v>
                    </c:pt>
                    <c:pt idx="1456">
                      <c:v>0.12990381056766581</c:v>
                    </c:pt>
                    <c:pt idx="1457">
                      <c:v>0.12990381056766581</c:v>
                    </c:pt>
                    <c:pt idx="1458">
                      <c:v>0.12990381056766581</c:v>
                    </c:pt>
                    <c:pt idx="1459">
                      <c:v>0.12990381056766581</c:v>
                    </c:pt>
                    <c:pt idx="1460">
                      <c:v>0.12990381056766581</c:v>
                    </c:pt>
                    <c:pt idx="1461">
                      <c:v>0.12990381056766581</c:v>
                    </c:pt>
                    <c:pt idx="1462">
                      <c:v>0.12990381056766581</c:v>
                    </c:pt>
                    <c:pt idx="1463">
                      <c:v>0.12990381056766581</c:v>
                    </c:pt>
                    <c:pt idx="1464">
                      <c:v>0.12990381056766581</c:v>
                    </c:pt>
                    <c:pt idx="1465">
                      <c:v>0.12990381056766581</c:v>
                    </c:pt>
                    <c:pt idx="1466">
                      <c:v>0.12990381056766581</c:v>
                    </c:pt>
                    <c:pt idx="1467">
                      <c:v>0.12990381056766581</c:v>
                    </c:pt>
                    <c:pt idx="1468">
                      <c:v>0.12990381056766581</c:v>
                    </c:pt>
                    <c:pt idx="1469">
                      <c:v>0.12990381056766581</c:v>
                    </c:pt>
                    <c:pt idx="1470">
                      <c:v>0.12990381056766581</c:v>
                    </c:pt>
                    <c:pt idx="1471">
                      <c:v>0.12990381056766581</c:v>
                    </c:pt>
                    <c:pt idx="1472">
                      <c:v>0.12990381056766581</c:v>
                    </c:pt>
                    <c:pt idx="1473">
                      <c:v>0.12990381056766581</c:v>
                    </c:pt>
                    <c:pt idx="1474">
                      <c:v>0.12990381056766581</c:v>
                    </c:pt>
                    <c:pt idx="1475">
                      <c:v>0.12990381056766581</c:v>
                    </c:pt>
                    <c:pt idx="1476">
                      <c:v>0.12990381056766581</c:v>
                    </c:pt>
                    <c:pt idx="1477">
                      <c:v>0.12990381056766581</c:v>
                    </c:pt>
                    <c:pt idx="1478">
                      <c:v>0.12990381056766581</c:v>
                    </c:pt>
                    <c:pt idx="1479">
                      <c:v>0.12990381056766581</c:v>
                    </c:pt>
                    <c:pt idx="1480">
                      <c:v>0.12990381056766581</c:v>
                    </c:pt>
                    <c:pt idx="1481">
                      <c:v>0.12990381056766581</c:v>
                    </c:pt>
                    <c:pt idx="1482">
                      <c:v>0.12990381056766581</c:v>
                    </c:pt>
                    <c:pt idx="1483">
                      <c:v>0.12990381056766581</c:v>
                    </c:pt>
                    <c:pt idx="1484">
                      <c:v>0.12990381056766581</c:v>
                    </c:pt>
                    <c:pt idx="1485">
                      <c:v>0.12990381056766581</c:v>
                    </c:pt>
                    <c:pt idx="1486">
                      <c:v>0.12990381056766581</c:v>
                    </c:pt>
                    <c:pt idx="1487">
                      <c:v>0.12990381056766581</c:v>
                    </c:pt>
                    <c:pt idx="1488">
                      <c:v>0.12990381056766581</c:v>
                    </c:pt>
                    <c:pt idx="1489">
                      <c:v>0.12990381056766581</c:v>
                    </c:pt>
                    <c:pt idx="1490">
                      <c:v>0.12990381056766581</c:v>
                    </c:pt>
                    <c:pt idx="1491">
                      <c:v>0.12990381056766581</c:v>
                    </c:pt>
                    <c:pt idx="1492">
                      <c:v>0.12990381056766581</c:v>
                    </c:pt>
                    <c:pt idx="1493">
                      <c:v>0.12990381056766581</c:v>
                    </c:pt>
                    <c:pt idx="1494">
                      <c:v>0.12990381056766581</c:v>
                    </c:pt>
                    <c:pt idx="1495">
                      <c:v>0.12990381056766581</c:v>
                    </c:pt>
                    <c:pt idx="1496">
                      <c:v>0.12990381056766581</c:v>
                    </c:pt>
                    <c:pt idx="1497">
                      <c:v>0.12990381056766581</c:v>
                    </c:pt>
                    <c:pt idx="1498">
                      <c:v>0.12990381056766581</c:v>
                    </c:pt>
                    <c:pt idx="1499">
                      <c:v>0.12990381056766581</c:v>
                    </c:pt>
                    <c:pt idx="1500">
                      <c:v>0.12990381056766581</c:v>
                    </c:pt>
                    <c:pt idx="1501">
                      <c:v>0.12990381056766581</c:v>
                    </c:pt>
                    <c:pt idx="1502">
                      <c:v>0.12990381056766581</c:v>
                    </c:pt>
                    <c:pt idx="1503">
                      <c:v>0.12990381056766581</c:v>
                    </c:pt>
                    <c:pt idx="1504">
                      <c:v>0.12990381056766581</c:v>
                    </c:pt>
                    <c:pt idx="1505">
                      <c:v>0.12990381056766581</c:v>
                    </c:pt>
                    <c:pt idx="1506">
                      <c:v>0.12990381056766581</c:v>
                    </c:pt>
                    <c:pt idx="1507">
                      <c:v>0.12990381056766581</c:v>
                    </c:pt>
                    <c:pt idx="1508">
                      <c:v>0.12990381056766581</c:v>
                    </c:pt>
                    <c:pt idx="1509">
                      <c:v>0.12990381056766581</c:v>
                    </c:pt>
                    <c:pt idx="1510">
                      <c:v>0.12990381056766581</c:v>
                    </c:pt>
                    <c:pt idx="1512">
                      <c:v>0.13856406460551018</c:v>
                    </c:pt>
                    <c:pt idx="1513">
                      <c:v>0.13856406460551018</c:v>
                    </c:pt>
                    <c:pt idx="1514">
                      <c:v>0.13856406460551018</c:v>
                    </c:pt>
                    <c:pt idx="1515">
                      <c:v>0.13856406460551018</c:v>
                    </c:pt>
                    <c:pt idx="1516">
                      <c:v>0.13856406460551018</c:v>
                    </c:pt>
                    <c:pt idx="1517">
                      <c:v>0.13856406460551018</c:v>
                    </c:pt>
                    <c:pt idx="1518">
                      <c:v>0.13856406460551018</c:v>
                    </c:pt>
                    <c:pt idx="1519">
                      <c:v>0.13856406460551018</c:v>
                    </c:pt>
                    <c:pt idx="1520">
                      <c:v>0.13856406460551018</c:v>
                    </c:pt>
                    <c:pt idx="1521">
                      <c:v>0.13856406460551018</c:v>
                    </c:pt>
                    <c:pt idx="1522">
                      <c:v>0.13856406460551018</c:v>
                    </c:pt>
                    <c:pt idx="1523">
                      <c:v>0.13856406460551018</c:v>
                    </c:pt>
                    <c:pt idx="1524">
                      <c:v>0.13856406460551018</c:v>
                    </c:pt>
                    <c:pt idx="1525">
                      <c:v>0.13856406460551018</c:v>
                    </c:pt>
                    <c:pt idx="1526">
                      <c:v>0.13856406460551018</c:v>
                    </c:pt>
                    <c:pt idx="1527">
                      <c:v>0.13856406460551018</c:v>
                    </c:pt>
                    <c:pt idx="1528">
                      <c:v>0.13856406460551018</c:v>
                    </c:pt>
                    <c:pt idx="1529">
                      <c:v>0.13856406460551018</c:v>
                    </c:pt>
                    <c:pt idx="1530">
                      <c:v>0.13856406460551018</c:v>
                    </c:pt>
                    <c:pt idx="1531">
                      <c:v>0.13856406460551018</c:v>
                    </c:pt>
                    <c:pt idx="1532">
                      <c:v>0.13856406460551018</c:v>
                    </c:pt>
                    <c:pt idx="1533">
                      <c:v>0.13856406460551018</c:v>
                    </c:pt>
                    <c:pt idx="1534">
                      <c:v>0.13856406460551018</c:v>
                    </c:pt>
                    <c:pt idx="1535">
                      <c:v>0.13856406460551018</c:v>
                    </c:pt>
                    <c:pt idx="1536">
                      <c:v>0.13856406460551018</c:v>
                    </c:pt>
                    <c:pt idx="1537">
                      <c:v>0.13856406460551018</c:v>
                    </c:pt>
                    <c:pt idx="1538">
                      <c:v>0.13856406460551018</c:v>
                    </c:pt>
                    <c:pt idx="1539">
                      <c:v>0.13856406460551018</c:v>
                    </c:pt>
                    <c:pt idx="1540">
                      <c:v>0.13856406460551018</c:v>
                    </c:pt>
                    <c:pt idx="1541">
                      <c:v>0.13856406460551018</c:v>
                    </c:pt>
                    <c:pt idx="1542">
                      <c:v>0.13856406460551018</c:v>
                    </c:pt>
                    <c:pt idx="1543">
                      <c:v>0.13856406460551018</c:v>
                    </c:pt>
                    <c:pt idx="1544">
                      <c:v>0.13856406460551018</c:v>
                    </c:pt>
                    <c:pt idx="1545">
                      <c:v>0.13856406460551018</c:v>
                    </c:pt>
                    <c:pt idx="1546">
                      <c:v>0.13856406460551018</c:v>
                    </c:pt>
                    <c:pt idx="1547">
                      <c:v>0.13856406460551018</c:v>
                    </c:pt>
                    <c:pt idx="1548">
                      <c:v>0.13856406460551018</c:v>
                    </c:pt>
                    <c:pt idx="1549">
                      <c:v>0.13856406460551018</c:v>
                    </c:pt>
                    <c:pt idx="1550">
                      <c:v>0.13856406460551018</c:v>
                    </c:pt>
                    <c:pt idx="1551">
                      <c:v>0.13856406460551018</c:v>
                    </c:pt>
                    <c:pt idx="1552">
                      <c:v>0.13856406460551018</c:v>
                    </c:pt>
                    <c:pt idx="1553">
                      <c:v>0.13856406460551018</c:v>
                    </c:pt>
                    <c:pt idx="1554">
                      <c:v>0.13856406460551018</c:v>
                    </c:pt>
                    <c:pt idx="1555">
                      <c:v>0.13856406460551018</c:v>
                    </c:pt>
                    <c:pt idx="1556">
                      <c:v>0.13856406460551018</c:v>
                    </c:pt>
                    <c:pt idx="1557">
                      <c:v>0.13856406460551018</c:v>
                    </c:pt>
                    <c:pt idx="1558">
                      <c:v>0.13856406460551018</c:v>
                    </c:pt>
                    <c:pt idx="1559">
                      <c:v>0.13856406460551018</c:v>
                    </c:pt>
                    <c:pt idx="1560">
                      <c:v>0.13856406460551018</c:v>
                    </c:pt>
                    <c:pt idx="1561">
                      <c:v>0.13856406460551018</c:v>
                    </c:pt>
                    <c:pt idx="1562">
                      <c:v>0.13856406460551018</c:v>
                    </c:pt>
                    <c:pt idx="1563">
                      <c:v>0.13856406460551018</c:v>
                    </c:pt>
                    <c:pt idx="1564">
                      <c:v>0.13856406460551018</c:v>
                    </c:pt>
                    <c:pt idx="1565">
                      <c:v>0.13856406460551018</c:v>
                    </c:pt>
                    <c:pt idx="1566">
                      <c:v>0.13856406460551018</c:v>
                    </c:pt>
                    <c:pt idx="1567">
                      <c:v>0.13856406460551018</c:v>
                    </c:pt>
                    <c:pt idx="1568">
                      <c:v>0.13856406460551018</c:v>
                    </c:pt>
                    <c:pt idx="1569">
                      <c:v>0.13856406460551018</c:v>
                    </c:pt>
                    <c:pt idx="1570">
                      <c:v>0.13856406460551018</c:v>
                    </c:pt>
                    <c:pt idx="1571">
                      <c:v>0.13856406460551018</c:v>
                    </c:pt>
                    <c:pt idx="1572">
                      <c:v>0.13856406460551018</c:v>
                    </c:pt>
                    <c:pt idx="1573">
                      <c:v>0.13856406460551018</c:v>
                    </c:pt>
                    <c:pt idx="1574">
                      <c:v>0.13856406460551018</c:v>
                    </c:pt>
                    <c:pt idx="1575">
                      <c:v>0.13856406460551018</c:v>
                    </c:pt>
                    <c:pt idx="1576">
                      <c:v>0.13856406460551018</c:v>
                    </c:pt>
                    <c:pt idx="1577">
                      <c:v>0.13856406460551018</c:v>
                    </c:pt>
                    <c:pt idx="1578">
                      <c:v>0.13856406460551018</c:v>
                    </c:pt>
                    <c:pt idx="1579">
                      <c:v>0.13856406460551018</c:v>
                    </c:pt>
                    <c:pt idx="1580">
                      <c:v>0.13856406460551018</c:v>
                    </c:pt>
                    <c:pt idx="1581">
                      <c:v>0.13856406460551018</c:v>
                    </c:pt>
                    <c:pt idx="1582">
                      <c:v>0.13856406460551018</c:v>
                    </c:pt>
                    <c:pt idx="1583">
                      <c:v>0.13856406460551018</c:v>
                    </c:pt>
                    <c:pt idx="1584">
                      <c:v>0.13856406460551018</c:v>
                    </c:pt>
                    <c:pt idx="1585">
                      <c:v>0.13856406460551018</c:v>
                    </c:pt>
                    <c:pt idx="1586">
                      <c:v>0.13856406460551018</c:v>
                    </c:pt>
                    <c:pt idx="1587">
                      <c:v>0.13856406460551018</c:v>
                    </c:pt>
                    <c:pt idx="1588">
                      <c:v>0.13856406460551018</c:v>
                    </c:pt>
                    <c:pt idx="1589">
                      <c:v>0.13856406460551018</c:v>
                    </c:pt>
                    <c:pt idx="1590">
                      <c:v>0.13856406460551018</c:v>
                    </c:pt>
                    <c:pt idx="1591">
                      <c:v>0.13856406460551018</c:v>
                    </c:pt>
                    <c:pt idx="1592">
                      <c:v>0.13856406460551018</c:v>
                    </c:pt>
                    <c:pt idx="1593">
                      <c:v>0.13856406460551018</c:v>
                    </c:pt>
                    <c:pt idx="1594">
                      <c:v>0.13856406460551018</c:v>
                    </c:pt>
                    <c:pt idx="1595">
                      <c:v>0.13856406460551018</c:v>
                    </c:pt>
                    <c:pt idx="1596">
                      <c:v>0.13856406460551018</c:v>
                    </c:pt>
                    <c:pt idx="1598">
                      <c:v>0.14722431864335458</c:v>
                    </c:pt>
                    <c:pt idx="1599">
                      <c:v>0.14722431864335458</c:v>
                    </c:pt>
                    <c:pt idx="1600">
                      <c:v>0.14722431864335458</c:v>
                    </c:pt>
                    <c:pt idx="1601">
                      <c:v>0.14722431864335458</c:v>
                    </c:pt>
                    <c:pt idx="1602">
                      <c:v>0.14722431864335458</c:v>
                    </c:pt>
                    <c:pt idx="1603">
                      <c:v>0.14722431864335458</c:v>
                    </c:pt>
                    <c:pt idx="1604">
                      <c:v>0.14722431864335458</c:v>
                    </c:pt>
                    <c:pt idx="1605">
                      <c:v>0.14722431864335458</c:v>
                    </c:pt>
                    <c:pt idx="1606">
                      <c:v>0.14722431864335458</c:v>
                    </c:pt>
                    <c:pt idx="1607">
                      <c:v>0.14722431864335458</c:v>
                    </c:pt>
                    <c:pt idx="1608">
                      <c:v>0.14722431864335458</c:v>
                    </c:pt>
                    <c:pt idx="1609">
                      <c:v>0.14722431864335458</c:v>
                    </c:pt>
                    <c:pt idx="1610">
                      <c:v>0.14722431864335458</c:v>
                    </c:pt>
                    <c:pt idx="1611">
                      <c:v>0.14722431864335458</c:v>
                    </c:pt>
                    <c:pt idx="1612">
                      <c:v>0.14722431864335458</c:v>
                    </c:pt>
                    <c:pt idx="1613">
                      <c:v>0.14722431864335458</c:v>
                    </c:pt>
                    <c:pt idx="1614">
                      <c:v>0.14722431864335458</c:v>
                    </c:pt>
                    <c:pt idx="1615">
                      <c:v>0.14722431864335458</c:v>
                    </c:pt>
                    <c:pt idx="1616">
                      <c:v>0.14722431864335458</c:v>
                    </c:pt>
                    <c:pt idx="1617">
                      <c:v>0.14722431864335458</c:v>
                    </c:pt>
                    <c:pt idx="1618">
                      <c:v>0.14722431864335458</c:v>
                    </c:pt>
                    <c:pt idx="1619">
                      <c:v>0.14722431864335458</c:v>
                    </c:pt>
                    <c:pt idx="1620">
                      <c:v>0.14722431864335458</c:v>
                    </c:pt>
                    <c:pt idx="1621">
                      <c:v>0.14722431864335458</c:v>
                    </c:pt>
                    <c:pt idx="1622">
                      <c:v>0.14722431864335458</c:v>
                    </c:pt>
                    <c:pt idx="1623">
                      <c:v>0.14722431864335458</c:v>
                    </c:pt>
                    <c:pt idx="1624">
                      <c:v>0.14722431864335458</c:v>
                    </c:pt>
                    <c:pt idx="1625">
                      <c:v>0.14722431864335458</c:v>
                    </c:pt>
                    <c:pt idx="1626">
                      <c:v>0.14722431864335458</c:v>
                    </c:pt>
                    <c:pt idx="1627">
                      <c:v>0.14722431864335458</c:v>
                    </c:pt>
                    <c:pt idx="1628">
                      <c:v>0.14722431864335458</c:v>
                    </c:pt>
                    <c:pt idx="1629">
                      <c:v>0.14722431864335458</c:v>
                    </c:pt>
                    <c:pt idx="1630">
                      <c:v>0.14722431864335458</c:v>
                    </c:pt>
                    <c:pt idx="1631">
                      <c:v>0.14722431864335458</c:v>
                    </c:pt>
                    <c:pt idx="1632">
                      <c:v>0.14722431864335458</c:v>
                    </c:pt>
                    <c:pt idx="1633">
                      <c:v>0.14722431864335458</c:v>
                    </c:pt>
                    <c:pt idx="1634">
                      <c:v>0.14722431864335458</c:v>
                    </c:pt>
                    <c:pt idx="1635">
                      <c:v>0.14722431864335458</c:v>
                    </c:pt>
                    <c:pt idx="1636">
                      <c:v>0.14722431864335458</c:v>
                    </c:pt>
                    <c:pt idx="1637">
                      <c:v>0.14722431864335458</c:v>
                    </c:pt>
                    <c:pt idx="1638">
                      <c:v>0.14722431864335458</c:v>
                    </c:pt>
                    <c:pt idx="1639">
                      <c:v>0.14722431864335458</c:v>
                    </c:pt>
                    <c:pt idx="1640">
                      <c:v>0.14722431864335458</c:v>
                    </c:pt>
                    <c:pt idx="1641">
                      <c:v>0.14722431864335458</c:v>
                    </c:pt>
                    <c:pt idx="1642">
                      <c:v>0.14722431864335458</c:v>
                    </c:pt>
                    <c:pt idx="1643">
                      <c:v>0.14722431864335458</c:v>
                    </c:pt>
                    <c:pt idx="1644">
                      <c:v>0.14722431864335458</c:v>
                    </c:pt>
                    <c:pt idx="1645">
                      <c:v>0.14722431864335458</c:v>
                    </c:pt>
                    <c:pt idx="1646">
                      <c:v>0.14722431864335458</c:v>
                    </c:pt>
                    <c:pt idx="1647">
                      <c:v>0.14722431864335458</c:v>
                    </c:pt>
                    <c:pt idx="1648">
                      <c:v>0.14722431864335458</c:v>
                    </c:pt>
                    <c:pt idx="1649">
                      <c:v>0.14722431864335458</c:v>
                    </c:pt>
                    <c:pt idx="1650">
                      <c:v>0.14722431864335458</c:v>
                    </c:pt>
                    <c:pt idx="1651">
                      <c:v>0.14722431864335458</c:v>
                    </c:pt>
                    <c:pt idx="1652">
                      <c:v>0.14722431864335458</c:v>
                    </c:pt>
                    <c:pt idx="1653">
                      <c:v>0.14722431864335458</c:v>
                    </c:pt>
                    <c:pt idx="1654">
                      <c:v>0.14722431864335458</c:v>
                    </c:pt>
                    <c:pt idx="1655">
                      <c:v>0.14722431864335458</c:v>
                    </c:pt>
                    <c:pt idx="1656">
                      <c:v>0.14722431864335458</c:v>
                    </c:pt>
                    <c:pt idx="1657">
                      <c:v>0.14722431864335458</c:v>
                    </c:pt>
                    <c:pt idx="1658">
                      <c:v>0.14722431864335458</c:v>
                    </c:pt>
                    <c:pt idx="1659">
                      <c:v>0.14722431864335458</c:v>
                    </c:pt>
                    <c:pt idx="1660">
                      <c:v>0.14722431864335458</c:v>
                    </c:pt>
                    <c:pt idx="1661">
                      <c:v>0.14722431864335458</c:v>
                    </c:pt>
                    <c:pt idx="1662">
                      <c:v>0.14722431864335458</c:v>
                    </c:pt>
                    <c:pt idx="1663">
                      <c:v>0.14722431864335458</c:v>
                    </c:pt>
                    <c:pt idx="1664">
                      <c:v>0.14722431864335458</c:v>
                    </c:pt>
                    <c:pt idx="1665">
                      <c:v>0.14722431864335458</c:v>
                    </c:pt>
                    <c:pt idx="1666">
                      <c:v>0.14722431864335458</c:v>
                    </c:pt>
                    <c:pt idx="1667">
                      <c:v>0.14722431864335458</c:v>
                    </c:pt>
                    <c:pt idx="1668">
                      <c:v>0.14722431864335458</c:v>
                    </c:pt>
                    <c:pt idx="1669">
                      <c:v>0.14722431864335458</c:v>
                    </c:pt>
                    <c:pt idx="1670">
                      <c:v>0.14722431864335458</c:v>
                    </c:pt>
                    <c:pt idx="1671">
                      <c:v>0.14722431864335458</c:v>
                    </c:pt>
                    <c:pt idx="1672">
                      <c:v>0.14722431864335458</c:v>
                    </c:pt>
                    <c:pt idx="1673">
                      <c:v>0.14722431864335458</c:v>
                    </c:pt>
                    <c:pt idx="1674">
                      <c:v>0.14722431864335458</c:v>
                    </c:pt>
                    <c:pt idx="1675">
                      <c:v>0.14722431864335458</c:v>
                    </c:pt>
                    <c:pt idx="1676">
                      <c:v>0.14722431864335458</c:v>
                    </c:pt>
                    <c:pt idx="1677">
                      <c:v>0.14722431864335458</c:v>
                    </c:pt>
                    <c:pt idx="1678">
                      <c:v>0.14722431864335458</c:v>
                    </c:pt>
                    <c:pt idx="1679">
                      <c:v>0.14722431864335458</c:v>
                    </c:pt>
                    <c:pt idx="1680">
                      <c:v>0.14722431864335458</c:v>
                    </c:pt>
                    <c:pt idx="1681">
                      <c:v>0.14722431864335458</c:v>
                    </c:pt>
                    <c:pt idx="1683">
                      <c:v>0.15588457268119896</c:v>
                    </c:pt>
                    <c:pt idx="1684">
                      <c:v>0.15588457268119896</c:v>
                    </c:pt>
                    <c:pt idx="1685">
                      <c:v>0.15588457268119896</c:v>
                    </c:pt>
                    <c:pt idx="1686">
                      <c:v>0.15588457268119896</c:v>
                    </c:pt>
                    <c:pt idx="1687">
                      <c:v>0.15588457268119896</c:v>
                    </c:pt>
                    <c:pt idx="1688">
                      <c:v>0.15588457268119896</c:v>
                    </c:pt>
                    <c:pt idx="1689">
                      <c:v>0.15588457268119896</c:v>
                    </c:pt>
                    <c:pt idx="1690">
                      <c:v>0.15588457268119896</c:v>
                    </c:pt>
                    <c:pt idx="1691">
                      <c:v>0.15588457268119896</c:v>
                    </c:pt>
                    <c:pt idx="1692">
                      <c:v>0.15588457268119896</c:v>
                    </c:pt>
                    <c:pt idx="1693">
                      <c:v>0.15588457268119896</c:v>
                    </c:pt>
                    <c:pt idx="1694">
                      <c:v>0.15588457268119896</c:v>
                    </c:pt>
                    <c:pt idx="1695">
                      <c:v>0.15588457268119896</c:v>
                    </c:pt>
                    <c:pt idx="1696">
                      <c:v>0.15588457268119896</c:v>
                    </c:pt>
                    <c:pt idx="1697">
                      <c:v>0.15588457268119896</c:v>
                    </c:pt>
                    <c:pt idx="1698">
                      <c:v>0.15588457268119896</c:v>
                    </c:pt>
                    <c:pt idx="1699">
                      <c:v>0.15588457268119896</c:v>
                    </c:pt>
                    <c:pt idx="1700">
                      <c:v>0.15588457268119896</c:v>
                    </c:pt>
                    <c:pt idx="1701">
                      <c:v>0.15588457268119896</c:v>
                    </c:pt>
                    <c:pt idx="1702">
                      <c:v>0.15588457268119896</c:v>
                    </c:pt>
                    <c:pt idx="1703">
                      <c:v>0.15588457268119896</c:v>
                    </c:pt>
                    <c:pt idx="1704">
                      <c:v>0.15588457268119896</c:v>
                    </c:pt>
                    <c:pt idx="1705">
                      <c:v>0.15588457268119896</c:v>
                    </c:pt>
                    <c:pt idx="1706">
                      <c:v>0.15588457268119896</c:v>
                    </c:pt>
                    <c:pt idx="1707">
                      <c:v>0.15588457268119896</c:v>
                    </c:pt>
                    <c:pt idx="1708">
                      <c:v>0.15588457268119896</c:v>
                    </c:pt>
                    <c:pt idx="1709">
                      <c:v>0.15588457268119896</c:v>
                    </c:pt>
                    <c:pt idx="1710">
                      <c:v>0.15588457268119896</c:v>
                    </c:pt>
                    <c:pt idx="1711">
                      <c:v>0.15588457268119896</c:v>
                    </c:pt>
                    <c:pt idx="1712">
                      <c:v>0.15588457268119896</c:v>
                    </c:pt>
                    <c:pt idx="1713">
                      <c:v>0.15588457268119896</c:v>
                    </c:pt>
                    <c:pt idx="1714">
                      <c:v>0.15588457268119896</c:v>
                    </c:pt>
                    <c:pt idx="1715">
                      <c:v>0.15588457268119896</c:v>
                    </c:pt>
                    <c:pt idx="1716">
                      <c:v>0.15588457268119896</c:v>
                    </c:pt>
                    <c:pt idx="1717">
                      <c:v>0.15588457268119896</c:v>
                    </c:pt>
                    <c:pt idx="1718">
                      <c:v>0.15588457268119896</c:v>
                    </c:pt>
                    <c:pt idx="1719">
                      <c:v>0.15588457268119896</c:v>
                    </c:pt>
                    <c:pt idx="1720">
                      <c:v>0.15588457268119896</c:v>
                    </c:pt>
                    <c:pt idx="1721">
                      <c:v>0.15588457268119896</c:v>
                    </c:pt>
                    <c:pt idx="1722">
                      <c:v>0.15588457268119896</c:v>
                    </c:pt>
                    <c:pt idx="1723">
                      <c:v>0.15588457268119896</c:v>
                    </c:pt>
                    <c:pt idx="1724">
                      <c:v>0.15588457268119896</c:v>
                    </c:pt>
                    <c:pt idx="1725">
                      <c:v>0.15588457268119896</c:v>
                    </c:pt>
                    <c:pt idx="1726">
                      <c:v>0.15588457268119896</c:v>
                    </c:pt>
                    <c:pt idx="1727">
                      <c:v>0.15588457268119896</c:v>
                    </c:pt>
                    <c:pt idx="1728">
                      <c:v>0.15588457268119896</c:v>
                    </c:pt>
                    <c:pt idx="1729">
                      <c:v>0.15588457268119896</c:v>
                    </c:pt>
                    <c:pt idx="1730">
                      <c:v>0.15588457268119896</c:v>
                    </c:pt>
                    <c:pt idx="1731">
                      <c:v>0.15588457268119896</c:v>
                    </c:pt>
                    <c:pt idx="1732">
                      <c:v>0.15588457268119896</c:v>
                    </c:pt>
                    <c:pt idx="1733">
                      <c:v>0.15588457268119896</c:v>
                    </c:pt>
                    <c:pt idx="1734">
                      <c:v>0.15588457268119896</c:v>
                    </c:pt>
                    <c:pt idx="1735">
                      <c:v>0.15588457268119896</c:v>
                    </c:pt>
                    <c:pt idx="1736">
                      <c:v>0.15588457268119896</c:v>
                    </c:pt>
                    <c:pt idx="1737">
                      <c:v>0.15588457268119896</c:v>
                    </c:pt>
                    <c:pt idx="1738">
                      <c:v>0.15588457268119896</c:v>
                    </c:pt>
                    <c:pt idx="1739">
                      <c:v>0.15588457268119896</c:v>
                    </c:pt>
                    <c:pt idx="1740">
                      <c:v>0.15588457268119896</c:v>
                    </c:pt>
                    <c:pt idx="1741">
                      <c:v>0.15588457268119896</c:v>
                    </c:pt>
                    <c:pt idx="1742">
                      <c:v>0.15588457268119896</c:v>
                    </c:pt>
                    <c:pt idx="1743">
                      <c:v>0.15588457268119896</c:v>
                    </c:pt>
                    <c:pt idx="1744">
                      <c:v>0.15588457268119896</c:v>
                    </c:pt>
                    <c:pt idx="1745">
                      <c:v>0.15588457268119896</c:v>
                    </c:pt>
                    <c:pt idx="1746">
                      <c:v>0.15588457268119896</c:v>
                    </c:pt>
                    <c:pt idx="1747">
                      <c:v>0.15588457268119896</c:v>
                    </c:pt>
                    <c:pt idx="1748">
                      <c:v>0.15588457268119896</c:v>
                    </c:pt>
                    <c:pt idx="1749">
                      <c:v>0.15588457268119896</c:v>
                    </c:pt>
                    <c:pt idx="1750">
                      <c:v>0.15588457268119896</c:v>
                    </c:pt>
                    <c:pt idx="1751">
                      <c:v>0.15588457268119896</c:v>
                    </c:pt>
                    <c:pt idx="1752">
                      <c:v>0.15588457268119896</c:v>
                    </c:pt>
                    <c:pt idx="1753">
                      <c:v>0.15588457268119896</c:v>
                    </c:pt>
                    <c:pt idx="1754">
                      <c:v>0.15588457268119896</c:v>
                    </c:pt>
                    <c:pt idx="1755">
                      <c:v>0.15588457268119896</c:v>
                    </c:pt>
                    <c:pt idx="1756">
                      <c:v>0.15588457268119896</c:v>
                    </c:pt>
                    <c:pt idx="1757">
                      <c:v>0.15588457268119896</c:v>
                    </c:pt>
                    <c:pt idx="1758">
                      <c:v>0.15588457268119896</c:v>
                    </c:pt>
                    <c:pt idx="1759">
                      <c:v>0.15588457268119896</c:v>
                    </c:pt>
                    <c:pt idx="1760">
                      <c:v>0.15588457268119896</c:v>
                    </c:pt>
                    <c:pt idx="1761">
                      <c:v>0.15588457268119896</c:v>
                    </c:pt>
                    <c:pt idx="1762">
                      <c:v>0.15588457268119896</c:v>
                    </c:pt>
                    <c:pt idx="1763">
                      <c:v>0.15588457268119896</c:v>
                    </c:pt>
                    <c:pt idx="1764">
                      <c:v>0.15588457268119896</c:v>
                    </c:pt>
                    <c:pt idx="1765">
                      <c:v>0.15588457268119896</c:v>
                    </c:pt>
                    <c:pt idx="1767">
                      <c:v>0.16454482671904336</c:v>
                    </c:pt>
                    <c:pt idx="1768">
                      <c:v>0.16454482671904336</c:v>
                    </c:pt>
                    <c:pt idx="1769">
                      <c:v>0.16454482671904336</c:v>
                    </c:pt>
                    <c:pt idx="1770">
                      <c:v>0.16454482671904336</c:v>
                    </c:pt>
                    <c:pt idx="1771">
                      <c:v>0.16454482671904336</c:v>
                    </c:pt>
                    <c:pt idx="1772">
                      <c:v>0.16454482671904336</c:v>
                    </c:pt>
                    <c:pt idx="1773">
                      <c:v>0.16454482671904336</c:v>
                    </c:pt>
                    <c:pt idx="1774">
                      <c:v>0.16454482671904336</c:v>
                    </c:pt>
                    <c:pt idx="1775">
                      <c:v>0.16454482671904336</c:v>
                    </c:pt>
                    <c:pt idx="1776">
                      <c:v>0.16454482671904336</c:v>
                    </c:pt>
                    <c:pt idx="1777">
                      <c:v>0.16454482671904336</c:v>
                    </c:pt>
                    <c:pt idx="1778">
                      <c:v>0.16454482671904336</c:v>
                    </c:pt>
                    <c:pt idx="1779">
                      <c:v>0.16454482671904336</c:v>
                    </c:pt>
                    <c:pt idx="1780">
                      <c:v>0.16454482671904336</c:v>
                    </c:pt>
                    <c:pt idx="1781">
                      <c:v>0.16454482671904336</c:v>
                    </c:pt>
                    <c:pt idx="1782">
                      <c:v>0.16454482671904336</c:v>
                    </c:pt>
                    <c:pt idx="1783">
                      <c:v>0.16454482671904336</c:v>
                    </c:pt>
                    <c:pt idx="1784">
                      <c:v>0.16454482671904336</c:v>
                    </c:pt>
                    <c:pt idx="1785">
                      <c:v>0.16454482671904336</c:v>
                    </c:pt>
                    <c:pt idx="1786">
                      <c:v>0.16454482671904336</c:v>
                    </c:pt>
                    <c:pt idx="1787">
                      <c:v>0.16454482671904336</c:v>
                    </c:pt>
                    <c:pt idx="1788">
                      <c:v>0.16454482671904336</c:v>
                    </c:pt>
                    <c:pt idx="1789">
                      <c:v>0.16454482671904336</c:v>
                    </c:pt>
                    <c:pt idx="1790">
                      <c:v>0.16454482671904336</c:v>
                    </c:pt>
                    <c:pt idx="1791">
                      <c:v>0.16454482671904336</c:v>
                    </c:pt>
                    <c:pt idx="1792">
                      <c:v>0.16454482671904336</c:v>
                    </c:pt>
                    <c:pt idx="1793">
                      <c:v>0.16454482671904336</c:v>
                    </c:pt>
                    <c:pt idx="1794">
                      <c:v>0.16454482671904336</c:v>
                    </c:pt>
                    <c:pt idx="1795">
                      <c:v>0.16454482671904336</c:v>
                    </c:pt>
                    <c:pt idx="1796">
                      <c:v>0.16454482671904336</c:v>
                    </c:pt>
                    <c:pt idx="1797">
                      <c:v>0.16454482671904336</c:v>
                    </c:pt>
                    <c:pt idx="1798">
                      <c:v>0.16454482671904336</c:v>
                    </c:pt>
                    <c:pt idx="1799">
                      <c:v>0.16454482671904336</c:v>
                    </c:pt>
                    <c:pt idx="1800">
                      <c:v>0.16454482671904336</c:v>
                    </c:pt>
                    <c:pt idx="1801">
                      <c:v>0.16454482671904336</c:v>
                    </c:pt>
                    <c:pt idx="1802">
                      <c:v>0.16454482671904336</c:v>
                    </c:pt>
                    <c:pt idx="1803">
                      <c:v>0.16454482671904336</c:v>
                    </c:pt>
                    <c:pt idx="1804">
                      <c:v>0.16454482671904336</c:v>
                    </c:pt>
                    <c:pt idx="1805">
                      <c:v>0.16454482671904336</c:v>
                    </c:pt>
                    <c:pt idx="1806">
                      <c:v>0.16454482671904336</c:v>
                    </c:pt>
                    <c:pt idx="1807">
                      <c:v>0.16454482671904336</c:v>
                    </c:pt>
                    <c:pt idx="1808">
                      <c:v>0.16454482671904336</c:v>
                    </c:pt>
                    <c:pt idx="1809">
                      <c:v>0.16454482671904336</c:v>
                    </c:pt>
                    <c:pt idx="1810">
                      <c:v>0.16454482671904336</c:v>
                    </c:pt>
                    <c:pt idx="1811">
                      <c:v>0.16454482671904336</c:v>
                    </c:pt>
                    <c:pt idx="1812">
                      <c:v>0.16454482671904336</c:v>
                    </c:pt>
                    <c:pt idx="1813">
                      <c:v>0.16454482671904336</c:v>
                    </c:pt>
                    <c:pt idx="1814">
                      <c:v>0.16454482671904336</c:v>
                    </c:pt>
                    <c:pt idx="1815">
                      <c:v>0.16454482671904336</c:v>
                    </c:pt>
                    <c:pt idx="1816">
                      <c:v>0.16454482671904336</c:v>
                    </c:pt>
                    <c:pt idx="1817">
                      <c:v>0.16454482671904336</c:v>
                    </c:pt>
                    <c:pt idx="1818">
                      <c:v>0.16454482671904336</c:v>
                    </c:pt>
                    <c:pt idx="1819">
                      <c:v>0.16454482671904336</c:v>
                    </c:pt>
                    <c:pt idx="1820">
                      <c:v>0.16454482671904336</c:v>
                    </c:pt>
                    <c:pt idx="1821">
                      <c:v>0.16454482671904336</c:v>
                    </c:pt>
                    <c:pt idx="1822">
                      <c:v>0.16454482671904336</c:v>
                    </c:pt>
                    <c:pt idx="1823">
                      <c:v>0.16454482671904336</c:v>
                    </c:pt>
                    <c:pt idx="1824">
                      <c:v>0.16454482671904336</c:v>
                    </c:pt>
                    <c:pt idx="1825">
                      <c:v>0.16454482671904336</c:v>
                    </c:pt>
                    <c:pt idx="1826">
                      <c:v>0.16454482671904336</c:v>
                    </c:pt>
                    <c:pt idx="1827">
                      <c:v>0.16454482671904336</c:v>
                    </c:pt>
                    <c:pt idx="1828">
                      <c:v>0.16454482671904336</c:v>
                    </c:pt>
                    <c:pt idx="1829">
                      <c:v>0.16454482671904336</c:v>
                    </c:pt>
                    <c:pt idx="1830">
                      <c:v>0.16454482671904336</c:v>
                    </c:pt>
                    <c:pt idx="1831">
                      <c:v>0.16454482671904336</c:v>
                    </c:pt>
                    <c:pt idx="1832">
                      <c:v>0.16454482671904336</c:v>
                    </c:pt>
                    <c:pt idx="1833">
                      <c:v>0.16454482671904336</c:v>
                    </c:pt>
                    <c:pt idx="1834">
                      <c:v>0.16454482671904336</c:v>
                    </c:pt>
                    <c:pt idx="1835">
                      <c:v>0.16454482671904336</c:v>
                    </c:pt>
                    <c:pt idx="1836">
                      <c:v>0.16454482671904336</c:v>
                    </c:pt>
                    <c:pt idx="1837">
                      <c:v>0.16454482671904336</c:v>
                    </c:pt>
                    <c:pt idx="1838">
                      <c:v>0.16454482671904336</c:v>
                    </c:pt>
                    <c:pt idx="1839">
                      <c:v>0.16454482671904336</c:v>
                    </c:pt>
                    <c:pt idx="1840">
                      <c:v>0.16454482671904336</c:v>
                    </c:pt>
                    <c:pt idx="1841">
                      <c:v>0.16454482671904336</c:v>
                    </c:pt>
                    <c:pt idx="1842">
                      <c:v>0.16454482671904336</c:v>
                    </c:pt>
                    <c:pt idx="1843">
                      <c:v>0.16454482671904336</c:v>
                    </c:pt>
                    <c:pt idx="1844">
                      <c:v>0.16454482671904336</c:v>
                    </c:pt>
                    <c:pt idx="1845">
                      <c:v>0.16454482671904336</c:v>
                    </c:pt>
                    <c:pt idx="1846">
                      <c:v>0.16454482671904336</c:v>
                    </c:pt>
                    <c:pt idx="1847">
                      <c:v>0.16454482671904336</c:v>
                    </c:pt>
                    <c:pt idx="1848">
                      <c:v>0.16454482671904336</c:v>
                    </c:pt>
                    <c:pt idx="1850">
                      <c:v>0.17320508075688776</c:v>
                    </c:pt>
                    <c:pt idx="1851">
                      <c:v>0.17320508075688776</c:v>
                    </c:pt>
                    <c:pt idx="1852">
                      <c:v>0.17320508075688776</c:v>
                    </c:pt>
                    <c:pt idx="1853">
                      <c:v>0.17320508075688776</c:v>
                    </c:pt>
                    <c:pt idx="1854">
                      <c:v>0.17320508075688776</c:v>
                    </c:pt>
                    <c:pt idx="1855">
                      <c:v>0.17320508075688776</c:v>
                    </c:pt>
                    <c:pt idx="1856">
                      <c:v>0.17320508075688776</c:v>
                    </c:pt>
                    <c:pt idx="1857">
                      <c:v>0.17320508075688776</c:v>
                    </c:pt>
                    <c:pt idx="1858">
                      <c:v>0.17320508075688776</c:v>
                    </c:pt>
                    <c:pt idx="1859">
                      <c:v>0.17320508075688776</c:v>
                    </c:pt>
                    <c:pt idx="1860">
                      <c:v>0.17320508075688776</c:v>
                    </c:pt>
                    <c:pt idx="1861">
                      <c:v>0.17320508075688776</c:v>
                    </c:pt>
                    <c:pt idx="1862">
                      <c:v>0.17320508075688776</c:v>
                    </c:pt>
                    <c:pt idx="1863">
                      <c:v>0.17320508075688776</c:v>
                    </c:pt>
                    <c:pt idx="1864">
                      <c:v>0.17320508075688776</c:v>
                    </c:pt>
                    <c:pt idx="1865">
                      <c:v>0.17320508075688776</c:v>
                    </c:pt>
                    <c:pt idx="1866">
                      <c:v>0.17320508075688776</c:v>
                    </c:pt>
                    <c:pt idx="1867">
                      <c:v>0.17320508075688776</c:v>
                    </c:pt>
                    <c:pt idx="1868">
                      <c:v>0.17320508075688776</c:v>
                    </c:pt>
                    <c:pt idx="1869">
                      <c:v>0.17320508075688776</c:v>
                    </c:pt>
                    <c:pt idx="1870">
                      <c:v>0.17320508075688776</c:v>
                    </c:pt>
                    <c:pt idx="1871">
                      <c:v>0.17320508075688776</c:v>
                    </c:pt>
                    <c:pt idx="1872">
                      <c:v>0.17320508075688776</c:v>
                    </c:pt>
                    <c:pt idx="1873">
                      <c:v>0.17320508075688776</c:v>
                    </c:pt>
                    <c:pt idx="1874">
                      <c:v>0.17320508075688776</c:v>
                    </c:pt>
                    <c:pt idx="1875">
                      <c:v>0.17320508075688776</c:v>
                    </c:pt>
                    <c:pt idx="1876">
                      <c:v>0.17320508075688776</c:v>
                    </c:pt>
                    <c:pt idx="1877">
                      <c:v>0.17320508075688776</c:v>
                    </c:pt>
                    <c:pt idx="1878">
                      <c:v>0.17320508075688776</c:v>
                    </c:pt>
                    <c:pt idx="1879">
                      <c:v>0.17320508075688776</c:v>
                    </c:pt>
                    <c:pt idx="1880">
                      <c:v>0.17320508075688776</c:v>
                    </c:pt>
                    <c:pt idx="1881">
                      <c:v>0.17320508075688776</c:v>
                    </c:pt>
                    <c:pt idx="1882">
                      <c:v>0.17320508075688776</c:v>
                    </c:pt>
                    <c:pt idx="1883">
                      <c:v>0.17320508075688776</c:v>
                    </c:pt>
                    <c:pt idx="1884">
                      <c:v>0.17320508075688776</c:v>
                    </c:pt>
                    <c:pt idx="1885">
                      <c:v>0.17320508075688776</c:v>
                    </c:pt>
                    <c:pt idx="1886">
                      <c:v>0.17320508075688776</c:v>
                    </c:pt>
                    <c:pt idx="1887">
                      <c:v>0.17320508075688776</c:v>
                    </c:pt>
                    <c:pt idx="1888">
                      <c:v>0.17320508075688776</c:v>
                    </c:pt>
                    <c:pt idx="1889">
                      <c:v>0.17320508075688776</c:v>
                    </c:pt>
                    <c:pt idx="1890">
                      <c:v>0.17320508075688776</c:v>
                    </c:pt>
                    <c:pt idx="1891">
                      <c:v>0.17320508075688776</c:v>
                    </c:pt>
                    <c:pt idx="1892">
                      <c:v>0.17320508075688776</c:v>
                    </c:pt>
                    <c:pt idx="1893">
                      <c:v>0.17320508075688776</c:v>
                    </c:pt>
                    <c:pt idx="1894">
                      <c:v>0.17320508075688776</c:v>
                    </c:pt>
                    <c:pt idx="1895">
                      <c:v>0.17320508075688776</c:v>
                    </c:pt>
                    <c:pt idx="1896">
                      <c:v>0.17320508075688776</c:v>
                    </c:pt>
                    <c:pt idx="1897">
                      <c:v>0.17320508075688776</c:v>
                    </c:pt>
                    <c:pt idx="1898">
                      <c:v>0.17320508075688776</c:v>
                    </c:pt>
                    <c:pt idx="1899">
                      <c:v>0.17320508075688776</c:v>
                    </c:pt>
                    <c:pt idx="1900">
                      <c:v>0.17320508075688776</c:v>
                    </c:pt>
                    <c:pt idx="1901">
                      <c:v>0.17320508075688776</c:v>
                    </c:pt>
                    <c:pt idx="1902">
                      <c:v>0.17320508075688776</c:v>
                    </c:pt>
                    <c:pt idx="1903">
                      <c:v>0.17320508075688776</c:v>
                    </c:pt>
                    <c:pt idx="1904">
                      <c:v>0.17320508075688776</c:v>
                    </c:pt>
                    <c:pt idx="1905">
                      <c:v>0.17320508075688776</c:v>
                    </c:pt>
                    <c:pt idx="1906">
                      <c:v>0.17320508075688776</c:v>
                    </c:pt>
                    <c:pt idx="1907">
                      <c:v>0.17320508075688776</c:v>
                    </c:pt>
                    <c:pt idx="1908">
                      <c:v>0.17320508075688776</c:v>
                    </c:pt>
                    <c:pt idx="1909">
                      <c:v>0.17320508075688776</c:v>
                    </c:pt>
                    <c:pt idx="1910">
                      <c:v>0.17320508075688776</c:v>
                    </c:pt>
                    <c:pt idx="1911">
                      <c:v>0.17320508075688776</c:v>
                    </c:pt>
                    <c:pt idx="1912">
                      <c:v>0.17320508075688776</c:v>
                    </c:pt>
                    <c:pt idx="1913">
                      <c:v>0.17320508075688776</c:v>
                    </c:pt>
                    <c:pt idx="1914">
                      <c:v>0.17320508075688776</c:v>
                    </c:pt>
                    <c:pt idx="1915">
                      <c:v>0.17320508075688776</c:v>
                    </c:pt>
                    <c:pt idx="1916">
                      <c:v>0.17320508075688776</c:v>
                    </c:pt>
                    <c:pt idx="1917">
                      <c:v>0.17320508075688776</c:v>
                    </c:pt>
                    <c:pt idx="1918">
                      <c:v>0.17320508075688776</c:v>
                    </c:pt>
                    <c:pt idx="1919">
                      <c:v>0.17320508075688776</c:v>
                    </c:pt>
                    <c:pt idx="1920">
                      <c:v>0.17320508075688776</c:v>
                    </c:pt>
                    <c:pt idx="1921">
                      <c:v>0.17320508075688776</c:v>
                    </c:pt>
                    <c:pt idx="1922">
                      <c:v>0.17320508075688776</c:v>
                    </c:pt>
                    <c:pt idx="1923">
                      <c:v>0.17320508075688776</c:v>
                    </c:pt>
                    <c:pt idx="1924">
                      <c:v>0.17320508075688776</c:v>
                    </c:pt>
                    <c:pt idx="1925">
                      <c:v>0.17320508075688776</c:v>
                    </c:pt>
                    <c:pt idx="1926">
                      <c:v>0.17320508075688776</c:v>
                    </c:pt>
                    <c:pt idx="1927">
                      <c:v>0.17320508075688776</c:v>
                    </c:pt>
                    <c:pt idx="1928">
                      <c:v>0.17320508075688776</c:v>
                    </c:pt>
                    <c:pt idx="1929">
                      <c:v>0.17320508075688776</c:v>
                    </c:pt>
                    <c:pt idx="1930">
                      <c:v>0.17320508075688776</c:v>
                    </c:pt>
                    <c:pt idx="1932">
                      <c:v>0.1818653347947321</c:v>
                    </c:pt>
                    <c:pt idx="1933">
                      <c:v>0.1818653347947321</c:v>
                    </c:pt>
                    <c:pt idx="1934">
                      <c:v>0.1818653347947321</c:v>
                    </c:pt>
                    <c:pt idx="1935">
                      <c:v>0.1818653347947321</c:v>
                    </c:pt>
                    <c:pt idx="1936">
                      <c:v>0.1818653347947321</c:v>
                    </c:pt>
                    <c:pt idx="1937">
                      <c:v>0.1818653347947321</c:v>
                    </c:pt>
                    <c:pt idx="1938">
                      <c:v>0.1818653347947321</c:v>
                    </c:pt>
                    <c:pt idx="1939">
                      <c:v>0.1818653347947321</c:v>
                    </c:pt>
                    <c:pt idx="1940">
                      <c:v>0.1818653347947321</c:v>
                    </c:pt>
                    <c:pt idx="1941">
                      <c:v>0.1818653347947321</c:v>
                    </c:pt>
                    <c:pt idx="1942">
                      <c:v>0.1818653347947321</c:v>
                    </c:pt>
                    <c:pt idx="1943">
                      <c:v>0.1818653347947321</c:v>
                    </c:pt>
                    <c:pt idx="1944">
                      <c:v>0.1818653347947321</c:v>
                    </c:pt>
                    <c:pt idx="1945">
                      <c:v>0.1818653347947321</c:v>
                    </c:pt>
                    <c:pt idx="1946">
                      <c:v>0.1818653347947321</c:v>
                    </c:pt>
                    <c:pt idx="1947">
                      <c:v>0.1818653347947321</c:v>
                    </c:pt>
                    <c:pt idx="1948">
                      <c:v>0.1818653347947321</c:v>
                    </c:pt>
                    <c:pt idx="1949">
                      <c:v>0.1818653347947321</c:v>
                    </c:pt>
                    <c:pt idx="1950">
                      <c:v>0.1818653347947321</c:v>
                    </c:pt>
                    <c:pt idx="1951">
                      <c:v>0.1818653347947321</c:v>
                    </c:pt>
                    <c:pt idx="1952">
                      <c:v>0.1818653347947321</c:v>
                    </c:pt>
                    <c:pt idx="1953">
                      <c:v>0.1818653347947321</c:v>
                    </c:pt>
                    <c:pt idx="1954">
                      <c:v>0.1818653347947321</c:v>
                    </c:pt>
                    <c:pt idx="1955">
                      <c:v>0.1818653347947321</c:v>
                    </c:pt>
                    <c:pt idx="1956">
                      <c:v>0.1818653347947321</c:v>
                    </c:pt>
                    <c:pt idx="1957">
                      <c:v>0.1818653347947321</c:v>
                    </c:pt>
                    <c:pt idx="1958">
                      <c:v>0.1818653347947321</c:v>
                    </c:pt>
                    <c:pt idx="1959">
                      <c:v>0.1818653347947321</c:v>
                    </c:pt>
                    <c:pt idx="1960">
                      <c:v>0.1818653347947321</c:v>
                    </c:pt>
                    <c:pt idx="1961">
                      <c:v>0.1818653347947321</c:v>
                    </c:pt>
                    <c:pt idx="1962">
                      <c:v>0.1818653347947321</c:v>
                    </c:pt>
                    <c:pt idx="1963">
                      <c:v>0.1818653347947321</c:v>
                    </c:pt>
                    <c:pt idx="1964">
                      <c:v>0.1818653347947321</c:v>
                    </c:pt>
                    <c:pt idx="1965">
                      <c:v>0.1818653347947321</c:v>
                    </c:pt>
                    <c:pt idx="1966">
                      <c:v>0.1818653347947321</c:v>
                    </c:pt>
                    <c:pt idx="1967">
                      <c:v>0.1818653347947321</c:v>
                    </c:pt>
                    <c:pt idx="1968">
                      <c:v>0.1818653347947321</c:v>
                    </c:pt>
                    <c:pt idx="1969">
                      <c:v>0.1818653347947321</c:v>
                    </c:pt>
                    <c:pt idx="1970">
                      <c:v>0.1818653347947321</c:v>
                    </c:pt>
                    <c:pt idx="1971">
                      <c:v>0.1818653347947321</c:v>
                    </c:pt>
                    <c:pt idx="1972">
                      <c:v>0.1818653347947321</c:v>
                    </c:pt>
                    <c:pt idx="1973">
                      <c:v>0.1818653347947321</c:v>
                    </c:pt>
                    <c:pt idx="1974">
                      <c:v>0.1818653347947321</c:v>
                    </c:pt>
                    <c:pt idx="1975">
                      <c:v>0.1818653347947321</c:v>
                    </c:pt>
                    <c:pt idx="1976">
                      <c:v>0.1818653347947321</c:v>
                    </c:pt>
                    <c:pt idx="1977">
                      <c:v>0.1818653347947321</c:v>
                    </c:pt>
                    <c:pt idx="1978">
                      <c:v>0.1818653347947321</c:v>
                    </c:pt>
                    <c:pt idx="1979">
                      <c:v>0.1818653347947321</c:v>
                    </c:pt>
                    <c:pt idx="1980">
                      <c:v>0.1818653347947321</c:v>
                    </c:pt>
                    <c:pt idx="1981">
                      <c:v>0.1818653347947321</c:v>
                    </c:pt>
                    <c:pt idx="1982">
                      <c:v>0.1818653347947321</c:v>
                    </c:pt>
                    <c:pt idx="1983">
                      <c:v>0.1818653347947321</c:v>
                    </c:pt>
                    <c:pt idx="1984">
                      <c:v>0.1818653347947321</c:v>
                    </c:pt>
                    <c:pt idx="1985">
                      <c:v>0.1818653347947321</c:v>
                    </c:pt>
                    <c:pt idx="1986">
                      <c:v>0.1818653347947321</c:v>
                    </c:pt>
                    <c:pt idx="1987">
                      <c:v>0.1818653347947321</c:v>
                    </c:pt>
                    <c:pt idx="1988">
                      <c:v>0.1818653347947321</c:v>
                    </c:pt>
                    <c:pt idx="1989">
                      <c:v>0.1818653347947321</c:v>
                    </c:pt>
                    <c:pt idx="1990">
                      <c:v>0.1818653347947321</c:v>
                    </c:pt>
                    <c:pt idx="1991">
                      <c:v>0.1818653347947321</c:v>
                    </c:pt>
                    <c:pt idx="1992">
                      <c:v>0.1818653347947321</c:v>
                    </c:pt>
                    <c:pt idx="1993">
                      <c:v>0.1818653347947321</c:v>
                    </c:pt>
                    <c:pt idx="1994">
                      <c:v>0.1818653347947321</c:v>
                    </c:pt>
                    <c:pt idx="1995">
                      <c:v>0.1818653347947321</c:v>
                    </c:pt>
                    <c:pt idx="1996">
                      <c:v>0.1818653347947321</c:v>
                    </c:pt>
                    <c:pt idx="1997">
                      <c:v>0.1818653347947321</c:v>
                    </c:pt>
                    <c:pt idx="1998">
                      <c:v>0.1818653347947321</c:v>
                    </c:pt>
                    <c:pt idx="1999">
                      <c:v>0.1818653347947321</c:v>
                    </c:pt>
                    <c:pt idx="2000">
                      <c:v>0.1818653347947321</c:v>
                    </c:pt>
                    <c:pt idx="2001">
                      <c:v>0.1818653347947321</c:v>
                    </c:pt>
                    <c:pt idx="2002">
                      <c:v>0.1818653347947321</c:v>
                    </c:pt>
                    <c:pt idx="2003">
                      <c:v>0.1818653347947321</c:v>
                    </c:pt>
                    <c:pt idx="2004">
                      <c:v>0.1818653347947321</c:v>
                    </c:pt>
                    <c:pt idx="2005">
                      <c:v>0.1818653347947321</c:v>
                    </c:pt>
                    <c:pt idx="2006">
                      <c:v>0.1818653347947321</c:v>
                    </c:pt>
                    <c:pt idx="2007">
                      <c:v>0.1818653347947321</c:v>
                    </c:pt>
                    <c:pt idx="2008">
                      <c:v>0.1818653347947321</c:v>
                    </c:pt>
                    <c:pt idx="2009">
                      <c:v>0.1818653347947321</c:v>
                    </c:pt>
                    <c:pt idx="2010">
                      <c:v>0.1818653347947321</c:v>
                    </c:pt>
                    <c:pt idx="2011">
                      <c:v>0.1818653347947321</c:v>
                    </c:pt>
                    <c:pt idx="2013">
                      <c:v>0.1905255888325765</c:v>
                    </c:pt>
                    <c:pt idx="2014">
                      <c:v>0.1905255888325765</c:v>
                    </c:pt>
                    <c:pt idx="2015">
                      <c:v>0.1905255888325765</c:v>
                    </c:pt>
                    <c:pt idx="2016">
                      <c:v>0.1905255888325765</c:v>
                    </c:pt>
                    <c:pt idx="2017">
                      <c:v>0.1905255888325765</c:v>
                    </c:pt>
                    <c:pt idx="2018">
                      <c:v>0.1905255888325765</c:v>
                    </c:pt>
                    <c:pt idx="2019">
                      <c:v>0.1905255888325765</c:v>
                    </c:pt>
                    <c:pt idx="2020">
                      <c:v>0.1905255888325765</c:v>
                    </c:pt>
                    <c:pt idx="2021">
                      <c:v>0.1905255888325765</c:v>
                    </c:pt>
                    <c:pt idx="2022">
                      <c:v>0.1905255888325765</c:v>
                    </c:pt>
                    <c:pt idx="2023">
                      <c:v>0.1905255888325765</c:v>
                    </c:pt>
                    <c:pt idx="2024">
                      <c:v>0.1905255888325765</c:v>
                    </c:pt>
                    <c:pt idx="2025">
                      <c:v>0.1905255888325765</c:v>
                    </c:pt>
                    <c:pt idx="2026">
                      <c:v>0.1905255888325765</c:v>
                    </c:pt>
                    <c:pt idx="2027">
                      <c:v>0.1905255888325765</c:v>
                    </c:pt>
                    <c:pt idx="2028">
                      <c:v>0.1905255888325765</c:v>
                    </c:pt>
                    <c:pt idx="2029">
                      <c:v>0.1905255888325765</c:v>
                    </c:pt>
                    <c:pt idx="2030">
                      <c:v>0.1905255888325765</c:v>
                    </c:pt>
                    <c:pt idx="2031">
                      <c:v>0.1905255888325765</c:v>
                    </c:pt>
                    <c:pt idx="2032">
                      <c:v>0.1905255888325765</c:v>
                    </c:pt>
                    <c:pt idx="2033">
                      <c:v>0.1905255888325765</c:v>
                    </c:pt>
                    <c:pt idx="2034">
                      <c:v>0.1905255888325765</c:v>
                    </c:pt>
                    <c:pt idx="2035">
                      <c:v>0.1905255888325765</c:v>
                    </c:pt>
                    <c:pt idx="2036">
                      <c:v>0.1905255888325765</c:v>
                    </c:pt>
                    <c:pt idx="2037">
                      <c:v>0.1905255888325765</c:v>
                    </c:pt>
                    <c:pt idx="2038">
                      <c:v>0.1905255888325765</c:v>
                    </c:pt>
                    <c:pt idx="2039">
                      <c:v>0.1905255888325765</c:v>
                    </c:pt>
                    <c:pt idx="2040">
                      <c:v>0.1905255888325765</c:v>
                    </c:pt>
                    <c:pt idx="2041">
                      <c:v>0.1905255888325765</c:v>
                    </c:pt>
                    <c:pt idx="2042">
                      <c:v>0.1905255888325765</c:v>
                    </c:pt>
                    <c:pt idx="2043">
                      <c:v>0.1905255888325765</c:v>
                    </c:pt>
                    <c:pt idx="2044">
                      <c:v>0.1905255888325765</c:v>
                    </c:pt>
                    <c:pt idx="2045">
                      <c:v>0.1905255888325765</c:v>
                    </c:pt>
                    <c:pt idx="2046">
                      <c:v>0.1905255888325765</c:v>
                    </c:pt>
                    <c:pt idx="2047">
                      <c:v>0.1905255888325765</c:v>
                    </c:pt>
                    <c:pt idx="2048">
                      <c:v>0.1905255888325765</c:v>
                    </c:pt>
                    <c:pt idx="2049">
                      <c:v>0.1905255888325765</c:v>
                    </c:pt>
                    <c:pt idx="2050">
                      <c:v>0.1905255888325765</c:v>
                    </c:pt>
                    <c:pt idx="2051">
                      <c:v>0.1905255888325765</c:v>
                    </c:pt>
                    <c:pt idx="2052">
                      <c:v>0.1905255888325765</c:v>
                    </c:pt>
                    <c:pt idx="2053">
                      <c:v>0.1905255888325765</c:v>
                    </c:pt>
                    <c:pt idx="2054">
                      <c:v>0.1905255888325765</c:v>
                    </c:pt>
                    <c:pt idx="2055">
                      <c:v>0.1905255888325765</c:v>
                    </c:pt>
                    <c:pt idx="2056">
                      <c:v>0.1905255888325765</c:v>
                    </c:pt>
                    <c:pt idx="2057">
                      <c:v>0.1905255888325765</c:v>
                    </c:pt>
                    <c:pt idx="2058">
                      <c:v>0.1905255888325765</c:v>
                    </c:pt>
                    <c:pt idx="2059">
                      <c:v>0.1905255888325765</c:v>
                    </c:pt>
                    <c:pt idx="2060">
                      <c:v>0.1905255888325765</c:v>
                    </c:pt>
                    <c:pt idx="2061">
                      <c:v>0.1905255888325765</c:v>
                    </c:pt>
                    <c:pt idx="2062">
                      <c:v>0.1905255888325765</c:v>
                    </c:pt>
                    <c:pt idx="2063">
                      <c:v>0.1905255888325765</c:v>
                    </c:pt>
                    <c:pt idx="2064">
                      <c:v>0.1905255888325765</c:v>
                    </c:pt>
                    <c:pt idx="2065">
                      <c:v>0.1905255888325765</c:v>
                    </c:pt>
                    <c:pt idx="2066">
                      <c:v>0.1905255888325765</c:v>
                    </c:pt>
                    <c:pt idx="2067">
                      <c:v>0.1905255888325765</c:v>
                    </c:pt>
                    <c:pt idx="2068">
                      <c:v>0.1905255888325765</c:v>
                    </c:pt>
                    <c:pt idx="2069">
                      <c:v>0.1905255888325765</c:v>
                    </c:pt>
                    <c:pt idx="2070">
                      <c:v>0.1905255888325765</c:v>
                    </c:pt>
                    <c:pt idx="2071">
                      <c:v>0.1905255888325765</c:v>
                    </c:pt>
                    <c:pt idx="2072">
                      <c:v>0.1905255888325765</c:v>
                    </c:pt>
                    <c:pt idx="2073">
                      <c:v>0.1905255888325765</c:v>
                    </c:pt>
                    <c:pt idx="2074">
                      <c:v>0.1905255888325765</c:v>
                    </c:pt>
                    <c:pt idx="2075">
                      <c:v>0.1905255888325765</c:v>
                    </c:pt>
                    <c:pt idx="2076">
                      <c:v>0.1905255888325765</c:v>
                    </c:pt>
                    <c:pt idx="2077">
                      <c:v>0.1905255888325765</c:v>
                    </c:pt>
                    <c:pt idx="2078">
                      <c:v>0.1905255888325765</c:v>
                    </c:pt>
                    <c:pt idx="2079">
                      <c:v>0.1905255888325765</c:v>
                    </c:pt>
                    <c:pt idx="2080">
                      <c:v>0.1905255888325765</c:v>
                    </c:pt>
                    <c:pt idx="2081">
                      <c:v>0.1905255888325765</c:v>
                    </c:pt>
                    <c:pt idx="2082">
                      <c:v>0.1905255888325765</c:v>
                    </c:pt>
                    <c:pt idx="2083">
                      <c:v>0.1905255888325765</c:v>
                    </c:pt>
                    <c:pt idx="2084">
                      <c:v>0.1905255888325765</c:v>
                    </c:pt>
                    <c:pt idx="2085">
                      <c:v>0.1905255888325765</c:v>
                    </c:pt>
                    <c:pt idx="2086">
                      <c:v>0.1905255888325765</c:v>
                    </c:pt>
                    <c:pt idx="2087">
                      <c:v>0.1905255888325765</c:v>
                    </c:pt>
                    <c:pt idx="2088">
                      <c:v>0.1905255888325765</c:v>
                    </c:pt>
                    <c:pt idx="2089">
                      <c:v>0.1905255888325765</c:v>
                    </c:pt>
                    <c:pt idx="2090">
                      <c:v>0.1905255888325765</c:v>
                    </c:pt>
                    <c:pt idx="2091">
                      <c:v>0.1905255888325765</c:v>
                    </c:pt>
                    <c:pt idx="2093">
                      <c:v>0.1991858428704209</c:v>
                    </c:pt>
                    <c:pt idx="2094">
                      <c:v>0.1991858428704209</c:v>
                    </c:pt>
                    <c:pt idx="2095">
                      <c:v>0.1991858428704209</c:v>
                    </c:pt>
                    <c:pt idx="2096">
                      <c:v>0.1991858428704209</c:v>
                    </c:pt>
                    <c:pt idx="2097">
                      <c:v>0.1991858428704209</c:v>
                    </c:pt>
                    <c:pt idx="2098">
                      <c:v>0.1991858428704209</c:v>
                    </c:pt>
                    <c:pt idx="2099">
                      <c:v>0.1991858428704209</c:v>
                    </c:pt>
                    <c:pt idx="2100">
                      <c:v>0.1991858428704209</c:v>
                    </c:pt>
                    <c:pt idx="2101">
                      <c:v>0.1991858428704209</c:v>
                    </c:pt>
                    <c:pt idx="2102">
                      <c:v>0.1991858428704209</c:v>
                    </c:pt>
                    <c:pt idx="2103">
                      <c:v>0.1991858428704209</c:v>
                    </c:pt>
                    <c:pt idx="2104">
                      <c:v>0.1991858428704209</c:v>
                    </c:pt>
                    <c:pt idx="2105">
                      <c:v>0.1991858428704209</c:v>
                    </c:pt>
                    <c:pt idx="2106">
                      <c:v>0.1991858428704209</c:v>
                    </c:pt>
                    <c:pt idx="2107">
                      <c:v>0.1991858428704209</c:v>
                    </c:pt>
                    <c:pt idx="2108">
                      <c:v>0.1991858428704209</c:v>
                    </c:pt>
                    <c:pt idx="2109">
                      <c:v>0.1991858428704209</c:v>
                    </c:pt>
                    <c:pt idx="2110">
                      <c:v>0.1991858428704209</c:v>
                    </c:pt>
                    <c:pt idx="2111">
                      <c:v>0.1991858428704209</c:v>
                    </c:pt>
                    <c:pt idx="2112">
                      <c:v>0.1991858428704209</c:v>
                    </c:pt>
                    <c:pt idx="2113">
                      <c:v>0.1991858428704209</c:v>
                    </c:pt>
                    <c:pt idx="2114">
                      <c:v>0.1991858428704209</c:v>
                    </c:pt>
                    <c:pt idx="2115">
                      <c:v>0.1991858428704209</c:v>
                    </c:pt>
                    <c:pt idx="2116">
                      <c:v>0.1991858428704209</c:v>
                    </c:pt>
                    <c:pt idx="2117">
                      <c:v>0.1991858428704209</c:v>
                    </c:pt>
                    <c:pt idx="2118">
                      <c:v>0.1991858428704209</c:v>
                    </c:pt>
                    <c:pt idx="2119">
                      <c:v>0.1991858428704209</c:v>
                    </c:pt>
                    <c:pt idx="2120">
                      <c:v>0.1991858428704209</c:v>
                    </c:pt>
                    <c:pt idx="2121">
                      <c:v>0.1991858428704209</c:v>
                    </c:pt>
                    <c:pt idx="2122">
                      <c:v>0.1991858428704209</c:v>
                    </c:pt>
                    <c:pt idx="2123">
                      <c:v>0.1991858428704209</c:v>
                    </c:pt>
                    <c:pt idx="2124">
                      <c:v>0.1991858428704209</c:v>
                    </c:pt>
                    <c:pt idx="2125">
                      <c:v>0.1991858428704209</c:v>
                    </c:pt>
                    <c:pt idx="2126">
                      <c:v>0.1991858428704209</c:v>
                    </c:pt>
                    <c:pt idx="2127">
                      <c:v>0.1991858428704209</c:v>
                    </c:pt>
                    <c:pt idx="2128">
                      <c:v>0.1991858428704209</c:v>
                    </c:pt>
                    <c:pt idx="2129">
                      <c:v>0.1991858428704209</c:v>
                    </c:pt>
                    <c:pt idx="2130">
                      <c:v>0.1991858428704209</c:v>
                    </c:pt>
                    <c:pt idx="2131">
                      <c:v>0.1991858428704209</c:v>
                    </c:pt>
                    <c:pt idx="2132">
                      <c:v>0.1991858428704209</c:v>
                    </c:pt>
                    <c:pt idx="2133">
                      <c:v>0.1991858428704209</c:v>
                    </c:pt>
                    <c:pt idx="2134">
                      <c:v>0.1991858428704209</c:v>
                    </c:pt>
                    <c:pt idx="2135">
                      <c:v>0.1991858428704209</c:v>
                    </c:pt>
                    <c:pt idx="2136">
                      <c:v>0.1991858428704209</c:v>
                    </c:pt>
                    <c:pt idx="2137">
                      <c:v>0.1991858428704209</c:v>
                    </c:pt>
                    <c:pt idx="2138">
                      <c:v>0.1991858428704209</c:v>
                    </c:pt>
                    <c:pt idx="2139">
                      <c:v>0.1991858428704209</c:v>
                    </c:pt>
                    <c:pt idx="2140">
                      <c:v>0.1991858428704209</c:v>
                    </c:pt>
                    <c:pt idx="2141">
                      <c:v>0.1991858428704209</c:v>
                    </c:pt>
                    <c:pt idx="2142">
                      <c:v>0.1991858428704209</c:v>
                    </c:pt>
                    <c:pt idx="2143">
                      <c:v>0.1991858428704209</c:v>
                    </c:pt>
                    <c:pt idx="2144">
                      <c:v>0.1991858428704209</c:v>
                    </c:pt>
                    <c:pt idx="2145">
                      <c:v>0.1991858428704209</c:v>
                    </c:pt>
                    <c:pt idx="2146">
                      <c:v>0.1991858428704209</c:v>
                    </c:pt>
                    <c:pt idx="2147">
                      <c:v>0.1991858428704209</c:v>
                    </c:pt>
                    <c:pt idx="2148">
                      <c:v>0.1991858428704209</c:v>
                    </c:pt>
                    <c:pt idx="2149">
                      <c:v>0.1991858428704209</c:v>
                    </c:pt>
                    <c:pt idx="2150">
                      <c:v>0.1991858428704209</c:v>
                    </c:pt>
                    <c:pt idx="2151">
                      <c:v>0.1991858428704209</c:v>
                    </c:pt>
                    <c:pt idx="2152">
                      <c:v>0.1991858428704209</c:v>
                    </c:pt>
                    <c:pt idx="2153">
                      <c:v>0.1991858428704209</c:v>
                    </c:pt>
                    <c:pt idx="2154">
                      <c:v>0.1991858428704209</c:v>
                    </c:pt>
                    <c:pt idx="2155">
                      <c:v>0.1991858428704209</c:v>
                    </c:pt>
                    <c:pt idx="2156">
                      <c:v>0.1991858428704209</c:v>
                    </c:pt>
                    <c:pt idx="2157">
                      <c:v>0.1991858428704209</c:v>
                    </c:pt>
                    <c:pt idx="2158">
                      <c:v>0.1991858428704209</c:v>
                    </c:pt>
                    <c:pt idx="2159">
                      <c:v>0.1991858428704209</c:v>
                    </c:pt>
                    <c:pt idx="2160">
                      <c:v>0.1991858428704209</c:v>
                    </c:pt>
                    <c:pt idx="2161">
                      <c:v>0.1991858428704209</c:v>
                    </c:pt>
                    <c:pt idx="2162">
                      <c:v>0.1991858428704209</c:v>
                    </c:pt>
                    <c:pt idx="2163">
                      <c:v>0.1991858428704209</c:v>
                    </c:pt>
                    <c:pt idx="2164">
                      <c:v>0.1991858428704209</c:v>
                    </c:pt>
                    <c:pt idx="2165">
                      <c:v>0.1991858428704209</c:v>
                    </c:pt>
                    <c:pt idx="2166">
                      <c:v>0.1991858428704209</c:v>
                    </c:pt>
                    <c:pt idx="2167">
                      <c:v>0.1991858428704209</c:v>
                    </c:pt>
                    <c:pt idx="2168">
                      <c:v>0.1991858428704209</c:v>
                    </c:pt>
                    <c:pt idx="2169">
                      <c:v>0.1991858428704209</c:v>
                    </c:pt>
                    <c:pt idx="2170">
                      <c:v>0.1991858428704209</c:v>
                    </c:pt>
                    <c:pt idx="2172">
                      <c:v>0.20784609690826528</c:v>
                    </c:pt>
                    <c:pt idx="2173">
                      <c:v>0.20784609690826528</c:v>
                    </c:pt>
                    <c:pt idx="2174">
                      <c:v>0.20784609690826528</c:v>
                    </c:pt>
                    <c:pt idx="2175">
                      <c:v>0.20784609690826528</c:v>
                    </c:pt>
                    <c:pt idx="2176">
                      <c:v>0.20784609690826528</c:v>
                    </c:pt>
                    <c:pt idx="2177">
                      <c:v>0.20784609690826528</c:v>
                    </c:pt>
                    <c:pt idx="2178">
                      <c:v>0.20784609690826528</c:v>
                    </c:pt>
                    <c:pt idx="2179">
                      <c:v>0.20784609690826528</c:v>
                    </c:pt>
                    <c:pt idx="2180">
                      <c:v>0.20784609690826528</c:v>
                    </c:pt>
                    <c:pt idx="2181">
                      <c:v>0.20784609690826528</c:v>
                    </c:pt>
                    <c:pt idx="2182">
                      <c:v>0.20784609690826528</c:v>
                    </c:pt>
                    <c:pt idx="2183">
                      <c:v>0.20784609690826528</c:v>
                    </c:pt>
                    <c:pt idx="2184">
                      <c:v>0.20784609690826528</c:v>
                    </c:pt>
                    <c:pt idx="2185">
                      <c:v>0.20784609690826528</c:v>
                    </c:pt>
                    <c:pt idx="2186">
                      <c:v>0.20784609690826528</c:v>
                    </c:pt>
                    <c:pt idx="2187">
                      <c:v>0.20784609690826528</c:v>
                    </c:pt>
                    <c:pt idx="2188">
                      <c:v>0.20784609690826528</c:v>
                    </c:pt>
                    <c:pt idx="2189">
                      <c:v>0.20784609690826528</c:v>
                    </c:pt>
                    <c:pt idx="2190">
                      <c:v>0.20784609690826528</c:v>
                    </c:pt>
                    <c:pt idx="2191">
                      <c:v>0.20784609690826528</c:v>
                    </c:pt>
                    <c:pt idx="2192">
                      <c:v>0.20784609690826528</c:v>
                    </c:pt>
                    <c:pt idx="2193">
                      <c:v>0.20784609690826528</c:v>
                    </c:pt>
                    <c:pt idx="2194">
                      <c:v>0.20784609690826528</c:v>
                    </c:pt>
                    <c:pt idx="2195">
                      <c:v>0.20784609690826528</c:v>
                    </c:pt>
                    <c:pt idx="2196">
                      <c:v>0.20784609690826528</c:v>
                    </c:pt>
                    <c:pt idx="2197">
                      <c:v>0.20784609690826528</c:v>
                    </c:pt>
                    <c:pt idx="2198">
                      <c:v>0.20784609690826528</c:v>
                    </c:pt>
                    <c:pt idx="2199">
                      <c:v>0.20784609690826528</c:v>
                    </c:pt>
                    <c:pt idx="2200">
                      <c:v>0.20784609690826528</c:v>
                    </c:pt>
                    <c:pt idx="2201">
                      <c:v>0.20784609690826528</c:v>
                    </c:pt>
                    <c:pt idx="2202">
                      <c:v>0.20784609690826528</c:v>
                    </c:pt>
                    <c:pt idx="2203">
                      <c:v>0.20784609690826528</c:v>
                    </c:pt>
                    <c:pt idx="2204">
                      <c:v>0.20784609690826528</c:v>
                    </c:pt>
                    <c:pt idx="2205">
                      <c:v>0.20784609690826528</c:v>
                    </c:pt>
                    <c:pt idx="2206">
                      <c:v>0.20784609690826528</c:v>
                    </c:pt>
                    <c:pt idx="2207">
                      <c:v>0.20784609690826528</c:v>
                    </c:pt>
                    <c:pt idx="2208">
                      <c:v>0.20784609690826528</c:v>
                    </c:pt>
                    <c:pt idx="2209">
                      <c:v>0.20784609690826528</c:v>
                    </c:pt>
                    <c:pt idx="2210">
                      <c:v>0.20784609690826528</c:v>
                    </c:pt>
                    <c:pt idx="2211">
                      <c:v>0.20784609690826528</c:v>
                    </c:pt>
                    <c:pt idx="2212">
                      <c:v>0.20784609690826528</c:v>
                    </c:pt>
                    <c:pt idx="2213">
                      <c:v>0.20784609690826528</c:v>
                    </c:pt>
                    <c:pt idx="2214">
                      <c:v>0.20784609690826528</c:v>
                    </c:pt>
                    <c:pt idx="2215">
                      <c:v>0.20784609690826528</c:v>
                    </c:pt>
                    <c:pt idx="2216">
                      <c:v>0.20784609690826528</c:v>
                    </c:pt>
                    <c:pt idx="2217">
                      <c:v>0.20784609690826528</c:v>
                    </c:pt>
                    <c:pt idx="2218">
                      <c:v>0.20784609690826528</c:v>
                    </c:pt>
                    <c:pt idx="2219">
                      <c:v>0.20784609690826528</c:v>
                    </c:pt>
                    <c:pt idx="2220">
                      <c:v>0.20784609690826528</c:v>
                    </c:pt>
                    <c:pt idx="2221">
                      <c:v>0.20784609690826528</c:v>
                    </c:pt>
                    <c:pt idx="2222">
                      <c:v>0.20784609690826528</c:v>
                    </c:pt>
                    <c:pt idx="2223">
                      <c:v>0.20784609690826528</c:v>
                    </c:pt>
                    <c:pt idx="2224">
                      <c:v>0.20784609690826528</c:v>
                    </c:pt>
                    <c:pt idx="2225">
                      <c:v>0.20784609690826528</c:v>
                    </c:pt>
                    <c:pt idx="2226">
                      <c:v>0.20784609690826528</c:v>
                    </c:pt>
                    <c:pt idx="2227">
                      <c:v>0.20784609690826528</c:v>
                    </c:pt>
                    <c:pt idx="2228">
                      <c:v>0.20784609690826528</c:v>
                    </c:pt>
                    <c:pt idx="2229">
                      <c:v>0.20784609690826528</c:v>
                    </c:pt>
                    <c:pt idx="2230">
                      <c:v>0.20784609690826528</c:v>
                    </c:pt>
                    <c:pt idx="2231">
                      <c:v>0.20784609690826528</c:v>
                    </c:pt>
                    <c:pt idx="2232">
                      <c:v>0.20784609690826528</c:v>
                    </c:pt>
                    <c:pt idx="2233">
                      <c:v>0.20784609690826528</c:v>
                    </c:pt>
                    <c:pt idx="2234">
                      <c:v>0.20784609690826528</c:v>
                    </c:pt>
                    <c:pt idx="2235">
                      <c:v>0.20784609690826528</c:v>
                    </c:pt>
                    <c:pt idx="2236">
                      <c:v>0.20784609690826528</c:v>
                    </c:pt>
                    <c:pt idx="2237">
                      <c:v>0.20784609690826528</c:v>
                    </c:pt>
                    <c:pt idx="2238">
                      <c:v>0.20784609690826528</c:v>
                    </c:pt>
                    <c:pt idx="2239">
                      <c:v>0.20784609690826528</c:v>
                    </c:pt>
                    <c:pt idx="2240">
                      <c:v>0.20784609690826528</c:v>
                    </c:pt>
                    <c:pt idx="2241">
                      <c:v>0.20784609690826528</c:v>
                    </c:pt>
                    <c:pt idx="2242">
                      <c:v>0.20784609690826528</c:v>
                    </c:pt>
                    <c:pt idx="2243">
                      <c:v>0.20784609690826528</c:v>
                    </c:pt>
                    <c:pt idx="2244">
                      <c:v>0.20784609690826528</c:v>
                    </c:pt>
                    <c:pt idx="2245">
                      <c:v>0.20784609690826528</c:v>
                    </c:pt>
                    <c:pt idx="2246">
                      <c:v>0.20784609690826528</c:v>
                    </c:pt>
                    <c:pt idx="2247">
                      <c:v>0.20784609690826528</c:v>
                    </c:pt>
                    <c:pt idx="2248">
                      <c:v>0.20784609690826528</c:v>
                    </c:pt>
                    <c:pt idx="2250">
                      <c:v>0.21650635094610965</c:v>
                    </c:pt>
                    <c:pt idx="2251">
                      <c:v>0.21650635094610965</c:v>
                    </c:pt>
                    <c:pt idx="2252">
                      <c:v>0.21650635094610965</c:v>
                    </c:pt>
                    <c:pt idx="2253">
                      <c:v>0.21650635094610965</c:v>
                    </c:pt>
                    <c:pt idx="2254">
                      <c:v>0.21650635094610965</c:v>
                    </c:pt>
                    <c:pt idx="2255">
                      <c:v>0.21650635094610965</c:v>
                    </c:pt>
                    <c:pt idx="2256">
                      <c:v>0.21650635094610965</c:v>
                    </c:pt>
                    <c:pt idx="2257">
                      <c:v>0.21650635094610965</c:v>
                    </c:pt>
                    <c:pt idx="2258">
                      <c:v>0.21650635094610965</c:v>
                    </c:pt>
                    <c:pt idx="2259">
                      <c:v>0.21650635094610965</c:v>
                    </c:pt>
                    <c:pt idx="2260">
                      <c:v>0.21650635094610965</c:v>
                    </c:pt>
                    <c:pt idx="2261">
                      <c:v>0.21650635094610965</c:v>
                    </c:pt>
                    <c:pt idx="2262">
                      <c:v>0.21650635094610965</c:v>
                    </c:pt>
                    <c:pt idx="2263">
                      <c:v>0.21650635094610965</c:v>
                    </c:pt>
                    <c:pt idx="2264">
                      <c:v>0.21650635094610965</c:v>
                    </c:pt>
                    <c:pt idx="2265">
                      <c:v>0.21650635094610965</c:v>
                    </c:pt>
                    <c:pt idx="2266">
                      <c:v>0.21650635094610965</c:v>
                    </c:pt>
                    <c:pt idx="2267">
                      <c:v>0.21650635094610965</c:v>
                    </c:pt>
                    <c:pt idx="2268">
                      <c:v>0.21650635094610965</c:v>
                    </c:pt>
                    <c:pt idx="2269">
                      <c:v>0.21650635094610965</c:v>
                    </c:pt>
                    <c:pt idx="2270">
                      <c:v>0.21650635094610965</c:v>
                    </c:pt>
                    <c:pt idx="2271">
                      <c:v>0.21650635094610965</c:v>
                    </c:pt>
                    <c:pt idx="2272">
                      <c:v>0.21650635094610965</c:v>
                    </c:pt>
                    <c:pt idx="2273">
                      <c:v>0.21650635094610965</c:v>
                    </c:pt>
                    <c:pt idx="2274">
                      <c:v>0.21650635094610965</c:v>
                    </c:pt>
                    <c:pt idx="2275">
                      <c:v>0.21650635094610965</c:v>
                    </c:pt>
                    <c:pt idx="2276">
                      <c:v>0.21650635094610965</c:v>
                    </c:pt>
                    <c:pt idx="2277">
                      <c:v>0.21650635094610965</c:v>
                    </c:pt>
                    <c:pt idx="2278">
                      <c:v>0.21650635094610965</c:v>
                    </c:pt>
                    <c:pt idx="2279">
                      <c:v>0.21650635094610965</c:v>
                    </c:pt>
                    <c:pt idx="2280">
                      <c:v>0.21650635094610965</c:v>
                    </c:pt>
                    <c:pt idx="2281">
                      <c:v>0.21650635094610965</c:v>
                    </c:pt>
                    <c:pt idx="2282">
                      <c:v>0.21650635094610965</c:v>
                    </c:pt>
                    <c:pt idx="2283">
                      <c:v>0.21650635094610965</c:v>
                    </c:pt>
                    <c:pt idx="2284">
                      <c:v>0.21650635094610965</c:v>
                    </c:pt>
                    <c:pt idx="2285">
                      <c:v>0.21650635094610965</c:v>
                    </c:pt>
                    <c:pt idx="2286">
                      <c:v>0.21650635094610965</c:v>
                    </c:pt>
                    <c:pt idx="2287">
                      <c:v>0.21650635094610965</c:v>
                    </c:pt>
                    <c:pt idx="2288">
                      <c:v>0.21650635094610965</c:v>
                    </c:pt>
                    <c:pt idx="2289">
                      <c:v>0.21650635094610965</c:v>
                    </c:pt>
                    <c:pt idx="2290">
                      <c:v>0.21650635094610965</c:v>
                    </c:pt>
                    <c:pt idx="2291">
                      <c:v>0.21650635094610965</c:v>
                    </c:pt>
                    <c:pt idx="2292">
                      <c:v>0.21650635094610965</c:v>
                    </c:pt>
                    <c:pt idx="2293">
                      <c:v>0.21650635094610965</c:v>
                    </c:pt>
                    <c:pt idx="2294">
                      <c:v>0.21650635094610965</c:v>
                    </c:pt>
                    <c:pt idx="2295">
                      <c:v>0.21650635094610965</c:v>
                    </c:pt>
                    <c:pt idx="2296">
                      <c:v>0.21650635094610965</c:v>
                    </c:pt>
                    <c:pt idx="2297">
                      <c:v>0.21650635094610965</c:v>
                    </c:pt>
                    <c:pt idx="2298">
                      <c:v>0.21650635094610965</c:v>
                    </c:pt>
                    <c:pt idx="2299">
                      <c:v>0.21650635094610965</c:v>
                    </c:pt>
                    <c:pt idx="2300">
                      <c:v>0.21650635094610965</c:v>
                    </c:pt>
                    <c:pt idx="2301">
                      <c:v>0.21650635094610965</c:v>
                    </c:pt>
                    <c:pt idx="2302">
                      <c:v>0.21650635094610965</c:v>
                    </c:pt>
                    <c:pt idx="2303">
                      <c:v>0.21650635094610965</c:v>
                    </c:pt>
                    <c:pt idx="2304">
                      <c:v>0.21650635094610965</c:v>
                    </c:pt>
                    <c:pt idx="2305">
                      <c:v>0.21650635094610965</c:v>
                    </c:pt>
                    <c:pt idx="2306">
                      <c:v>0.21650635094610965</c:v>
                    </c:pt>
                    <c:pt idx="2307">
                      <c:v>0.21650635094610965</c:v>
                    </c:pt>
                    <c:pt idx="2308">
                      <c:v>0.21650635094610965</c:v>
                    </c:pt>
                    <c:pt idx="2309">
                      <c:v>0.21650635094610965</c:v>
                    </c:pt>
                    <c:pt idx="2310">
                      <c:v>0.21650635094610965</c:v>
                    </c:pt>
                    <c:pt idx="2311">
                      <c:v>0.21650635094610965</c:v>
                    </c:pt>
                    <c:pt idx="2312">
                      <c:v>0.21650635094610965</c:v>
                    </c:pt>
                    <c:pt idx="2313">
                      <c:v>0.21650635094610965</c:v>
                    </c:pt>
                    <c:pt idx="2314">
                      <c:v>0.21650635094610965</c:v>
                    </c:pt>
                    <c:pt idx="2315">
                      <c:v>0.21650635094610965</c:v>
                    </c:pt>
                    <c:pt idx="2316">
                      <c:v>0.21650635094610965</c:v>
                    </c:pt>
                    <c:pt idx="2317">
                      <c:v>0.21650635094610965</c:v>
                    </c:pt>
                    <c:pt idx="2318">
                      <c:v>0.21650635094610965</c:v>
                    </c:pt>
                    <c:pt idx="2319">
                      <c:v>0.21650635094610965</c:v>
                    </c:pt>
                    <c:pt idx="2320">
                      <c:v>0.21650635094610965</c:v>
                    </c:pt>
                    <c:pt idx="2321">
                      <c:v>0.21650635094610965</c:v>
                    </c:pt>
                    <c:pt idx="2322">
                      <c:v>0.21650635094610965</c:v>
                    </c:pt>
                    <c:pt idx="2323">
                      <c:v>0.21650635094610965</c:v>
                    </c:pt>
                    <c:pt idx="2324">
                      <c:v>0.21650635094610965</c:v>
                    </c:pt>
                    <c:pt idx="2325">
                      <c:v>0.21650635094610965</c:v>
                    </c:pt>
                    <c:pt idx="2327">
                      <c:v>0.22516660498395408</c:v>
                    </c:pt>
                    <c:pt idx="2328">
                      <c:v>0.22516660498395408</c:v>
                    </c:pt>
                    <c:pt idx="2329">
                      <c:v>0.22516660498395408</c:v>
                    </c:pt>
                    <c:pt idx="2330">
                      <c:v>0.22516660498395408</c:v>
                    </c:pt>
                    <c:pt idx="2331">
                      <c:v>0.22516660498395408</c:v>
                    </c:pt>
                    <c:pt idx="2332">
                      <c:v>0.22516660498395408</c:v>
                    </c:pt>
                    <c:pt idx="2333">
                      <c:v>0.22516660498395408</c:v>
                    </c:pt>
                    <c:pt idx="2334">
                      <c:v>0.22516660498395408</c:v>
                    </c:pt>
                    <c:pt idx="2335">
                      <c:v>0.22516660498395408</c:v>
                    </c:pt>
                    <c:pt idx="2336">
                      <c:v>0.22516660498395408</c:v>
                    </c:pt>
                    <c:pt idx="2337">
                      <c:v>0.22516660498395408</c:v>
                    </c:pt>
                    <c:pt idx="2338">
                      <c:v>0.22516660498395408</c:v>
                    </c:pt>
                    <c:pt idx="2339">
                      <c:v>0.22516660498395408</c:v>
                    </c:pt>
                    <c:pt idx="2340">
                      <c:v>0.22516660498395408</c:v>
                    </c:pt>
                    <c:pt idx="2341">
                      <c:v>0.22516660498395408</c:v>
                    </c:pt>
                    <c:pt idx="2342">
                      <c:v>0.22516660498395408</c:v>
                    </c:pt>
                    <c:pt idx="2343">
                      <c:v>0.22516660498395408</c:v>
                    </c:pt>
                    <c:pt idx="2344">
                      <c:v>0.22516660498395408</c:v>
                    </c:pt>
                    <c:pt idx="2345">
                      <c:v>0.22516660498395408</c:v>
                    </c:pt>
                    <c:pt idx="2346">
                      <c:v>0.22516660498395408</c:v>
                    </c:pt>
                    <c:pt idx="2347">
                      <c:v>0.22516660498395408</c:v>
                    </c:pt>
                    <c:pt idx="2348">
                      <c:v>0.22516660498395408</c:v>
                    </c:pt>
                    <c:pt idx="2349">
                      <c:v>0.22516660498395408</c:v>
                    </c:pt>
                    <c:pt idx="2350">
                      <c:v>0.22516660498395408</c:v>
                    </c:pt>
                    <c:pt idx="2351">
                      <c:v>0.22516660498395408</c:v>
                    </c:pt>
                    <c:pt idx="2352">
                      <c:v>0.22516660498395408</c:v>
                    </c:pt>
                    <c:pt idx="2353">
                      <c:v>0.22516660498395408</c:v>
                    </c:pt>
                    <c:pt idx="2354">
                      <c:v>0.22516660498395408</c:v>
                    </c:pt>
                    <c:pt idx="2355">
                      <c:v>0.22516660498395408</c:v>
                    </c:pt>
                    <c:pt idx="2356">
                      <c:v>0.22516660498395408</c:v>
                    </c:pt>
                    <c:pt idx="2357">
                      <c:v>0.22516660498395408</c:v>
                    </c:pt>
                    <c:pt idx="2358">
                      <c:v>0.22516660498395408</c:v>
                    </c:pt>
                    <c:pt idx="2359">
                      <c:v>0.22516660498395408</c:v>
                    </c:pt>
                    <c:pt idx="2360">
                      <c:v>0.22516660498395408</c:v>
                    </c:pt>
                    <c:pt idx="2361">
                      <c:v>0.22516660498395408</c:v>
                    </c:pt>
                    <c:pt idx="2362">
                      <c:v>0.22516660498395408</c:v>
                    </c:pt>
                    <c:pt idx="2363">
                      <c:v>0.22516660498395408</c:v>
                    </c:pt>
                    <c:pt idx="2364">
                      <c:v>0.22516660498395408</c:v>
                    </c:pt>
                    <c:pt idx="2365">
                      <c:v>0.22516660498395408</c:v>
                    </c:pt>
                    <c:pt idx="2366">
                      <c:v>0.22516660498395408</c:v>
                    </c:pt>
                    <c:pt idx="2367">
                      <c:v>0.22516660498395408</c:v>
                    </c:pt>
                    <c:pt idx="2368">
                      <c:v>0.22516660498395408</c:v>
                    </c:pt>
                    <c:pt idx="2369">
                      <c:v>0.22516660498395408</c:v>
                    </c:pt>
                    <c:pt idx="2370">
                      <c:v>0.22516660498395408</c:v>
                    </c:pt>
                    <c:pt idx="2371">
                      <c:v>0.22516660498395408</c:v>
                    </c:pt>
                    <c:pt idx="2372">
                      <c:v>0.22516660498395408</c:v>
                    </c:pt>
                    <c:pt idx="2373">
                      <c:v>0.22516660498395408</c:v>
                    </c:pt>
                    <c:pt idx="2374">
                      <c:v>0.22516660498395408</c:v>
                    </c:pt>
                    <c:pt idx="2375">
                      <c:v>0.22516660498395408</c:v>
                    </c:pt>
                    <c:pt idx="2376">
                      <c:v>0.22516660498395408</c:v>
                    </c:pt>
                    <c:pt idx="2377">
                      <c:v>0.22516660498395408</c:v>
                    </c:pt>
                    <c:pt idx="2378">
                      <c:v>0.22516660498395408</c:v>
                    </c:pt>
                    <c:pt idx="2379">
                      <c:v>0.22516660498395408</c:v>
                    </c:pt>
                    <c:pt idx="2380">
                      <c:v>0.22516660498395408</c:v>
                    </c:pt>
                    <c:pt idx="2381">
                      <c:v>0.22516660498395408</c:v>
                    </c:pt>
                    <c:pt idx="2382">
                      <c:v>0.22516660498395408</c:v>
                    </c:pt>
                    <c:pt idx="2383">
                      <c:v>0.22516660498395408</c:v>
                    </c:pt>
                    <c:pt idx="2384">
                      <c:v>0.22516660498395408</c:v>
                    </c:pt>
                    <c:pt idx="2385">
                      <c:v>0.22516660498395408</c:v>
                    </c:pt>
                    <c:pt idx="2386">
                      <c:v>0.22516660498395408</c:v>
                    </c:pt>
                    <c:pt idx="2387">
                      <c:v>0.22516660498395408</c:v>
                    </c:pt>
                    <c:pt idx="2388">
                      <c:v>0.22516660498395408</c:v>
                    </c:pt>
                    <c:pt idx="2389">
                      <c:v>0.22516660498395408</c:v>
                    </c:pt>
                    <c:pt idx="2390">
                      <c:v>0.22516660498395408</c:v>
                    </c:pt>
                    <c:pt idx="2391">
                      <c:v>0.22516660498395408</c:v>
                    </c:pt>
                    <c:pt idx="2392">
                      <c:v>0.22516660498395408</c:v>
                    </c:pt>
                    <c:pt idx="2393">
                      <c:v>0.22516660498395408</c:v>
                    </c:pt>
                    <c:pt idx="2394">
                      <c:v>0.22516660498395408</c:v>
                    </c:pt>
                    <c:pt idx="2395">
                      <c:v>0.22516660498395408</c:v>
                    </c:pt>
                    <c:pt idx="2396">
                      <c:v>0.22516660498395408</c:v>
                    </c:pt>
                    <c:pt idx="2397">
                      <c:v>0.22516660498395408</c:v>
                    </c:pt>
                    <c:pt idx="2398">
                      <c:v>0.22516660498395408</c:v>
                    </c:pt>
                    <c:pt idx="2399">
                      <c:v>0.22516660498395408</c:v>
                    </c:pt>
                    <c:pt idx="2400">
                      <c:v>0.22516660498395408</c:v>
                    </c:pt>
                    <c:pt idx="2401">
                      <c:v>0.22516660498395408</c:v>
                    </c:pt>
                    <c:pt idx="2403">
                      <c:v>0.23382685902179845</c:v>
                    </c:pt>
                    <c:pt idx="2404">
                      <c:v>0.23382685902179845</c:v>
                    </c:pt>
                    <c:pt idx="2405">
                      <c:v>0.23382685902179845</c:v>
                    </c:pt>
                    <c:pt idx="2406">
                      <c:v>0.23382685902179845</c:v>
                    </c:pt>
                    <c:pt idx="2407">
                      <c:v>0.23382685902179845</c:v>
                    </c:pt>
                    <c:pt idx="2408">
                      <c:v>0.23382685902179845</c:v>
                    </c:pt>
                    <c:pt idx="2409">
                      <c:v>0.23382685902179845</c:v>
                    </c:pt>
                    <c:pt idx="2410">
                      <c:v>0.23382685902179845</c:v>
                    </c:pt>
                    <c:pt idx="2411">
                      <c:v>0.23382685902179845</c:v>
                    </c:pt>
                    <c:pt idx="2412">
                      <c:v>0.23382685902179845</c:v>
                    </c:pt>
                    <c:pt idx="2413">
                      <c:v>0.23382685902179845</c:v>
                    </c:pt>
                    <c:pt idx="2414">
                      <c:v>0.23382685902179845</c:v>
                    </c:pt>
                    <c:pt idx="2415">
                      <c:v>0.23382685902179845</c:v>
                    </c:pt>
                    <c:pt idx="2416">
                      <c:v>0.23382685902179845</c:v>
                    </c:pt>
                    <c:pt idx="2417">
                      <c:v>0.23382685902179845</c:v>
                    </c:pt>
                    <c:pt idx="2418">
                      <c:v>0.23382685902179845</c:v>
                    </c:pt>
                    <c:pt idx="2419">
                      <c:v>0.23382685902179845</c:v>
                    </c:pt>
                    <c:pt idx="2420">
                      <c:v>0.23382685902179845</c:v>
                    </c:pt>
                    <c:pt idx="2421">
                      <c:v>0.23382685902179845</c:v>
                    </c:pt>
                    <c:pt idx="2422">
                      <c:v>0.23382685902179845</c:v>
                    </c:pt>
                    <c:pt idx="2423">
                      <c:v>0.23382685902179845</c:v>
                    </c:pt>
                    <c:pt idx="2424">
                      <c:v>0.23382685902179845</c:v>
                    </c:pt>
                    <c:pt idx="2425">
                      <c:v>0.23382685902179845</c:v>
                    </c:pt>
                    <c:pt idx="2426">
                      <c:v>0.23382685902179845</c:v>
                    </c:pt>
                    <c:pt idx="2427">
                      <c:v>0.23382685902179845</c:v>
                    </c:pt>
                    <c:pt idx="2428">
                      <c:v>0.23382685902179845</c:v>
                    </c:pt>
                    <c:pt idx="2429">
                      <c:v>0.23382685902179845</c:v>
                    </c:pt>
                    <c:pt idx="2430">
                      <c:v>0.23382685902179845</c:v>
                    </c:pt>
                    <c:pt idx="2431">
                      <c:v>0.23382685902179845</c:v>
                    </c:pt>
                    <c:pt idx="2432">
                      <c:v>0.23382685902179845</c:v>
                    </c:pt>
                    <c:pt idx="2433">
                      <c:v>0.23382685902179845</c:v>
                    </c:pt>
                    <c:pt idx="2434">
                      <c:v>0.23382685902179845</c:v>
                    </c:pt>
                    <c:pt idx="2435">
                      <c:v>0.23382685902179845</c:v>
                    </c:pt>
                    <c:pt idx="2436">
                      <c:v>0.23382685902179845</c:v>
                    </c:pt>
                    <c:pt idx="2437">
                      <c:v>0.23382685902179845</c:v>
                    </c:pt>
                    <c:pt idx="2438">
                      <c:v>0.23382685902179845</c:v>
                    </c:pt>
                    <c:pt idx="2439">
                      <c:v>0.23382685902179845</c:v>
                    </c:pt>
                    <c:pt idx="2440">
                      <c:v>0.23382685902179845</c:v>
                    </c:pt>
                    <c:pt idx="2441">
                      <c:v>0.23382685902179845</c:v>
                    </c:pt>
                    <c:pt idx="2442">
                      <c:v>0.23382685902179845</c:v>
                    </c:pt>
                    <c:pt idx="2443">
                      <c:v>0.23382685902179845</c:v>
                    </c:pt>
                    <c:pt idx="2444">
                      <c:v>0.23382685902179845</c:v>
                    </c:pt>
                    <c:pt idx="2445">
                      <c:v>0.23382685902179845</c:v>
                    </c:pt>
                    <c:pt idx="2446">
                      <c:v>0.23382685902179845</c:v>
                    </c:pt>
                    <c:pt idx="2447">
                      <c:v>0.23382685902179845</c:v>
                    </c:pt>
                    <c:pt idx="2448">
                      <c:v>0.23382685902179845</c:v>
                    </c:pt>
                    <c:pt idx="2449">
                      <c:v>0.23382685902179845</c:v>
                    </c:pt>
                    <c:pt idx="2450">
                      <c:v>0.23382685902179845</c:v>
                    </c:pt>
                    <c:pt idx="2451">
                      <c:v>0.23382685902179845</c:v>
                    </c:pt>
                    <c:pt idx="2452">
                      <c:v>0.23382685902179845</c:v>
                    </c:pt>
                    <c:pt idx="2453">
                      <c:v>0.23382685902179845</c:v>
                    </c:pt>
                    <c:pt idx="2454">
                      <c:v>0.23382685902179845</c:v>
                    </c:pt>
                    <c:pt idx="2455">
                      <c:v>0.23382685902179845</c:v>
                    </c:pt>
                    <c:pt idx="2456">
                      <c:v>0.23382685902179845</c:v>
                    </c:pt>
                    <c:pt idx="2457">
                      <c:v>0.23382685902179845</c:v>
                    </c:pt>
                    <c:pt idx="2458">
                      <c:v>0.23382685902179845</c:v>
                    </c:pt>
                    <c:pt idx="2459">
                      <c:v>0.23382685902179845</c:v>
                    </c:pt>
                    <c:pt idx="2460">
                      <c:v>0.23382685902179845</c:v>
                    </c:pt>
                    <c:pt idx="2461">
                      <c:v>0.23382685902179845</c:v>
                    </c:pt>
                    <c:pt idx="2462">
                      <c:v>0.23382685902179845</c:v>
                    </c:pt>
                    <c:pt idx="2463">
                      <c:v>0.23382685902179845</c:v>
                    </c:pt>
                    <c:pt idx="2464">
                      <c:v>0.23382685902179845</c:v>
                    </c:pt>
                    <c:pt idx="2465">
                      <c:v>0.23382685902179845</c:v>
                    </c:pt>
                    <c:pt idx="2466">
                      <c:v>0.23382685902179845</c:v>
                    </c:pt>
                    <c:pt idx="2467">
                      <c:v>0.23382685902179845</c:v>
                    </c:pt>
                    <c:pt idx="2468">
                      <c:v>0.23382685902179845</c:v>
                    </c:pt>
                    <c:pt idx="2469">
                      <c:v>0.23382685902179845</c:v>
                    </c:pt>
                    <c:pt idx="2470">
                      <c:v>0.23382685902179845</c:v>
                    </c:pt>
                    <c:pt idx="2471">
                      <c:v>0.23382685902179845</c:v>
                    </c:pt>
                    <c:pt idx="2472">
                      <c:v>0.23382685902179845</c:v>
                    </c:pt>
                    <c:pt idx="2473">
                      <c:v>0.23382685902179845</c:v>
                    </c:pt>
                    <c:pt idx="2474">
                      <c:v>0.23382685902179845</c:v>
                    </c:pt>
                    <c:pt idx="2475">
                      <c:v>0.23382685902179845</c:v>
                    </c:pt>
                    <c:pt idx="2476">
                      <c:v>0.23382685902179845</c:v>
                    </c:pt>
                    <c:pt idx="2478">
                      <c:v>0.24248711305964282</c:v>
                    </c:pt>
                    <c:pt idx="2479">
                      <c:v>0.24248711305964282</c:v>
                    </c:pt>
                    <c:pt idx="2480">
                      <c:v>0.24248711305964282</c:v>
                    </c:pt>
                    <c:pt idx="2481">
                      <c:v>0.24248711305964282</c:v>
                    </c:pt>
                    <c:pt idx="2482">
                      <c:v>0.24248711305964282</c:v>
                    </c:pt>
                    <c:pt idx="2483">
                      <c:v>0.24248711305964282</c:v>
                    </c:pt>
                    <c:pt idx="2484">
                      <c:v>0.24248711305964282</c:v>
                    </c:pt>
                    <c:pt idx="2485">
                      <c:v>0.24248711305964282</c:v>
                    </c:pt>
                    <c:pt idx="2486">
                      <c:v>0.24248711305964282</c:v>
                    </c:pt>
                    <c:pt idx="2487">
                      <c:v>0.24248711305964282</c:v>
                    </c:pt>
                    <c:pt idx="2488">
                      <c:v>0.24248711305964282</c:v>
                    </c:pt>
                    <c:pt idx="2489">
                      <c:v>0.24248711305964282</c:v>
                    </c:pt>
                    <c:pt idx="2490">
                      <c:v>0.24248711305964282</c:v>
                    </c:pt>
                    <c:pt idx="2491">
                      <c:v>0.24248711305964282</c:v>
                    </c:pt>
                    <c:pt idx="2492">
                      <c:v>0.24248711305964282</c:v>
                    </c:pt>
                    <c:pt idx="2493">
                      <c:v>0.24248711305964282</c:v>
                    </c:pt>
                    <c:pt idx="2494">
                      <c:v>0.24248711305964282</c:v>
                    </c:pt>
                    <c:pt idx="2495">
                      <c:v>0.24248711305964282</c:v>
                    </c:pt>
                    <c:pt idx="2496">
                      <c:v>0.24248711305964282</c:v>
                    </c:pt>
                    <c:pt idx="2497">
                      <c:v>0.24248711305964282</c:v>
                    </c:pt>
                    <c:pt idx="2498">
                      <c:v>0.24248711305964282</c:v>
                    </c:pt>
                    <c:pt idx="2499">
                      <c:v>0.24248711305964282</c:v>
                    </c:pt>
                    <c:pt idx="2500">
                      <c:v>0.24248711305964282</c:v>
                    </c:pt>
                    <c:pt idx="2501">
                      <c:v>0.24248711305964282</c:v>
                    </c:pt>
                    <c:pt idx="2502">
                      <c:v>0.24248711305964282</c:v>
                    </c:pt>
                    <c:pt idx="2503">
                      <c:v>0.24248711305964282</c:v>
                    </c:pt>
                    <c:pt idx="2504">
                      <c:v>0.24248711305964282</c:v>
                    </c:pt>
                    <c:pt idx="2505">
                      <c:v>0.24248711305964282</c:v>
                    </c:pt>
                    <c:pt idx="2506">
                      <c:v>0.24248711305964282</c:v>
                    </c:pt>
                    <c:pt idx="2507">
                      <c:v>0.24248711305964282</c:v>
                    </c:pt>
                    <c:pt idx="2508">
                      <c:v>0.24248711305964282</c:v>
                    </c:pt>
                    <c:pt idx="2509">
                      <c:v>0.24248711305964282</c:v>
                    </c:pt>
                    <c:pt idx="2510">
                      <c:v>0.24248711305964282</c:v>
                    </c:pt>
                    <c:pt idx="2511">
                      <c:v>0.24248711305964282</c:v>
                    </c:pt>
                    <c:pt idx="2512">
                      <c:v>0.24248711305964282</c:v>
                    </c:pt>
                    <c:pt idx="2513">
                      <c:v>0.24248711305964282</c:v>
                    </c:pt>
                    <c:pt idx="2514">
                      <c:v>0.24248711305964282</c:v>
                    </c:pt>
                    <c:pt idx="2515">
                      <c:v>0.24248711305964282</c:v>
                    </c:pt>
                    <c:pt idx="2516">
                      <c:v>0.24248711305964282</c:v>
                    </c:pt>
                    <c:pt idx="2517">
                      <c:v>0.24248711305964282</c:v>
                    </c:pt>
                    <c:pt idx="2518">
                      <c:v>0.24248711305964282</c:v>
                    </c:pt>
                    <c:pt idx="2519">
                      <c:v>0.24248711305964282</c:v>
                    </c:pt>
                    <c:pt idx="2520">
                      <c:v>0.24248711305964282</c:v>
                    </c:pt>
                    <c:pt idx="2521">
                      <c:v>0.24248711305964282</c:v>
                    </c:pt>
                    <c:pt idx="2522">
                      <c:v>0.24248711305964282</c:v>
                    </c:pt>
                    <c:pt idx="2523">
                      <c:v>0.24248711305964282</c:v>
                    </c:pt>
                    <c:pt idx="2524">
                      <c:v>0.24248711305964282</c:v>
                    </c:pt>
                    <c:pt idx="2525">
                      <c:v>0.24248711305964282</c:v>
                    </c:pt>
                    <c:pt idx="2526">
                      <c:v>0.24248711305964282</c:v>
                    </c:pt>
                    <c:pt idx="2527">
                      <c:v>0.24248711305964282</c:v>
                    </c:pt>
                    <c:pt idx="2528">
                      <c:v>0.24248711305964282</c:v>
                    </c:pt>
                    <c:pt idx="2529">
                      <c:v>0.24248711305964282</c:v>
                    </c:pt>
                    <c:pt idx="2530">
                      <c:v>0.24248711305964282</c:v>
                    </c:pt>
                    <c:pt idx="2531">
                      <c:v>0.24248711305964282</c:v>
                    </c:pt>
                    <c:pt idx="2532">
                      <c:v>0.24248711305964282</c:v>
                    </c:pt>
                    <c:pt idx="2533">
                      <c:v>0.24248711305964282</c:v>
                    </c:pt>
                    <c:pt idx="2534">
                      <c:v>0.24248711305964282</c:v>
                    </c:pt>
                    <c:pt idx="2535">
                      <c:v>0.24248711305964282</c:v>
                    </c:pt>
                    <c:pt idx="2536">
                      <c:v>0.24248711305964282</c:v>
                    </c:pt>
                    <c:pt idx="2537">
                      <c:v>0.24248711305964282</c:v>
                    </c:pt>
                    <c:pt idx="2538">
                      <c:v>0.24248711305964282</c:v>
                    </c:pt>
                    <c:pt idx="2539">
                      <c:v>0.24248711305964282</c:v>
                    </c:pt>
                    <c:pt idx="2540">
                      <c:v>0.24248711305964282</c:v>
                    </c:pt>
                    <c:pt idx="2541">
                      <c:v>0.24248711305964282</c:v>
                    </c:pt>
                    <c:pt idx="2542">
                      <c:v>0.24248711305964282</c:v>
                    </c:pt>
                    <c:pt idx="2543">
                      <c:v>0.24248711305964282</c:v>
                    </c:pt>
                    <c:pt idx="2544">
                      <c:v>0.24248711305964282</c:v>
                    </c:pt>
                    <c:pt idx="2545">
                      <c:v>0.24248711305964282</c:v>
                    </c:pt>
                    <c:pt idx="2546">
                      <c:v>0.24248711305964282</c:v>
                    </c:pt>
                    <c:pt idx="2547">
                      <c:v>0.24248711305964282</c:v>
                    </c:pt>
                    <c:pt idx="2548">
                      <c:v>0.24248711305964282</c:v>
                    </c:pt>
                    <c:pt idx="2549">
                      <c:v>0.24248711305964282</c:v>
                    </c:pt>
                    <c:pt idx="2550">
                      <c:v>0.24248711305964282</c:v>
                    </c:pt>
                    <c:pt idx="2552">
                      <c:v>0.2511473670974872</c:v>
                    </c:pt>
                    <c:pt idx="2553">
                      <c:v>0.2511473670974872</c:v>
                    </c:pt>
                    <c:pt idx="2554">
                      <c:v>0.2511473670974872</c:v>
                    </c:pt>
                    <c:pt idx="2555">
                      <c:v>0.2511473670974872</c:v>
                    </c:pt>
                    <c:pt idx="2556">
                      <c:v>0.2511473670974872</c:v>
                    </c:pt>
                    <c:pt idx="2557">
                      <c:v>0.2511473670974872</c:v>
                    </c:pt>
                    <c:pt idx="2558">
                      <c:v>0.2511473670974872</c:v>
                    </c:pt>
                    <c:pt idx="2559">
                      <c:v>0.2511473670974872</c:v>
                    </c:pt>
                    <c:pt idx="2560">
                      <c:v>0.2511473670974872</c:v>
                    </c:pt>
                    <c:pt idx="2561">
                      <c:v>0.2511473670974872</c:v>
                    </c:pt>
                    <c:pt idx="2562">
                      <c:v>0.2511473670974872</c:v>
                    </c:pt>
                    <c:pt idx="2563">
                      <c:v>0.2511473670974872</c:v>
                    </c:pt>
                    <c:pt idx="2564">
                      <c:v>0.2511473670974872</c:v>
                    </c:pt>
                    <c:pt idx="2565">
                      <c:v>0.2511473670974872</c:v>
                    </c:pt>
                    <c:pt idx="2566">
                      <c:v>0.2511473670974872</c:v>
                    </c:pt>
                    <c:pt idx="2567">
                      <c:v>0.2511473670974872</c:v>
                    </c:pt>
                    <c:pt idx="2568">
                      <c:v>0.2511473670974872</c:v>
                    </c:pt>
                    <c:pt idx="2569">
                      <c:v>0.2511473670974872</c:v>
                    </c:pt>
                    <c:pt idx="2570">
                      <c:v>0.2511473670974872</c:v>
                    </c:pt>
                    <c:pt idx="2571">
                      <c:v>0.2511473670974872</c:v>
                    </c:pt>
                    <c:pt idx="2572">
                      <c:v>0.2511473670974872</c:v>
                    </c:pt>
                    <c:pt idx="2573">
                      <c:v>0.2511473670974872</c:v>
                    </c:pt>
                    <c:pt idx="2574">
                      <c:v>0.2511473670974872</c:v>
                    </c:pt>
                    <c:pt idx="2575">
                      <c:v>0.2511473670974872</c:v>
                    </c:pt>
                    <c:pt idx="2576">
                      <c:v>0.2511473670974872</c:v>
                    </c:pt>
                    <c:pt idx="2577">
                      <c:v>0.2511473670974872</c:v>
                    </c:pt>
                    <c:pt idx="2578">
                      <c:v>0.2511473670974872</c:v>
                    </c:pt>
                    <c:pt idx="2579">
                      <c:v>0.2511473670974872</c:v>
                    </c:pt>
                    <c:pt idx="2580">
                      <c:v>0.2511473670974872</c:v>
                    </c:pt>
                    <c:pt idx="2581">
                      <c:v>0.2511473670974872</c:v>
                    </c:pt>
                    <c:pt idx="2582">
                      <c:v>0.2511473670974872</c:v>
                    </c:pt>
                    <c:pt idx="2583">
                      <c:v>0.2511473670974872</c:v>
                    </c:pt>
                    <c:pt idx="2584">
                      <c:v>0.2511473670974872</c:v>
                    </c:pt>
                    <c:pt idx="2585">
                      <c:v>0.2511473670974872</c:v>
                    </c:pt>
                    <c:pt idx="2586">
                      <c:v>0.2511473670974872</c:v>
                    </c:pt>
                    <c:pt idx="2587">
                      <c:v>0.2511473670974872</c:v>
                    </c:pt>
                    <c:pt idx="2588">
                      <c:v>0.2511473670974872</c:v>
                    </c:pt>
                    <c:pt idx="2589">
                      <c:v>0.2511473670974872</c:v>
                    </c:pt>
                    <c:pt idx="2590">
                      <c:v>0.2511473670974872</c:v>
                    </c:pt>
                    <c:pt idx="2591">
                      <c:v>0.2511473670974872</c:v>
                    </c:pt>
                    <c:pt idx="2592">
                      <c:v>0.2511473670974872</c:v>
                    </c:pt>
                    <c:pt idx="2593">
                      <c:v>0.2511473670974872</c:v>
                    </c:pt>
                    <c:pt idx="2594">
                      <c:v>0.2511473670974872</c:v>
                    </c:pt>
                    <c:pt idx="2595">
                      <c:v>0.2511473670974872</c:v>
                    </c:pt>
                    <c:pt idx="2596">
                      <c:v>0.2511473670974872</c:v>
                    </c:pt>
                    <c:pt idx="2597">
                      <c:v>0.2511473670974872</c:v>
                    </c:pt>
                    <c:pt idx="2598">
                      <c:v>0.2511473670974872</c:v>
                    </c:pt>
                    <c:pt idx="2599">
                      <c:v>0.2511473670974872</c:v>
                    </c:pt>
                    <c:pt idx="2600">
                      <c:v>0.2511473670974872</c:v>
                    </c:pt>
                    <c:pt idx="2601">
                      <c:v>0.2511473670974872</c:v>
                    </c:pt>
                    <c:pt idx="2602">
                      <c:v>0.2511473670974872</c:v>
                    </c:pt>
                    <c:pt idx="2603">
                      <c:v>0.2511473670974872</c:v>
                    </c:pt>
                    <c:pt idx="2604">
                      <c:v>0.2511473670974872</c:v>
                    </c:pt>
                    <c:pt idx="2605">
                      <c:v>0.2511473670974872</c:v>
                    </c:pt>
                    <c:pt idx="2606">
                      <c:v>0.2511473670974872</c:v>
                    </c:pt>
                    <c:pt idx="2607">
                      <c:v>0.2511473670974872</c:v>
                    </c:pt>
                    <c:pt idx="2608">
                      <c:v>0.2511473670974872</c:v>
                    </c:pt>
                    <c:pt idx="2609">
                      <c:v>0.2511473670974872</c:v>
                    </c:pt>
                    <c:pt idx="2610">
                      <c:v>0.2511473670974872</c:v>
                    </c:pt>
                    <c:pt idx="2611">
                      <c:v>0.2511473670974872</c:v>
                    </c:pt>
                    <c:pt idx="2612">
                      <c:v>0.2511473670974872</c:v>
                    </c:pt>
                    <c:pt idx="2613">
                      <c:v>0.2511473670974872</c:v>
                    </c:pt>
                    <c:pt idx="2614">
                      <c:v>0.2511473670974872</c:v>
                    </c:pt>
                    <c:pt idx="2615">
                      <c:v>0.2511473670974872</c:v>
                    </c:pt>
                    <c:pt idx="2616">
                      <c:v>0.2511473670974872</c:v>
                    </c:pt>
                    <c:pt idx="2617">
                      <c:v>0.2511473670974872</c:v>
                    </c:pt>
                    <c:pt idx="2618">
                      <c:v>0.2511473670974872</c:v>
                    </c:pt>
                    <c:pt idx="2619">
                      <c:v>0.2511473670974872</c:v>
                    </c:pt>
                    <c:pt idx="2620">
                      <c:v>0.2511473670974872</c:v>
                    </c:pt>
                    <c:pt idx="2621">
                      <c:v>0.2511473670974872</c:v>
                    </c:pt>
                    <c:pt idx="2622">
                      <c:v>0.2511473670974872</c:v>
                    </c:pt>
                    <c:pt idx="2623">
                      <c:v>0.2511473670974872</c:v>
                    </c:pt>
                    <c:pt idx="2625">
                      <c:v>0.25980762113533162</c:v>
                    </c:pt>
                    <c:pt idx="2626">
                      <c:v>0.25980762113533162</c:v>
                    </c:pt>
                    <c:pt idx="2627">
                      <c:v>0.25980762113533162</c:v>
                    </c:pt>
                    <c:pt idx="2628">
                      <c:v>0.25980762113533162</c:v>
                    </c:pt>
                    <c:pt idx="2629">
                      <c:v>0.25980762113533162</c:v>
                    </c:pt>
                    <c:pt idx="2630">
                      <c:v>0.25980762113533162</c:v>
                    </c:pt>
                    <c:pt idx="2631">
                      <c:v>0.25980762113533162</c:v>
                    </c:pt>
                    <c:pt idx="2632">
                      <c:v>0.25980762113533162</c:v>
                    </c:pt>
                    <c:pt idx="2633">
                      <c:v>0.25980762113533162</c:v>
                    </c:pt>
                    <c:pt idx="2634">
                      <c:v>0.25980762113533162</c:v>
                    </c:pt>
                    <c:pt idx="2635">
                      <c:v>0.25980762113533162</c:v>
                    </c:pt>
                    <c:pt idx="2636">
                      <c:v>0.25980762113533162</c:v>
                    </c:pt>
                    <c:pt idx="2637">
                      <c:v>0.25980762113533162</c:v>
                    </c:pt>
                    <c:pt idx="2638">
                      <c:v>0.25980762113533162</c:v>
                    </c:pt>
                    <c:pt idx="2639">
                      <c:v>0.25980762113533162</c:v>
                    </c:pt>
                    <c:pt idx="2640">
                      <c:v>0.25980762113533162</c:v>
                    </c:pt>
                    <c:pt idx="2641">
                      <c:v>0.25980762113533162</c:v>
                    </c:pt>
                    <c:pt idx="2642">
                      <c:v>0.25980762113533162</c:v>
                    </c:pt>
                    <c:pt idx="2643">
                      <c:v>0.25980762113533162</c:v>
                    </c:pt>
                    <c:pt idx="2644">
                      <c:v>0.25980762113533162</c:v>
                    </c:pt>
                    <c:pt idx="2645">
                      <c:v>0.25980762113533162</c:v>
                    </c:pt>
                    <c:pt idx="2646">
                      <c:v>0.25980762113533162</c:v>
                    </c:pt>
                    <c:pt idx="2647">
                      <c:v>0.25980762113533162</c:v>
                    </c:pt>
                    <c:pt idx="2648">
                      <c:v>0.25980762113533162</c:v>
                    </c:pt>
                    <c:pt idx="2649">
                      <c:v>0.25980762113533162</c:v>
                    </c:pt>
                    <c:pt idx="2650">
                      <c:v>0.25980762113533162</c:v>
                    </c:pt>
                    <c:pt idx="2651">
                      <c:v>0.25980762113533162</c:v>
                    </c:pt>
                    <c:pt idx="2652">
                      <c:v>0.25980762113533162</c:v>
                    </c:pt>
                    <c:pt idx="2653">
                      <c:v>0.25980762113533162</c:v>
                    </c:pt>
                    <c:pt idx="2654">
                      <c:v>0.25980762113533162</c:v>
                    </c:pt>
                    <c:pt idx="2655">
                      <c:v>0.25980762113533162</c:v>
                    </c:pt>
                    <c:pt idx="2656">
                      <c:v>0.25980762113533162</c:v>
                    </c:pt>
                    <c:pt idx="2657">
                      <c:v>0.25980762113533162</c:v>
                    </c:pt>
                    <c:pt idx="2658">
                      <c:v>0.25980762113533162</c:v>
                    </c:pt>
                    <c:pt idx="2659">
                      <c:v>0.25980762113533162</c:v>
                    </c:pt>
                    <c:pt idx="2660">
                      <c:v>0.25980762113533162</c:v>
                    </c:pt>
                    <c:pt idx="2661">
                      <c:v>0.25980762113533162</c:v>
                    </c:pt>
                    <c:pt idx="2662">
                      <c:v>0.25980762113533162</c:v>
                    </c:pt>
                    <c:pt idx="2663">
                      <c:v>0.25980762113533162</c:v>
                    </c:pt>
                    <c:pt idx="2664">
                      <c:v>0.25980762113533162</c:v>
                    </c:pt>
                    <c:pt idx="2665">
                      <c:v>0.25980762113533162</c:v>
                    </c:pt>
                    <c:pt idx="2666">
                      <c:v>0.25980762113533162</c:v>
                    </c:pt>
                    <c:pt idx="2667">
                      <c:v>0.25980762113533162</c:v>
                    </c:pt>
                    <c:pt idx="2668">
                      <c:v>0.25980762113533162</c:v>
                    </c:pt>
                    <c:pt idx="2669">
                      <c:v>0.25980762113533162</c:v>
                    </c:pt>
                    <c:pt idx="2670">
                      <c:v>0.25980762113533162</c:v>
                    </c:pt>
                    <c:pt idx="2671">
                      <c:v>0.25980762113533162</c:v>
                    </c:pt>
                    <c:pt idx="2672">
                      <c:v>0.25980762113533162</c:v>
                    </c:pt>
                    <c:pt idx="2673">
                      <c:v>0.25980762113533162</c:v>
                    </c:pt>
                    <c:pt idx="2674">
                      <c:v>0.25980762113533162</c:v>
                    </c:pt>
                    <c:pt idx="2675">
                      <c:v>0.25980762113533162</c:v>
                    </c:pt>
                    <c:pt idx="2676">
                      <c:v>0.25980762113533162</c:v>
                    </c:pt>
                    <c:pt idx="2677">
                      <c:v>0.25980762113533162</c:v>
                    </c:pt>
                    <c:pt idx="2678">
                      <c:v>0.25980762113533162</c:v>
                    </c:pt>
                    <c:pt idx="2679">
                      <c:v>0.25980762113533162</c:v>
                    </c:pt>
                    <c:pt idx="2680">
                      <c:v>0.25980762113533162</c:v>
                    </c:pt>
                    <c:pt idx="2681">
                      <c:v>0.25980762113533162</c:v>
                    </c:pt>
                    <c:pt idx="2682">
                      <c:v>0.25980762113533162</c:v>
                    </c:pt>
                    <c:pt idx="2683">
                      <c:v>0.25980762113533162</c:v>
                    </c:pt>
                    <c:pt idx="2684">
                      <c:v>0.25980762113533162</c:v>
                    </c:pt>
                    <c:pt idx="2685">
                      <c:v>0.25980762113533162</c:v>
                    </c:pt>
                    <c:pt idx="2686">
                      <c:v>0.25980762113533162</c:v>
                    </c:pt>
                    <c:pt idx="2687">
                      <c:v>0.25980762113533162</c:v>
                    </c:pt>
                    <c:pt idx="2688">
                      <c:v>0.25980762113533162</c:v>
                    </c:pt>
                    <c:pt idx="2689">
                      <c:v>0.25980762113533162</c:v>
                    </c:pt>
                    <c:pt idx="2690">
                      <c:v>0.25980762113533162</c:v>
                    </c:pt>
                    <c:pt idx="2691">
                      <c:v>0.25980762113533162</c:v>
                    </c:pt>
                    <c:pt idx="2692">
                      <c:v>0.25980762113533162</c:v>
                    </c:pt>
                    <c:pt idx="2693">
                      <c:v>0.25980762113533162</c:v>
                    </c:pt>
                    <c:pt idx="2694">
                      <c:v>0.25980762113533162</c:v>
                    </c:pt>
                    <c:pt idx="2695">
                      <c:v>0.25980762113533162</c:v>
                    </c:pt>
                    <c:pt idx="2697">
                      <c:v>0.268467875173176</c:v>
                    </c:pt>
                    <c:pt idx="2698">
                      <c:v>0.268467875173176</c:v>
                    </c:pt>
                    <c:pt idx="2699">
                      <c:v>0.268467875173176</c:v>
                    </c:pt>
                    <c:pt idx="2700">
                      <c:v>0.268467875173176</c:v>
                    </c:pt>
                    <c:pt idx="2701">
                      <c:v>0.268467875173176</c:v>
                    </c:pt>
                    <c:pt idx="2702">
                      <c:v>0.268467875173176</c:v>
                    </c:pt>
                    <c:pt idx="2703">
                      <c:v>0.268467875173176</c:v>
                    </c:pt>
                    <c:pt idx="2704">
                      <c:v>0.268467875173176</c:v>
                    </c:pt>
                    <c:pt idx="2705">
                      <c:v>0.268467875173176</c:v>
                    </c:pt>
                    <c:pt idx="2706">
                      <c:v>0.268467875173176</c:v>
                    </c:pt>
                    <c:pt idx="2707">
                      <c:v>0.268467875173176</c:v>
                    </c:pt>
                    <c:pt idx="2708">
                      <c:v>0.268467875173176</c:v>
                    </c:pt>
                    <c:pt idx="2709">
                      <c:v>0.268467875173176</c:v>
                    </c:pt>
                    <c:pt idx="2710">
                      <c:v>0.268467875173176</c:v>
                    </c:pt>
                    <c:pt idx="2711">
                      <c:v>0.268467875173176</c:v>
                    </c:pt>
                    <c:pt idx="2712">
                      <c:v>0.268467875173176</c:v>
                    </c:pt>
                    <c:pt idx="2713">
                      <c:v>0.268467875173176</c:v>
                    </c:pt>
                    <c:pt idx="2714">
                      <c:v>0.268467875173176</c:v>
                    </c:pt>
                    <c:pt idx="2715">
                      <c:v>0.268467875173176</c:v>
                    </c:pt>
                    <c:pt idx="2716">
                      <c:v>0.268467875173176</c:v>
                    </c:pt>
                    <c:pt idx="2717">
                      <c:v>0.268467875173176</c:v>
                    </c:pt>
                    <c:pt idx="2718">
                      <c:v>0.268467875173176</c:v>
                    </c:pt>
                    <c:pt idx="2719">
                      <c:v>0.268467875173176</c:v>
                    </c:pt>
                    <c:pt idx="2720">
                      <c:v>0.268467875173176</c:v>
                    </c:pt>
                    <c:pt idx="2721">
                      <c:v>0.268467875173176</c:v>
                    </c:pt>
                    <c:pt idx="2722">
                      <c:v>0.268467875173176</c:v>
                    </c:pt>
                    <c:pt idx="2723">
                      <c:v>0.268467875173176</c:v>
                    </c:pt>
                    <c:pt idx="2724">
                      <c:v>0.268467875173176</c:v>
                    </c:pt>
                    <c:pt idx="2725">
                      <c:v>0.268467875173176</c:v>
                    </c:pt>
                    <c:pt idx="2726">
                      <c:v>0.268467875173176</c:v>
                    </c:pt>
                    <c:pt idx="2727">
                      <c:v>0.268467875173176</c:v>
                    </c:pt>
                    <c:pt idx="2728">
                      <c:v>0.268467875173176</c:v>
                    </c:pt>
                    <c:pt idx="2729">
                      <c:v>0.268467875173176</c:v>
                    </c:pt>
                    <c:pt idx="2730">
                      <c:v>0.268467875173176</c:v>
                    </c:pt>
                    <c:pt idx="2731">
                      <c:v>0.268467875173176</c:v>
                    </c:pt>
                    <c:pt idx="2732">
                      <c:v>0.268467875173176</c:v>
                    </c:pt>
                    <c:pt idx="2733">
                      <c:v>0.268467875173176</c:v>
                    </c:pt>
                    <c:pt idx="2734">
                      <c:v>0.268467875173176</c:v>
                    </c:pt>
                    <c:pt idx="2735">
                      <c:v>0.268467875173176</c:v>
                    </c:pt>
                    <c:pt idx="2736">
                      <c:v>0.268467875173176</c:v>
                    </c:pt>
                    <c:pt idx="2737">
                      <c:v>0.268467875173176</c:v>
                    </c:pt>
                    <c:pt idx="2738">
                      <c:v>0.268467875173176</c:v>
                    </c:pt>
                    <c:pt idx="2739">
                      <c:v>0.268467875173176</c:v>
                    </c:pt>
                    <c:pt idx="2740">
                      <c:v>0.268467875173176</c:v>
                    </c:pt>
                    <c:pt idx="2741">
                      <c:v>0.268467875173176</c:v>
                    </c:pt>
                    <c:pt idx="2742">
                      <c:v>0.268467875173176</c:v>
                    </c:pt>
                    <c:pt idx="2743">
                      <c:v>0.268467875173176</c:v>
                    </c:pt>
                    <c:pt idx="2744">
                      <c:v>0.268467875173176</c:v>
                    </c:pt>
                    <c:pt idx="2745">
                      <c:v>0.268467875173176</c:v>
                    </c:pt>
                    <c:pt idx="2746">
                      <c:v>0.268467875173176</c:v>
                    </c:pt>
                    <c:pt idx="2747">
                      <c:v>0.268467875173176</c:v>
                    </c:pt>
                    <c:pt idx="2748">
                      <c:v>0.268467875173176</c:v>
                    </c:pt>
                    <c:pt idx="2749">
                      <c:v>0.268467875173176</c:v>
                    </c:pt>
                    <c:pt idx="2750">
                      <c:v>0.268467875173176</c:v>
                    </c:pt>
                    <c:pt idx="2751">
                      <c:v>0.268467875173176</c:v>
                    </c:pt>
                    <c:pt idx="2752">
                      <c:v>0.268467875173176</c:v>
                    </c:pt>
                    <c:pt idx="2753">
                      <c:v>0.268467875173176</c:v>
                    </c:pt>
                    <c:pt idx="2754">
                      <c:v>0.268467875173176</c:v>
                    </c:pt>
                    <c:pt idx="2755">
                      <c:v>0.268467875173176</c:v>
                    </c:pt>
                    <c:pt idx="2756">
                      <c:v>0.268467875173176</c:v>
                    </c:pt>
                    <c:pt idx="2757">
                      <c:v>0.268467875173176</c:v>
                    </c:pt>
                    <c:pt idx="2758">
                      <c:v>0.268467875173176</c:v>
                    </c:pt>
                    <c:pt idx="2759">
                      <c:v>0.268467875173176</c:v>
                    </c:pt>
                    <c:pt idx="2760">
                      <c:v>0.268467875173176</c:v>
                    </c:pt>
                    <c:pt idx="2761">
                      <c:v>0.268467875173176</c:v>
                    </c:pt>
                    <c:pt idx="2762">
                      <c:v>0.268467875173176</c:v>
                    </c:pt>
                    <c:pt idx="2763">
                      <c:v>0.268467875173176</c:v>
                    </c:pt>
                    <c:pt idx="2764">
                      <c:v>0.268467875173176</c:v>
                    </c:pt>
                    <c:pt idx="2765">
                      <c:v>0.268467875173176</c:v>
                    </c:pt>
                    <c:pt idx="2766">
                      <c:v>0.268467875173176</c:v>
                    </c:pt>
                    <c:pt idx="2768">
                      <c:v>0.27712812921102037</c:v>
                    </c:pt>
                    <c:pt idx="2769">
                      <c:v>0.27712812921102037</c:v>
                    </c:pt>
                    <c:pt idx="2770">
                      <c:v>0.27712812921102037</c:v>
                    </c:pt>
                    <c:pt idx="2771">
                      <c:v>0.27712812921102037</c:v>
                    </c:pt>
                    <c:pt idx="2772">
                      <c:v>0.27712812921102037</c:v>
                    </c:pt>
                    <c:pt idx="2773">
                      <c:v>0.27712812921102037</c:v>
                    </c:pt>
                    <c:pt idx="2774">
                      <c:v>0.27712812921102037</c:v>
                    </c:pt>
                    <c:pt idx="2775">
                      <c:v>0.27712812921102037</c:v>
                    </c:pt>
                    <c:pt idx="2776">
                      <c:v>0.27712812921102037</c:v>
                    </c:pt>
                    <c:pt idx="2777">
                      <c:v>0.27712812921102037</c:v>
                    </c:pt>
                    <c:pt idx="2778">
                      <c:v>0.27712812921102037</c:v>
                    </c:pt>
                    <c:pt idx="2779">
                      <c:v>0.27712812921102037</c:v>
                    </c:pt>
                    <c:pt idx="2780">
                      <c:v>0.27712812921102037</c:v>
                    </c:pt>
                    <c:pt idx="2781">
                      <c:v>0.27712812921102037</c:v>
                    </c:pt>
                    <c:pt idx="2782">
                      <c:v>0.27712812921102037</c:v>
                    </c:pt>
                    <c:pt idx="2783">
                      <c:v>0.27712812921102037</c:v>
                    </c:pt>
                    <c:pt idx="2784">
                      <c:v>0.27712812921102037</c:v>
                    </c:pt>
                    <c:pt idx="2785">
                      <c:v>0.27712812921102037</c:v>
                    </c:pt>
                    <c:pt idx="2786">
                      <c:v>0.27712812921102037</c:v>
                    </c:pt>
                    <c:pt idx="2787">
                      <c:v>0.27712812921102037</c:v>
                    </c:pt>
                    <c:pt idx="2788">
                      <c:v>0.27712812921102037</c:v>
                    </c:pt>
                    <c:pt idx="2789">
                      <c:v>0.27712812921102037</c:v>
                    </c:pt>
                    <c:pt idx="2790">
                      <c:v>0.27712812921102037</c:v>
                    </c:pt>
                    <c:pt idx="2791">
                      <c:v>0.27712812921102037</c:v>
                    </c:pt>
                    <c:pt idx="2792">
                      <c:v>0.27712812921102037</c:v>
                    </c:pt>
                    <c:pt idx="2793">
                      <c:v>0.27712812921102037</c:v>
                    </c:pt>
                    <c:pt idx="2794">
                      <c:v>0.27712812921102037</c:v>
                    </c:pt>
                    <c:pt idx="2795">
                      <c:v>0.27712812921102037</c:v>
                    </c:pt>
                    <c:pt idx="2796">
                      <c:v>0.27712812921102037</c:v>
                    </c:pt>
                    <c:pt idx="2797">
                      <c:v>0.27712812921102037</c:v>
                    </c:pt>
                    <c:pt idx="2798">
                      <c:v>0.27712812921102037</c:v>
                    </c:pt>
                    <c:pt idx="2799">
                      <c:v>0.27712812921102037</c:v>
                    </c:pt>
                    <c:pt idx="2800">
                      <c:v>0.27712812921102037</c:v>
                    </c:pt>
                    <c:pt idx="2801">
                      <c:v>0.27712812921102037</c:v>
                    </c:pt>
                    <c:pt idx="2802">
                      <c:v>0.27712812921102037</c:v>
                    </c:pt>
                    <c:pt idx="2803">
                      <c:v>0.27712812921102037</c:v>
                    </c:pt>
                    <c:pt idx="2804">
                      <c:v>0.27712812921102037</c:v>
                    </c:pt>
                    <c:pt idx="2805">
                      <c:v>0.27712812921102037</c:v>
                    </c:pt>
                    <c:pt idx="2806">
                      <c:v>0.27712812921102037</c:v>
                    </c:pt>
                    <c:pt idx="2807">
                      <c:v>0.27712812921102037</c:v>
                    </c:pt>
                    <c:pt idx="2808">
                      <c:v>0.27712812921102037</c:v>
                    </c:pt>
                    <c:pt idx="2809">
                      <c:v>0.27712812921102037</c:v>
                    </c:pt>
                    <c:pt idx="2810">
                      <c:v>0.27712812921102037</c:v>
                    </c:pt>
                    <c:pt idx="2811">
                      <c:v>0.27712812921102037</c:v>
                    </c:pt>
                    <c:pt idx="2812">
                      <c:v>0.27712812921102037</c:v>
                    </c:pt>
                    <c:pt idx="2813">
                      <c:v>0.27712812921102037</c:v>
                    </c:pt>
                    <c:pt idx="2814">
                      <c:v>0.27712812921102037</c:v>
                    </c:pt>
                    <c:pt idx="2815">
                      <c:v>0.27712812921102037</c:v>
                    </c:pt>
                    <c:pt idx="2816">
                      <c:v>0.27712812921102037</c:v>
                    </c:pt>
                    <c:pt idx="2817">
                      <c:v>0.27712812921102037</c:v>
                    </c:pt>
                    <c:pt idx="2818">
                      <c:v>0.27712812921102037</c:v>
                    </c:pt>
                    <c:pt idx="2819">
                      <c:v>0.27712812921102037</c:v>
                    </c:pt>
                    <c:pt idx="2820">
                      <c:v>0.27712812921102037</c:v>
                    </c:pt>
                    <c:pt idx="2821">
                      <c:v>0.27712812921102037</c:v>
                    </c:pt>
                    <c:pt idx="2822">
                      <c:v>0.27712812921102037</c:v>
                    </c:pt>
                    <c:pt idx="2823">
                      <c:v>0.27712812921102037</c:v>
                    </c:pt>
                    <c:pt idx="2824">
                      <c:v>0.27712812921102037</c:v>
                    </c:pt>
                    <c:pt idx="2825">
                      <c:v>0.27712812921102037</c:v>
                    </c:pt>
                    <c:pt idx="2826">
                      <c:v>0.27712812921102037</c:v>
                    </c:pt>
                    <c:pt idx="2827">
                      <c:v>0.27712812921102037</c:v>
                    </c:pt>
                    <c:pt idx="2828">
                      <c:v>0.27712812921102037</c:v>
                    </c:pt>
                    <c:pt idx="2829">
                      <c:v>0.27712812921102037</c:v>
                    </c:pt>
                    <c:pt idx="2830">
                      <c:v>0.27712812921102037</c:v>
                    </c:pt>
                    <c:pt idx="2831">
                      <c:v>0.27712812921102037</c:v>
                    </c:pt>
                    <c:pt idx="2832">
                      <c:v>0.27712812921102037</c:v>
                    </c:pt>
                    <c:pt idx="2833">
                      <c:v>0.27712812921102037</c:v>
                    </c:pt>
                    <c:pt idx="2834">
                      <c:v>0.27712812921102037</c:v>
                    </c:pt>
                    <c:pt idx="2835">
                      <c:v>0.27712812921102037</c:v>
                    </c:pt>
                    <c:pt idx="2836">
                      <c:v>0.27712812921102037</c:v>
                    </c:pt>
                    <c:pt idx="2838">
                      <c:v>0.2857883832488648</c:v>
                    </c:pt>
                    <c:pt idx="2839">
                      <c:v>0.2857883832488648</c:v>
                    </c:pt>
                    <c:pt idx="2840">
                      <c:v>0.2857883832488648</c:v>
                    </c:pt>
                    <c:pt idx="2841">
                      <c:v>0.2857883832488648</c:v>
                    </c:pt>
                    <c:pt idx="2842">
                      <c:v>0.2857883832488648</c:v>
                    </c:pt>
                    <c:pt idx="2843">
                      <c:v>0.2857883832488648</c:v>
                    </c:pt>
                    <c:pt idx="2844">
                      <c:v>0.2857883832488648</c:v>
                    </c:pt>
                    <c:pt idx="2845">
                      <c:v>0.2857883832488648</c:v>
                    </c:pt>
                    <c:pt idx="2846">
                      <c:v>0.2857883832488648</c:v>
                    </c:pt>
                    <c:pt idx="2847">
                      <c:v>0.2857883832488648</c:v>
                    </c:pt>
                    <c:pt idx="2848">
                      <c:v>0.2857883832488648</c:v>
                    </c:pt>
                    <c:pt idx="2849">
                      <c:v>0.2857883832488648</c:v>
                    </c:pt>
                    <c:pt idx="2850">
                      <c:v>0.2857883832488648</c:v>
                    </c:pt>
                    <c:pt idx="2851">
                      <c:v>0.2857883832488648</c:v>
                    </c:pt>
                    <c:pt idx="2852">
                      <c:v>0.2857883832488648</c:v>
                    </c:pt>
                    <c:pt idx="2853">
                      <c:v>0.2857883832488648</c:v>
                    </c:pt>
                    <c:pt idx="2854">
                      <c:v>0.2857883832488648</c:v>
                    </c:pt>
                    <c:pt idx="2855">
                      <c:v>0.2857883832488648</c:v>
                    </c:pt>
                    <c:pt idx="2856">
                      <c:v>0.2857883832488648</c:v>
                    </c:pt>
                    <c:pt idx="2857">
                      <c:v>0.2857883832488648</c:v>
                    </c:pt>
                    <c:pt idx="2858">
                      <c:v>0.2857883832488648</c:v>
                    </c:pt>
                    <c:pt idx="2859">
                      <c:v>0.2857883832488648</c:v>
                    </c:pt>
                    <c:pt idx="2860">
                      <c:v>0.2857883832488648</c:v>
                    </c:pt>
                    <c:pt idx="2861">
                      <c:v>0.2857883832488648</c:v>
                    </c:pt>
                    <c:pt idx="2862">
                      <c:v>0.2857883832488648</c:v>
                    </c:pt>
                    <c:pt idx="2863">
                      <c:v>0.2857883832488648</c:v>
                    </c:pt>
                    <c:pt idx="2864">
                      <c:v>0.2857883832488648</c:v>
                    </c:pt>
                    <c:pt idx="2865">
                      <c:v>0.2857883832488648</c:v>
                    </c:pt>
                    <c:pt idx="2866">
                      <c:v>0.2857883832488648</c:v>
                    </c:pt>
                    <c:pt idx="2867">
                      <c:v>0.2857883832488648</c:v>
                    </c:pt>
                    <c:pt idx="2868">
                      <c:v>0.2857883832488648</c:v>
                    </c:pt>
                    <c:pt idx="2869">
                      <c:v>0.2857883832488648</c:v>
                    </c:pt>
                    <c:pt idx="2870">
                      <c:v>0.2857883832488648</c:v>
                    </c:pt>
                    <c:pt idx="2871">
                      <c:v>0.2857883832488648</c:v>
                    </c:pt>
                    <c:pt idx="2872">
                      <c:v>0.2857883832488648</c:v>
                    </c:pt>
                    <c:pt idx="2873">
                      <c:v>0.2857883832488648</c:v>
                    </c:pt>
                    <c:pt idx="2874">
                      <c:v>0.2857883832488648</c:v>
                    </c:pt>
                    <c:pt idx="2875">
                      <c:v>0.2857883832488648</c:v>
                    </c:pt>
                    <c:pt idx="2876">
                      <c:v>0.2857883832488648</c:v>
                    </c:pt>
                    <c:pt idx="2877">
                      <c:v>0.2857883832488648</c:v>
                    </c:pt>
                    <c:pt idx="2878">
                      <c:v>0.2857883832488648</c:v>
                    </c:pt>
                    <c:pt idx="2879">
                      <c:v>0.2857883832488648</c:v>
                    </c:pt>
                    <c:pt idx="2880">
                      <c:v>0.2857883832488648</c:v>
                    </c:pt>
                    <c:pt idx="2881">
                      <c:v>0.2857883832488648</c:v>
                    </c:pt>
                    <c:pt idx="2882">
                      <c:v>0.2857883832488648</c:v>
                    </c:pt>
                    <c:pt idx="2883">
                      <c:v>0.2857883832488648</c:v>
                    </c:pt>
                    <c:pt idx="2884">
                      <c:v>0.2857883832488648</c:v>
                    </c:pt>
                    <c:pt idx="2885">
                      <c:v>0.2857883832488648</c:v>
                    </c:pt>
                    <c:pt idx="2886">
                      <c:v>0.2857883832488648</c:v>
                    </c:pt>
                    <c:pt idx="2887">
                      <c:v>0.2857883832488648</c:v>
                    </c:pt>
                    <c:pt idx="2888">
                      <c:v>0.2857883832488648</c:v>
                    </c:pt>
                    <c:pt idx="2889">
                      <c:v>0.2857883832488648</c:v>
                    </c:pt>
                    <c:pt idx="2890">
                      <c:v>0.2857883832488648</c:v>
                    </c:pt>
                    <c:pt idx="2891">
                      <c:v>0.2857883832488648</c:v>
                    </c:pt>
                    <c:pt idx="2892">
                      <c:v>0.2857883832488648</c:v>
                    </c:pt>
                    <c:pt idx="2893">
                      <c:v>0.2857883832488648</c:v>
                    </c:pt>
                    <c:pt idx="2894">
                      <c:v>0.2857883832488648</c:v>
                    </c:pt>
                    <c:pt idx="2895">
                      <c:v>0.2857883832488648</c:v>
                    </c:pt>
                    <c:pt idx="2896">
                      <c:v>0.2857883832488648</c:v>
                    </c:pt>
                    <c:pt idx="2897">
                      <c:v>0.2857883832488648</c:v>
                    </c:pt>
                    <c:pt idx="2898">
                      <c:v>0.2857883832488648</c:v>
                    </c:pt>
                    <c:pt idx="2899">
                      <c:v>0.2857883832488648</c:v>
                    </c:pt>
                    <c:pt idx="2900">
                      <c:v>0.2857883832488648</c:v>
                    </c:pt>
                    <c:pt idx="2901">
                      <c:v>0.2857883832488648</c:v>
                    </c:pt>
                    <c:pt idx="2902">
                      <c:v>0.2857883832488648</c:v>
                    </c:pt>
                    <c:pt idx="2903">
                      <c:v>0.2857883832488648</c:v>
                    </c:pt>
                    <c:pt idx="2904">
                      <c:v>0.2857883832488648</c:v>
                    </c:pt>
                    <c:pt idx="2905">
                      <c:v>0.2857883832488648</c:v>
                    </c:pt>
                    <c:pt idx="2907">
                      <c:v>0.29444863728670917</c:v>
                    </c:pt>
                    <c:pt idx="2908">
                      <c:v>0.29444863728670917</c:v>
                    </c:pt>
                    <c:pt idx="2909">
                      <c:v>0.29444863728670917</c:v>
                    </c:pt>
                    <c:pt idx="2910">
                      <c:v>0.29444863728670917</c:v>
                    </c:pt>
                    <c:pt idx="2911">
                      <c:v>0.29444863728670917</c:v>
                    </c:pt>
                    <c:pt idx="2912">
                      <c:v>0.29444863728670917</c:v>
                    </c:pt>
                    <c:pt idx="2913">
                      <c:v>0.29444863728670917</c:v>
                    </c:pt>
                    <c:pt idx="2914">
                      <c:v>0.29444863728670917</c:v>
                    </c:pt>
                    <c:pt idx="2915">
                      <c:v>0.29444863728670917</c:v>
                    </c:pt>
                    <c:pt idx="2916">
                      <c:v>0.29444863728670917</c:v>
                    </c:pt>
                    <c:pt idx="2917">
                      <c:v>0.29444863728670917</c:v>
                    </c:pt>
                    <c:pt idx="2918">
                      <c:v>0.29444863728670917</c:v>
                    </c:pt>
                    <c:pt idx="2919">
                      <c:v>0.29444863728670917</c:v>
                    </c:pt>
                    <c:pt idx="2920">
                      <c:v>0.29444863728670917</c:v>
                    </c:pt>
                    <c:pt idx="2921">
                      <c:v>0.29444863728670917</c:v>
                    </c:pt>
                    <c:pt idx="2922">
                      <c:v>0.29444863728670917</c:v>
                    </c:pt>
                    <c:pt idx="2923">
                      <c:v>0.29444863728670917</c:v>
                    </c:pt>
                    <c:pt idx="2924">
                      <c:v>0.29444863728670917</c:v>
                    </c:pt>
                    <c:pt idx="2925">
                      <c:v>0.29444863728670917</c:v>
                    </c:pt>
                    <c:pt idx="2926">
                      <c:v>0.29444863728670917</c:v>
                    </c:pt>
                    <c:pt idx="2927">
                      <c:v>0.29444863728670917</c:v>
                    </c:pt>
                    <c:pt idx="2928">
                      <c:v>0.29444863728670917</c:v>
                    </c:pt>
                    <c:pt idx="2929">
                      <c:v>0.29444863728670917</c:v>
                    </c:pt>
                    <c:pt idx="2930">
                      <c:v>0.29444863728670917</c:v>
                    </c:pt>
                    <c:pt idx="2931">
                      <c:v>0.29444863728670917</c:v>
                    </c:pt>
                    <c:pt idx="2932">
                      <c:v>0.29444863728670917</c:v>
                    </c:pt>
                    <c:pt idx="2933">
                      <c:v>0.29444863728670917</c:v>
                    </c:pt>
                    <c:pt idx="2934">
                      <c:v>0.29444863728670917</c:v>
                    </c:pt>
                    <c:pt idx="2935">
                      <c:v>0.29444863728670917</c:v>
                    </c:pt>
                    <c:pt idx="2936">
                      <c:v>0.29444863728670917</c:v>
                    </c:pt>
                    <c:pt idx="2937">
                      <c:v>0.29444863728670917</c:v>
                    </c:pt>
                    <c:pt idx="2938">
                      <c:v>0.29444863728670917</c:v>
                    </c:pt>
                    <c:pt idx="2939">
                      <c:v>0.29444863728670917</c:v>
                    </c:pt>
                    <c:pt idx="2940">
                      <c:v>0.29444863728670917</c:v>
                    </c:pt>
                    <c:pt idx="2941">
                      <c:v>0.29444863728670917</c:v>
                    </c:pt>
                    <c:pt idx="2942">
                      <c:v>0.29444863728670917</c:v>
                    </c:pt>
                    <c:pt idx="2943">
                      <c:v>0.29444863728670917</c:v>
                    </c:pt>
                    <c:pt idx="2944">
                      <c:v>0.29444863728670917</c:v>
                    </c:pt>
                    <c:pt idx="2945">
                      <c:v>0.29444863728670917</c:v>
                    </c:pt>
                    <c:pt idx="2946">
                      <c:v>0.29444863728670917</c:v>
                    </c:pt>
                    <c:pt idx="2947">
                      <c:v>0.29444863728670917</c:v>
                    </c:pt>
                    <c:pt idx="2948">
                      <c:v>0.29444863728670917</c:v>
                    </c:pt>
                    <c:pt idx="2949">
                      <c:v>0.29444863728670917</c:v>
                    </c:pt>
                    <c:pt idx="2950">
                      <c:v>0.29444863728670917</c:v>
                    </c:pt>
                    <c:pt idx="2951">
                      <c:v>0.29444863728670917</c:v>
                    </c:pt>
                    <c:pt idx="2952">
                      <c:v>0.29444863728670917</c:v>
                    </c:pt>
                    <c:pt idx="2953">
                      <c:v>0.29444863728670917</c:v>
                    </c:pt>
                    <c:pt idx="2954">
                      <c:v>0.29444863728670917</c:v>
                    </c:pt>
                    <c:pt idx="2955">
                      <c:v>0.29444863728670917</c:v>
                    </c:pt>
                    <c:pt idx="2956">
                      <c:v>0.29444863728670917</c:v>
                    </c:pt>
                    <c:pt idx="2957">
                      <c:v>0.29444863728670917</c:v>
                    </c:pt>
                    <c:pt idx="2958">
                      <c:v>0.29444863728670917</c:v>
                    </c:pt>
                    <c:pt idx="2959">
                      <c:v>0.29444863728670917</c:v>
                    </c:pt>
                    <c:pt idx="2960">
                      <c:v>0.29444863728670917</c:v>
                    </c:pt>
                    <c:pt idx="2961">
                      <c:v>0.29444863728670917</c:v>
                    </c:pt>
                    <c:pt idx="2962">
                      <c:v>0.29444863728670917</c:v>
                    </c:pt>
                    <c:pt idx="2963">
                      <c:v>0.29444863728670917</c:v>
                    </c:pt>
                    <c:pt idx="2964">
                      <c:v>0.29444863728670917</c:v>
                    </c:pt>
                    <c:pt idx="2965">
                      <c:v>0.29444863728670917</c:v>
                    </c:pt>
                    <c:pt idx="2966">
                      <c:v>0.29444863728670917</c:v>
                    </c:pt>
                    <c:pt idx="2967">
                      <c:v>0.29444863728670917</c:v>
                    </c:pt>
                    <c:pt idx="2968">
                      <c:v>0.29444863728670917</c:v>
                    </c:pt>
                    <c:pt idx="2969">
                      <c:v>0.29444863728670917</c:v>
                    </c:pt>
                    <c:pt idx="2970">
                      <c:v>0.29444863728670917</c:v>
                    </c:pt>
                    <c:pt idx="2971">
                      <c:v>0.29444863728670917</c:v>
                    </c:pt>
                    <c:pt idx="2972">
                      <c:v>0.29444863728670917</c:v>
                    </c:pt>
                    <c:pt idx="2973">
                      <c:v>0.29444863728670917</c:v>
                    </c:pt>
                    <c:pt idx="2975">
                      <c:v>0.30310889132455349</c:v>
                    </c:pt>
                    <c:pt idx="2976">
                      <c:v>0.30310889132455349</c:v>
                    </c:pt>
                    <c:pt idx="2977">
                      <c:v>0.30310889132455349</c:v>
                    </c:pt>
                    <c:pt idx="2978">
                      <c:v>0.30310889132455349</c:v>
                    </c:pt>
                    <c:pt idx="2979">
                      <c:v>0.30310889132455349</c:v>
                    </c:pt>
                    <c:pt idx="2980">
                      <c:v>0.30310889132455349</c:v>
                    </c:pt>
                    <c:pt idx="2981">
                      <c:v>0.30310889132455349</c:v>
                    </c:pt>
                    <c:pt idx="2982">
                      <c:v>0.30310889132455349</c:v>
                    </c:pt>
                    <c:pt idx="2983">
                      <c:v>0.30310889132455349</c:v>
                    </c:pt>
                    <c:pt idx="2984">
                      <c:v>0.30310889132455349</c:v>
                    </c:pt>
                    <c:pt idx="2985">
                      <c:v>0.30310889132455349</c:v>
                    </c:pt>
                    <c:pt idx="2986">
                      <c:v>0.30310889132455349</c:v>
                    </c:pt>
                    <c:pt idx="2987">
                      <c:v>0.30310889132455349</c:v>
                    </c:pt>
                    <c:pt idx="2988">
                      <c:v>0.30310889132455349</c:v>
                    </c:pt>
                    <c:pt idx="2989">
                      <c:v>0.30310889132455349</c:v>
                    </c:pt>
                    <c:pt idx="2990">
                      <c:v>0.30310889132455349</c:v>
                    </c:pt>
                    <c:pt idx="2991">
                      <c:v>0.30310889132455349</c:v>
                    </c:pt>
                    <c:pt idx="2992">
                      <c:v>0.30310889132455349</c:v>
                    </c:pt>
                    <c:pt idx="2993">
                      <c:v>0.30310889132455349</c:v>
                    </c:pt>
                    <c:pt idx="2994">
                      <c:v>0.30310889132455349</c:v>
                    </c:pt>
                    <c:pt idx="2995">
                      <c:v>0.30310889132455349</c:v>
                    </c:pt>
                    <c:pt idx="2996">
                      <c:v>0.30310889132455349</c:v>
                    </c:pt>
                    <c:pt idx="2997">
                      <c:v>0.30310889132455349</c:v>
                    </c:pt>
                    <c:pt idx="2998">
                      <c:v>0.30310889132455349</c:v>
                    </c:pt>
                    <c:pt idx="2999">
                      <c:v>0.30310889132455349</c:v>
                    </c:pt>
                    <c:pt idx="3000">
                      <c:v>0.30310889132455349</c:v>
                    </c:pt>
                    <c:pt idx="3001">
                      <c:v>0.30310889132455349</c:v>
                    </c:pt>
                    <c:pt idx="3002">
                      <c:v>0.30310889132455349</c:v>
                    </c:pt>
                    <c:pt idx="3003">
                      <c:v>0.30310889132455349</c:v>
                    </c:pt>
                    <c:pt idx="3004">
                      <c:v>0.30310889132455349</c:v>
                    </c:pt>
                    <c:pt idx="3005">
                      <c:v>0.30310889132455349</c:v>
                    </c:pt>
                    <c:pt idx="3006">
                      <c:v>0.30310889132455349</c:v>
                    </c:pt>
                    <c:pt idx="3007">
                      <c:v>0.30310889132455349</c:v>
                    </c:pt>
                    <c:pt idx="3008">
                      <c:v>0.30310889132455349</c:v>
                    </c:pt>
                    <c:pt idx="3009">
                      <c:v>0.30310889132455349</c:v>
                    </c:pt>
                    <c:pt idx="3010">
                      <c:v>0.30310889132455349</c:v>
                    </c:pt>
                    <c:pt idx="3011">
                      <c:v>0.30310889132455349</c:v>
                    </c:pt>
                    <c:pt idx="3012">
                      <c:v>0.30310889132455349</c:v>
                    </c:pt>
                    <c:pt idx="3013">
                      <c:v>0.30310889132455349</c:v>
                    </c:pt>
                    <c:pt idx="3014">
                      <c:v>0.30310889132455349</c:v>
                    </c:pt>
                    <c:pt idx="3015">
                      <c:v>0.30310889132455349</c:v>
                    </c:pt>
                    <c:pt idx="3016">
                      <c:v>0.30310889132455349</c:v>
                    </c:pt>
                    <c:pt idx="3017">
                      <c:v>0.30310889132455349</c:v>
                    </c:pt>
                    <c:pt idx="3018">
                      <c:v>0.30310889132455349</c:v>
                    </c:pt>
                    <c:pt idx="3019">
                      <c:v>0.30310889132455349</c:v>
                    </c:pt>
                    <c:pt idx="3020">
                      <c:v>0.30310889132455349</c:v>
                    </c:pt>
                    <c:pt idx="3021">
                      <c:v>0.30310889132455349</c:v>
                    </c:pt>
                    <c:pt idx="3022">
                      <c:v>0.30310889132455349</c:v>
                    </c:pt>
                    <c:pt idx="3023">
                      <c:v>0.30310889132455349</c:v>
                    </c:pt>
                    <c:pt idx="3024">
                      <c:v>0.30310889132455349</c:v>
                    </c:pt>
                    <c:pt idx="3025">
                      <c:v>0.30310889132455349</c:v>
                    </c:pt>
                    <c:pt idx="3026">
                      <c:v>0.30310889132455349</c:v>
                    </c:pt>
                    <c:pt idx="3027">
                      <c:v>0.30310889132455349</c:v>
                    </c:pt>
                    <c:pt idx="3028">
                      <c:v>0.30310889132455349</c:v>
                    </c:pt>
                    <c:pt idx="3029">
                      <c:v>0.30310889132455349</c:v>
                    </c:pt>
                    <c:pt idx="3030">
                      <c:v>0.30310889132455349</c:v>
                    </c:pt>
                    <c:pt idx="3031">
                      <c:v>0.30310889132455349</c:v>
                    </c:pt>
                    <c:pt idx="3032">
                      <c:v>0.30310889132455349</c:v>
                    </c:pt>
                    <c:pt idx="3033">
                      <c:v>0.30310889132455349</c:v>
                    </c:pt>
                    <c:pt idx="3034">
                      <c:v>0.30310889132455349</c:v>
                    </c:pt>
                    <c:pt idx="3035">
                      <c:v>0.30310889132455349</c:v>
                    </c:pt>
                    <c:pt idx="3036">
                      <c:v>0.30310889132455349</c:v>
                    </c:pt>
                    <c:pt idx="3037">
                      <c:v>0.30310889132455349</c:v>
                    </c:pt>
                    <c:pt idx="3038">
                      <c:v>0.30310889132455349</c:v>
                    </c:pt>
                    <c:pt idx="3039">
                      <c:v>0.30310889132455349</c:v>
                    </c:pt>
                    <c:pt idx="3040">
                      <c:v>0.30310889132455349</c:v>
                    </c:pt>
                    <c:pt idx="3042">
                      <c:v>0.31176914536239791</c:v>
                    </c:pt>
                    <c:pt idx="3043">
                      <c:v>0.31176914536239791</c:v>
                    </c:pt>
                    <c:pt idx="3044">
                      <c:v>0.31176914536239791</c:v>
                    </c:pt>
                    <c:pt idx="3045">
                      <c:v>0.31176914536239791</c:v>
                    </c:pt>
                    <c:pt idx="3046">
                      <c:v>0.31176914536239791</c:v>
                    </c:pt>
                    <c:pt idx="3047">
                      <c:v>0.31176914536239791</c:v>
                    </c:pt>
                    <c:pt idx="3048">
                      <c:v>0.31176914536239791</c:v>
                    </c:pt>
                    <c:pt idx="3049">
                      <c:v>0.31176914536239791</c:v>
                    </c:pt>
                    <c:pt idx="3050">
                      <c:v>0.31176914536239791</c:v>
                    </c:pt>
                    <c:pt idx="3051">
                      <c:v>0.31176914536239791</c:v>
                    </c:pt>
                    <c:pt idx="3052">
                      <c:v>0.31176914536239791</c:v>
                    </c:pt>
                    <c:pt idx="3053">
                      <c:v>0.31176914536239791</c:v>
                    </c:pt>
                    <c:pt idx="3054">
                      <c:v>0.31176914536239791</c:v>
                    </c:pt>
                    <c:pt idx="3055">
                      <c:v>0.31176914536239791</c:v>
                    </c:pt>
                    <c:pt idx="3056">
                      <c:v>0.31176914536239791</c:v>
                    </c:pt>
                    <c:pt idx="3057">
                      <c:v>0.31176914536239791</c:v>
                    </c:pt>
                    <c:pt idx="3058">
                      <c:v>0.31176914536239791</c:v>
                    </c:pt>
                    <c:pt idx="3059">
                      <c:v>0.31176914536239791</c:v>
                    </c:pt>
                    <c:pt idx="3060">
                      <c:v>0.31176914536239791</c:v>
                    </c:pt>
                    <c:pt idx="3061">
                      <c:v>0.31176914536239791</c:v>
                    </c:pt>
                    <c:pt idx="3062">
                      <c:v>0.31176914536239791</c:v>
                    </c:pt>
                    <c:pt idx="3063">
                      <c:v>0.31176914536239791</c:v>
                    </c:pt>
                    <c:pt idx="3064">
                      <c:v>0.31176914536239791</c:v>
                    </c:pt>
                    <c:pt idx="3065">
                      <c:v>0.31176914536239791</c:v>
                    </c:pt>
                    <c:pt idx="3066">
                      <c:v>0.31176914536239791</c:v>
                    </c:pt>
                    <c:pt idx="3067">
                      <c:v>0.31176914536239791</c:v>
                    </c:pt>
                    <c:pt idx="3068">
                      <c:v>0.31176914536239791</c:v>
                    </c:pt>
                    <c:pt idx="3069">
                      <c:v>0.31176914536239791</c:v>
                    </c:pt>
                    <c:pt idx="3070">
                      <c:v>0.31176914536239791</c:v>
                    </c:pt>
                    <c:pt idx="3071">
                      <c:v>0.31176914536239791</c:v>
                    </c:pt>
                    <c:pt idx="3072">
                      <c:v>0.31176914536239791</c:v>
                    </c:pt>
                    <c:pt idx="3073">
                      <c:v>0.31176914536239791</c:v>
                    </c:pt>
                    <c:pt idx="3074">
                      <c:v>0.31176914536239791</c:v>
                    </c:pt>
                    <c:pt idx="3075">
                      <c:v>0.31176914536239791</c:v>
                    </c:pt>
                    <c:pt idx="3076">
                      <c:v>0.31176914536239791</c:v>
                    </c:pt>
                    <c:pt idx="3077">
                      <c:v>0.31176914536239791</c:v>
                    </c:pt>
                    <c:pt idx="3078">
                      <c:v>0.31176914536239791</c:v>
                    </c:pt>
                    <c:pt idx="3079">
                      <c:v>0.31176914536239791</c:v>
                    </c:pt>
                    <c:pt idx="3080">
                      <c:v>0.31176914536239791</c:v>
                    </c:pt>
                    <c:pt idx="3081">
                      <c:v>0.31176914536239791</c:v>
                    </c:pt>
                    <c:pt idx="3082">
                      <c:v>0.31176914536239791</c:v>
                    </c:pt>
                    <c:pt idx="3083">
                      <c:v>0.31176914536239791</c:v>
                    </c:pt>
                    <c:pt idx="3084">
                      <c:v>0.31176914536239791</c:v>
                    </c:pt>
                    <c:pt idx="3085">
                      <c:v>0.31176914536239791</c:v>
                    </c:pt>
                    <c:pt idx="3086">
                      <c:v>0.31176914536239791</c:v>
                    </c:pt>
                    <c:pt idx="3087">
                      <c:v>0.31176914536239791</c:v>
                    </c:pt>
                    <c:pt idx="3088">
                      <c:v>0.31176914536239791</c:v>
                    </c:pt>
                    <c:pt idx="3089">
                      <c:v>0.31176914536239791</c:v>
                    </c:pt>
                    <c:pt idx="3090">
                      <c:v>0.31176914536239791</c:v>
                    </c:pt>
                    <c:pt idx="3091">
                      <c:v>0.31176914536239791</c:v>
                    </c:pt>
                    <c:pt idx="3092">
                      <c:v>0.31176914536239791</c:v>
                    </c:pt>
                    <c:pt idx="3093">
                      <c:v>0.31176914536239791</c:v>
                    </c:pt>
                    <c:pt idx="3094">
                      <c:v>0.31176914536239791</c:v>
                    </c:pt>
                    <c:pt idx="3095">
                      <c:v>0.31176914536239791</c:v>
                    </c:pt>
                    <c:pt idx="3096">
                      <c:v>0.31176914536239791</c:v>
                    </c:pt>
                    <c:pt idx="3097">
                      <c:v>0.31176914536239791</c:v>
                    </c:pt>
                    <c:pt idx="3098">
                      <c:v>0.31176914536239791</c:v>
                    </c:pt>
                    <c:pt idx="3099">
                      <c:v>0.31176914536239791</c:v>
                    </c:pt>
                    <c:pt idx="3100">
                      <c:v>0.31176914536239791</c:v>
                    </c:pt>
                    <c:pt idx="3101">
                      <c:v>0.31176914536239791</c:v>
                    </c:pt>
                    <c:pt idx="3102">
                      <c:v>0.31176914536239791</c:v>
                    </c:pt>
                    <c:pt idx="3103">
                      <c:v>0.31176914536239791</c:v>
                    </c:pt>
                    <c:pt idx="3104">
                      <c:v>0.31176914536239791</c:v>
                    </c:pt>
                    <c:pt idx="3105">
                      <c:v>0.31176914536239791</c:v>
                    </c:pt>
                    <c:pt idx="3106">
                      <c:v>0.31176914536239791</c:v>
                    </c:pt>
                    <c:pt idx="3108">
                      <c:v>0.32042939940024229</c:v>
                    </c:pt>
                    <c:pt idx="3109">
                      <c:v>0.32042939940024229</c:v>
                    </c:pt>
                    <c:pt idx="3110">
                      <c:v>0.32042939940024229</c:v>
                    </c:pt>
                    <c:pt idx="3111">
                      <c:v>0.32042939940024229</c:v>
                    </c:pt>
                    <c:pt idx="3112">
                      <c:v>0.32042939940024229</c:v>
                    </c:pt>
                    <c:pt idx="3113">
                      <c:v>0.32042939940024229</c:v>
                    </c:pt>
                    <c:pt idx="3114">
                      <c:v>0.32042939940024229</c:v>
                    </c:pt>
                    <c:pt idx="3115">
                      <c:v>0.32042939940024229</c:v>
                    </c:pt>
                    <c:pt idx="3116">
                      <c:v>0.32042939940024229</c:v>
                    </c:pt>
                    <c:pt idx="3117">
                      <c:v>0.32042939940024229</c:v>
                    </c:pt>
                    <c:pt idx="3118">
                      <c:v>0.32042939940024229</c:v>
                    </c:pt>
                    <c:pt idx="3119">
                      <c:v>0.32042939940024229</c:v>
                    </c:pt>
                    <c:pt idx="3120">
                      <c:v>0.32042939940024229</c:v>
                    </c:pt>
                    <c:pt idx="3121">
                      <c:v>0.32042939940024229</c:v>
                    </c:pt>
                    <c:pt idx="3122">
                      <c:v>0.32042939940024229</c:v>
                    </c:pt>
                    <c:pt idx="3123">
                      <c:v>0.32042939940024229</c:v>
                    </c:pt>
                    <c:pt idx="3124">
                      <c:v>0.32042939940024229</c:v>
                    </c:pt>
                    <c:pt idx="3125">
                      <c:v>0.32042939940024229</c:v>
                    </c:pt>
                    <c:pt idx="3126">
                      <c:v>0.32042939940024229</c:v>
                    </c:pt>
                    <c:pt idx="3127">
                      <c:v>0.32042939940024229</c:v>
                    </c:pt>
                    <c:pt idx="3128">
                      <c:v>0.32042939940024229</c:v>
                    </c:pt>
                    <c:pt idx="3129">
                      <c:v>0.32042939940024229</c:v>
                    </c:pt>
                    <c:pt idx="3130">
                      <c:v>0.32042939940024229</c:v>
                    </c:pt>
                    <c:pt idx="3131">
                      <c:v>0.32042939940024229</c:v>
                    </c:pt>
                    <c:pt idx="3132">
                      <c:v>0.32042939940024229</c:v>
                    </c:pt>
                    <c:pt idx="3133">
                      <c:v>0.32042939940024229</c:v>
                    </c:pt>
                    <c:pt idx="3134">
                      <c:v>0.32042939940024229</c:v>
                    </c:pt>
                    <c:pt idx="3135">
                      <c:v>0.32042939940024229</c:v>
                    </c:pt>
                    <c:pt idx="3136">
                      <c:v>0.32042939940024229</c:v>
                    </c:pt>
                    <c:pt idx="3137">
                      <c:v>0.32042939940024229</c:v>
                    </c:pt>
                    <c:pt idx="3138">
                      <c:v>0.32042939940024229</c:v>
                    </c:pt>
                    <c:pt idx="3139">
                      <c:v>0.32042939940024229</c:v>
                    </c:pt>
                    <c:pt idx="3140">
                      <c:v>0.32042939940024229</c:v>
                    </c:pt>
                    <c:pt idx="3141">
                      <c:v>0.32042939940024229</c:v>
                    </c:pt>
                    <c:pt idx="3142">
                      <c:v>0.32042939940024229</c:v>
                    </c:pt>
                    <c:pt idx="3143">
                      <c:v>0.32042939940024229</c:v>
                    </c:pt>
                    <c:pt idx="3144">
                      <c:v>0.32042939940024229</c:v>
                    </c:pt>
                    <c:pt idx="3145">
                      <c:v>0.32042939940024229</c:v>
                    </c:pt>
                    <c:pt idx="3146">
                      <c:v>0.32042939940024229</c:v>
                    </c:pt>
                    <c:pt idx="3147">
                      <c:v>0.32042939940024229</c:v>
                    </c:pt>
                    <c:pt idx="3148">
                      <c:v>0.32042939940024229</c:v>
                    </c:pt>
                    <c:pt idx="3149">
                      <c:v>0.32042939940024229</c:v>
                    </c:pt>
                    <c:pt idx="3150">
                      <c:v>0.32042939940024229</c:v>
                    </c:pt>
                    <c:pt idx="3151">
                      <c:v>0.32042939940024229</c:v>
                    </c:pt>
                    <c:pt idx="3152">
                      <c:v>0.32042939940024229</c:v>
                    </c:pt>
                    <c:pt idx="3153">
                      <c:v>0.32042939940024229</c:v>
                    </c:pt>
                    <c:pt idx="3154">
                      <c:v>0.32042939940024229</c:v>
                    </c:pt>
                    <c:pt idx="3155">
                      <c:v>0.32042939940024229</c:v>
                    </c:pt>
                    <c:pt idx="3156">
                      <c:v>0.32042939940024229</c:v>
                    </c:pt>
                    <c:pt idx="3157">
                      <c:v>0.32042939940024229</c:v>
                    </c:pt>
                    <c:pt idx="3158">
                      <c:v>0.32042939940024229</c:v>
                    </c:pt>
                    <c:pt idx="3159">
                      <c:v>0.32042939940024229</c:v>
                    </c:pt>
                    <c:pt idx="3160">
                      <c:v>0.32042939940024229</c:v>
                    </c:pt>
                    <c:pt idx="3161">
                      <c:v>0.32042939940024229</c:v>
                    </c:pt>
                    <c:pt idx="3162">
                      <c:v>0.32042939940024229</c:v>
                    </c:pt>
                    <c:pt idx="3163">
                      <c:v>0.32042939940024229</c:v>
                    </c:pt>
                    <c:pt idx="3164">
                      <c:v>0.32042939940024229</c:v>
                    </c:pt>
                    <c:pt idx="3165">
                      <c:v>0.32042939940024229</c:v>
                    </c:pt>
                    <c:pt idx="3166">
                      <c:v>0.32042939940024229</c:v>
                    </c:pt>
                    <c:pt idx="3167">
                      <c:v>0.32042939940024229</c:v>
                    </c:pt>
                    <c:pt idx="3168">
                      <c:v>0.32042939940024229</c:v>
                    </c:pt>
                    <c:pt idx="3169">
                      <c:v>0.32042939940024229</c:v>
                    </c:pt>
                    <c:pt idx="3170">
                      <c:v>0.32042939940024229</c:v>
                    </c:pt>
                    <c:pt idx="3171">
                      <c:v>0.32042939940024229</c:v>
                    </c:pt>
                    <c:pt idx="3173">
                      <c:v>0.32908965343808672</c:v>
                    </c:pt>
                    <c:pt idx="3174">
                      <c:v>0.32908965343808672</c:v>
                    </c:pt>
                    <c:pt idx="3175">
                      <c:v>0.32908965343808672</c:v>
                    </c:pt>
                    <c:pt idx="3176">
                      <c:v>0.32908965343808672</c:v>
                    </c:pt>
                    <c:pt idx="3177">
                      <c:v>0.32908965343808672</c:v>
                    </c:pt>
                    <c:pt idx="3178">
                      <c:v>0.32908965343808672</c:v>
                    </c:pt>
                    <c:pt idx="3179">
                      <c:v>0.32908965343808672</c:v>
                    </c:pt>
                    <c:pt idx="3180">
                      <c:v>0.32908965343808672</c:v>
                    </c:pt>
                    <c:pt idx="3181">
                      <c:v>0.32908965343808672</c:v>
                    </c:pt>
                    <c:pt idx="3182">
                      <c:v>0.32908965343808672</c:v>
                    </c:pt>
                    <c:pt idx="3183">
                      <c:v>0.32908965343808672</c:v>
                    </c:pt>
                    <c:pt idx="3184">
                      <c:v>0.32908965343808672</c:v>
                    </c:pt>
                    <c:pt idx="3185">
                      <c:v>0.32908965343808672</c:v>
                    </c:pt>
                    <c:pt idx="3186">
                      <c:v>0.32908965343808672</c:v>
                    </c:pt>
                    <c:pt idx="3187">
                      <c:v>0.32908965343808672</c:v>
                    </c:pt>
                    <c:pt idx="3188">
                      <c:v>0.32908965343808672</c:v>
                    </c:pt>
                    <c:pt idx="3189">
                      <c:v>0.32908965343808672</c:v>
                    </c:pt>
                    <c:pt idx="3190">
                      <c:v>0.32908965343808672</c:v>
                    </c:pt>
                    <c:pt idx="3191">
                      <c:v>0.32908965343808672</c:v>
                    </c:pt>
                    <c:pt idx="3192">
                      <c:v>0.32908965343808672</c:v>
                    </c:pt>
                    <c:pt idx="3193">
                      <c:v>0.32908965343808672</c:v>
                    </c:pt>
                    <c:pt idx="3194">
                      <c:v>0.32908965343808672</c:v>
                    </c:pt>
                    <c:pt idx="3195">
                      <c:v>0.32908965343808672</c:v>
                    </c:pt>
                    <c:pt idx="3196">
                      <c:v>0.32908965343808672</c:v>
                    </c:pt>
                    <c:pt idx="3197">
                      <c:v>0.32908965343808672</c:v>
                    </c:pt>
                    <c:pt idx="3198">
                      <c:v>0.32908965343808672</c:v>
                    </c:pt>
                    <c:pt idx="3199">
                      <c:v>0.32908965343808672</c:v>
                    </c:pt>
                    <c:pt idx="3200">
                      <c:v>0.32908965343808672</c:v>
                    </c:pt>
                    <c:pt idx="3201">
                      <c:v>0.32908965343808672</c:v>
                    </c:pt>
                    <c:pt idx="3202">
                      <c:v>0.32908965343808672</c:v>
                    </c:pt>
                    <c:pt idx="3203">
                      <c:v>0.32908965343808672</c:v>
                    </c:pt>
                    <c:pt idx="3204">
                      <c:v>0.32908965343808672</c:v>
                    </c:pt>
                    <c:pt idx="3205">
                      <c:v>0.32908965343808672</c:v>
                    </c:pt>
                    <c:pt idx="3206">
                      <c:v>0.32908965343808672</c:v>
                    </c:pt>
                    <c:pt idx="3207">
                      <c:v>0.32908965343808672</c:v>
                    </c:pt>
                    <c:pt idx="3208">
                      <c:v>0.32908965343808672</c:v>
                    </c:pt>
                    <c:pt idx="3209">
                      <c:v>0.32908965343808672</c:v>
                    </c:pt>
                    <c:pt idx="3210">
                      <c:v>0.32908965343808672</c:v>
                    </c:pt>
                    <c:pt idx="3211">
                      <c:v>0.32908965343808672</c:v>
                    </c:pt>
                    <c:pt idx="3212">
                      <c:v>0.32908965343808672</c:v>
                    </c:pt>
                    <c:pt idx="3213">
                      <c:v>0.32908965343808672</c:v>
                    </c:pt>
                    <c:pt idx="3214">
                      <c:v>0.32908965343808672</c:v>
                    </c:pt>
                    <c:pt idx="3215">
                      <c:v>0.32908965343808672</c:v>
                    </c:pt>
                    <c:pt idx="3216">
                      <c:v>0.32908965343808672</c:v>
                    </c:pt>
                    <c:pt idx="3217">
                      <c:v>0.32908965343808672</c:v>
                    </c:pt>
                    <c:pt idx="3218">
                      <c:v>0.32908965343808672</c:v>
                    </c:pt>
                    <c:pt idx="3219">
                      <c:v>0.32908965343808672</c:v>
                    </c:pt>
                    <c:pt idx="3220">
                      <c:v>0.32908965343808672</c:v>
                    </c:pt>
                    <c:pt idx="3221">
                      <c:v>0.32908965343808672</c:v>
                    </c:pt>
                    <c:pt idx="3222">
                      <c:v>0.32908965343808672</c:v>
                    </c:pt>
                    <c:pt idx="3223">
                      <c:v>0.32908965343808672</c:v>
                    </c:pt>
                    <c:pt idx="3224">
                      <c:v>0.32908965343808672</c:v>
                    </c:pt>
                    <c:pt idx="3225">
                      <c:v>0.32908965343808672</c:v>
                    </c:pt>
                    <c:pt idx="3226">
                      <c:v>0.32908965343808672</c:v>
                    </c:pt>
                    <c:pt idx="3227">
                      <c:v>0.32908965343808672</c:v>
                    </c:pt>
                    <c:pt idx="3228">
                      <c:v>0.32908965343808672</c:v>
                    </c:pt>
                    <c:pt idx="3229">
                      <c:v>0.32908965343808672</c:v>
                    </c:pt>
                    <c:pt idx="3230">
                      <c:v>0.32908965343808672</c:v>
                    </c:pt>
                    <c:pt idx="3231">
                      <c:v>0.32908965343808672</c:v>
                    </c:pt>
                    <c:pt idx="3232">
                      <c:v>0.32908965343808672</c:v>
                    </c:pt>
                    <c:pt idx="3233">
                      <c:v>0.32908965343808672</c:v>
                    </c:pt>
                    <c:pt idx="3234">
                      <c:v>0.32908965343808672</c:v>
                    </c:pt>
                    <c:pt idx="3235">
                      <c:v>0.32908965343808672</c:v>
                    </c:pt>
                    <c:pt idx="3237">
                      <c:v>0.33774990747593109</c:v>
                    </c:pt>
                    <c:pt idx="3238">
                      <c:v>0.33774990747593109</c:v>
                    </c:pt>
                    <c:pt idx="3239">
                      <c:v>0.33774990747593109</c:v>
                    </c:pt>
                    <c:pt idx="3240">
                      <c:v>0.33774990747593109</c:v>
                    </c:pt>
                    <c:pt idx="3241">
                      <c:v>0.33774990747593109</c:v>
                    </c:pt>
                    <c:pt idx="3242">
                      <c:v>0.33774990747593109</c:v>
                    </c:pt>
                    <c:pt idx="3243">
                      <c:v>0.33774990747593109</c:v>
                    </c:pt>
                    <c:pt idx="3244">
                      <c:v>0.33774990747593109</c:v>
                    </c:pt>
                    <c:pt idx="3245">
                      <c:v>0.33774990747593109</c:v>
                    </c:pt>
                    <c:pt idx="3246">
                      <c:v>0.33774990747593109</c:v>
                    </c:pt>
                    <c:pt idx="3247">
                      <c:v>0.33774990747593109</c:v>
                    </c:pt>
                    <c:pt idx="3248">
                      <c:v>0.33774990747593109</c:v>
                    </c:pt>
                    <c:pt idx="3249">
                      <c:v>0.33774990747593109</c:v>
                    </c:pt>
                    <c:pt idx="3250">
                      <c:v>0.33774990747593109</c:v>
                    </c:pt>
                    <c:pt idx="3251">
                      <c:v>0.33774990747593109</c:v>
                    </c:pt>
                    <c:pt idx="3252">
                      <c:v>0.33774990747593109</c:v>
                    </c:pt>
                    <c:pt idx="3253">
                      <c:v>0.33774990747593109</c:v>
                    </c:pt>
                    <c:pt idx="3254">
                      <c:v>0.33774990747593109</c:v>
                    </c:pt>
                    <c:pt idx="3255">
                      <c:v>0.33774990747593109</c:v>
                    </c:pt>
                    <c:pt idx="3256">
                      <c:v>0.33774990747593109</c:v>
                    </c:pt>
                    <c:pt idx="3257">
                      <c:v>0.33774990747593109</c:v>
                    </c:pt>
                    <c:pt idx="3258">
                      <c:v>0.33774990747593109</c:v>
                    </c:pt>
                    <c:pt idx="3259">
                      <c:v>0.33774990747593109</c:v>
                    </c:pt>
                    <c:pt idx="3260">
                      <c:v>0.33774990747593109</c:v>
                    </c:pt>
                    <c:pt idx="3261">
                      <c:v>0.33774990747593109</c:v>
                    </c:pt>
                    <c:pt idx="3262">
                      <c:v>0.33774990747593109</c:v>
                    </c:pt>
                    <c:pt idx="3263">
                      <c:v>0.33774990747593109</c:v>
                    </c:pt>
                    <c:pt idx="3264">
                      <c:v>0.33774990747593109</c:v>
                    </c:pt>
                    <c:pt idx="3265">
                      <c:v>0.33774990747593109</c:v>
                    </c:pt>
                    <c:pt idx="3266">
                      <c:v>0.33774990747593109</c:v>
                    </c:pt>
                    <c:pt idx="3267">
                      <c:v>0.33774990747593109</c:v>
                    </c:pt>
                    <c:pt idx="3268">
                      <c:v>0.33774990747593109</c:v>
                    </c:pt>
                    <c:pt idx="3269">
                      <c:v>0.33774990747593109</c:v>
                    </c:pt>
                    <c:pt idx="3270">
                      <c:v>0.33774990747593109</c:v>
                    </c:pt>
                    <c:pt idx="3271">
                      <c:v>0.33774990747593109</c:v>
                    </c:pt>
                    <c:pt idx="3272">
                      <c:v>0.33774990747593109</c:v>
                    </c:pt>
                    <c:pt idx="3273">
                      <c:v>0.33774990747593109</c:v>
                    </c:pt>
                    <c:pt idx="3274">
                      <c:v>0.33774990747593109</c:v>
                    </c:pt>
                    <c:pt idx="3275">
                      <c:v>0.33774990747593109</c:v>
                    </c:pt>
                    <c:pt idx="3276">
                      <c:v>0.33774990747593109</c:v>
                    </c:pt>
                    <c:pt idx="3277">
                      <c:v>0.33774990747593109</c:v>
                    </c:pt>
                    <c:pt idx="3278">
                      <c:v>0.33774990747593109</c:v>
                    </c:pt>
                    <c:pt idx="3279">
                      <c:v>0.33774990747593109</c:v>
                    </c:pt>
                    <c:pt idx="3280">
                      <c:v>0.33774990747593109</c:v>
                    </c:pt>
                    <c:pt idx="3281">
                      <c:v>0.33774990747593109</c:v>
                    </c:pt>
                    <c:pt idx="3282">
                      <c:v>0.33774990747593109</c:v>
                    </c:pt>
                    <c:pt idx="3283">
                      <c:v>0.33774990747593109</c:v>
                    </c:pt>
                    <c:pt idx="3284">
                      <c:v>0.33774990747593109</c:v>
                    </c:pt>
                    <c:pt idx="3285">
                      <c:v>0.33774990747593109</c:v>
                    </c:pt>
                    <c:pt idx="3286">
                      <c:v>0.33774990747593109</c:v>
                    </c:pt>
                    <c:pt idx="3287">
                      <c:v>0.33774990747593109</c:v>
                    </c:pt>
                    <c:pt idx="3288">
                      <c:v>0.33774990747593109</c:v>
                    </c:pt>
                    <c:pt idx="3289">
                      <c:v>0.33774990747593109</c:v>
                    </c:pt>
                    <c:pt idx="3290">
                      <c:v>0.33774990747593109</c:v>
                    </c:pt>
                    <c:pt idx="3291">
                      <c:v>0.33774990747593109</c:v>
                    </c:pt>
                    <c:pt idx="3292">
                      <c:v>0.33774990747593109</c:v>
                    </c:pt>
                    <c:pt idx="3293">
                      <c:v>0.33774990747593109</c:v>
                    </c:pt>
                    <c:pt idx="3294">
                      <c:v>0.33774990747593109</c:v>
                    </c:pt>
                    <c:pt idx="3295">
                      <c:v>0.33774990747593109</c:v>
                    </c:pt>
                    <c:pt idx="3296">
                      <c:v>0.33774990747593109</c:v>
                    </c:pt>
                    <c:pt idx="3297">
                      <c:v>0.33774990747593109</c:v>
                    </c:pt>
                    <c:pt idx="3298">
                      <c:v>0.33774990747593109</c:v>
                    </c:pt>
                    <c:pt idx="3300">
                      <c:v>0.34641016151377552</c:v>
                    </c:pt>
                    <c:pt idx="3301">
                      <c:v>0.34641016151377552</c:v>
                    </c:pt>
                    <c:pt idx="3302">
                      <c:v>0.34641016151377552</c:v>
                    </c:pt>
                    <c:pt idx="3303">
                      <c:v>0.34641016151377552</c:v>
                    </c:pt>
                    <c:pt idx="3304">
                      <c:v>0.34641016151377552</c:v>
                    </c:pt>
                    <c:pt idx="3305">
                      <c:v>0.34641016151377552</c:v>
                    </c:pt>
                    <c:pt idx="3306">
                      <c:v>0.34641016151377552</c:v>
                    </c:pt>
                    <c:pt idx="3307">
                      <c:v>0.34641016151377552</c:v>
                    </c:pt>
                    <c:pt idx="3308">
                      <c:v>0.34641016151377552</c:v>
                    </c:pt>
                    <c:pt idx="3309">
                      <c:v>0.34641016151377552</c:v>
                    </c:pt>
                    <c:pt idx="3310">
                      <c:v>0.34641016151377552</c:v>
                    </c:pt>
                    <c:pt idx="3311">
                      <c:v>0.34641016151377552</c:v>
                    </c:pt>
                    <c:pt idx="3312">
                      <c:v>0.34641016151377552</c:v>
                    </c:pt>
                    <c:pt idx="3313">
                      <c:v>0.34641016151377552</c:v>
                    </c:pt>
                    <c:pt idx="3314">
                      <c:v>0.34641016151377552</c:v>
                    </c:pt>
                    <c:pt idx="3315">
                      <c:v>0.34641016151377552</c:v>
                    </c:pt>
                    <c:pt idx="3316">
                      <c:v>0.34641016151377552</c:v>
                    </c:pt>
                    <c:pt idx="3317">
                      <c:v>0.34641016151377552</c:v>
                    </c:pt>
                    <c:pt idx="3318">
                      <c:v>0.34641016151377552</c:v>
                    </c:pt>
                    <c:pt idx="3319">
                      <c:v>0.34641016151377552</c:v>
                    </c:pt>
                    <c:pt idx="3320">
                      <c:v>0.34641016151377552</c:v>
                    </c:pt>
                    <c:pt idx="3321">
                      <c:v>0.34641016151377552</c:v>
                    </c:pt>
                    <c:pt idx="3322">
                      <c:v>0.34641016151377552</c:v>
                    </c:pt>
                    <c:pt idx="3323">
                      <c:v>0.34641016151377552</c:v>
                    </c:pt>
                    <c:pt idx="3324">
                      <c:v>0.34641016151377552</c:v>
                    </c:pt>
                    <c:pt idx="3325">
                      <c:v>0.34641016151377552</c:v>
                    </c:pt>
                    <c:pt idx="3326">
                      <c:v>0.34641016151377552</c:v>
                    </c:pt>
                    <c:pt idx="3327">
                      <c:v>0.34641016151377552</c:v>
                    </c:pt>
                    <c:pt idx="3328">
                      <c:v>0.34641016151377552</c:v>
                    </c:pt>
                    <c:pt idx="3329">
                      <c:v>0.34641016151377552</c:v>
                    </c:pt>
                    <c:pt idx="3330">
                      <c:v>0.34641016151377552</c:v>
                    </c:pt>
                    <c:pt idx="3331">
                      <c:v>0.34641016151377552</c:v>
                    </c:pt>
                    <c:pt idx="3332">
                      <c:v>0.34641016151377552</c:v>
                    </c:pt>
                    <c:pt idx="3333">
                      <c:v>0.34641016151377552</c:v>
                    </c:pt>
                    <c:pt idx="3334">
                      <c:v>0.34641016151377552</c:v>
                    </c:pt>
                    <c:pt idx="3335">
                      <c:v>0.34641016151377552</c:v>
                    </c:pt>
                    <c:pt idx="3336">
                      <c:v>0.34641016151377552</c:v>
                    </c:pt>
                    <c:pt idx="3337">
                      <c:v>0.34641016151377552</c:v>
                    </c:pt>
                    <c:pt idx="3338">
                      <c:v>0.34641016151377552</c:v>
                    </c:pt>
                    <c:pt idx="3339">
                      <c:v>0.34641016151377552</c:v>
                    </c:pt>
                    <c:pt idx="3340">
                      <c:v>0.34641016151377552</c:v>
                    </c:pt>
                    <c:pt idx="3341">
                      <c:v>0.34641016151377552</c:v>
                    </c:pt>
                    <c:pt idx="3342">
                      <c:v>0.34641016151377552</c:v>
                    </c:pt>
                    <c:pt idx="3343">
                      <c:v>0.34641016151377552</c:v>
                    </c:pt>
                    <c:pt idx="3344">
                      <c:v>0.34641016151377552</c:v>
                    </c:pt>
                    <c:pt idx="3345">
                      <c:v>0.34641016151377552</c:v>
                    </c:pt>
                    <c:pt idx="3346">
                      <c:v>0.34641016151377552</c:v>
                    </c:pt>
                    <c:pt idx="3347">
                      <c:v>0.34641016151377552</c:v>
                    </c:pt>
                    <c:pt idx="3348">
                      <c:v>0.34641016151377552</c:v>
                    </c:pt>
                    <c:pt idx="3349">
                      <c:v>0.34641016151377552</c:v>
                    </c:pt>
                    <c:pt idx="3350">
                      <c:v>0.34641016151377552</c:v>
                    </c:pt>
                    <c:pt idx="3351">
                      <c:v>0.34641016151377552</c:v>
                    </c:pt>
                    <c:pt idx="3352">
                      <c:v>0.34641016151377552</c:v>
                    </c:pt>
                    <c:pt idx="3353">
                      <c:v>0.34641016151377552</c:v>
                    </c:pt>
                    <c:pt idx="3354">
                      <c:v>0.34641016151377552</c:v>
                    </c:pt>
                    <c:pt idx="3355">
                      <c:v>0.34641016151377552</c:v>
                    </c:pt>
                    <c:pt idx="3356">
                      <c:v>0.34641016151377552</c:v>
                    </c:pt>
                    <c:pt idx="3357">
                      <c:v>0.34641016151377552</c:v>
                    </c:pt>
                    <c:pt idx="3358">
                      <c:v>0.34641016151377552</c:v>
                    </c:pt>
                    <c:pt idx="3359">
                      <c:v>0.34641016151377552</c:v>
                    </c:pt>
                    <c:pt idx="3360">
                      <c:v>0.34641016151377552</c:v>
                    </c:pt>
                    <c:pt idx="3362">
                      <c:v>0.35507041555161983</c:v>
                    </c:pt>
                    <c:pt idx="3363">
                      <c:v>0.35507041555161983</c:v>
                    </c:pt>
                    <c:pt idx="3364">
                      <c:v>0.35507041555161983</c:v>
                    </c:pt>
                    <c:pt idx="3365">
                      <c:v>0.35507041555161983</c:v>
                    </c:pt>
                    <c:pt idx="3366">
                      <c:v>0.35507041555161983</c:v>
                    </c:pt>
                    <c:pt idx="3367">
                      <c:v>0.35507041555161983</c:v>
                    </c:pt>
                    <c:pt idx="3368">
                      <c:v>0.35507041555161983</c:v>
                    </c:pt>
                    <c:pt idx="3369">
                      <c:v>0.35507041555161983</c:v>
                    </c:pt>
                    <c:pt idx="3370">
                      <c:v>0.35507041555161983</c:v>
                    </c:pt>
                    <c:pt idx="3371">
                      <c:v>0.35507041555161983</c:v>
                    </c:pt>
                    <c:pt idx="3372">
                      <c:v>0.35507041555161983</c:v>
                    </c:pt>
                    <c:pt idx="3373">
                      <c:v>0.35507041555161983</c:v>
                    </c:pt>
                    <c:pt idx="3374">
                      <c:v>0.35507041555161983</c:v>
                    </c:pt>
                    <c:pt idx="3375">
                      <c:v>0.35507041555161983</c:v>
                    </c:pt>
                    <c:pt idx="3376">
                      <c:v>0.35507041555161983</c:v>
                    </c:pt>
                    <c:pt idx="3377">
                      <c:v>0.35507041555161983</c:v>
                    </c:pt>
                    <c:pt idx="3378">
                      <c:v>0.35507041555161983</c:v>
                    </c:pt>
                    <c:pt idx="3379">
                      <c:v>0.35507041555161983</c:v>
                    </c:pt>
                    <c:pt idx="3380">
                      <c:v>0.35507041555161983</c:v>
                    </c:pt>
                    <c:pt idx="3381">
                      <c:v>0.35507041555161983</c:v>
                    </c:pt>
                    <c:pt idx="3382">
                      <c:v>0.35507041555161983</c:v>
                    </c:pt>
                    <c:pt idx="3383">
                      <c:v>0.35507041555161983</c:v>
                    </c:pt>
                    <c:pt idx="3384">
                      <c:v>0.35507041555161983</c:v>
                    </c:pt>
                    <c:pt idx="3385">
                      <c:v>0.35507041555161983</c:v>
                    </c:pt>
                    <c:pt idx="3386">
                      <c:v>0.35507041555161983</c:v>
                    </c:pt>
                    <c:pt idx="3387">
                      <c:v>0.35507041555161983</c:v>
                    </c:pt>
                    <c:pt idx="3388">
                      <c:v>0.35507041555161983</c:v>
                    </c:pt>
                    <c:pt idx="3389">
                      <c:v>0.35507041555161983</c:v>
                    </c:pt>
                    <c:pt idx="3390">
                      <c:v>0.35507041555161983</c:v>
                    </c:pt>
                    <c:pt idx="3391">
                      <c:v>0.35507041555161983</c:v>
                    </c:pt>
                    <c:pt idx="3392">
                      <c:v>0.35507041555161983</c:v>
                    </c:pt>
                    <c:pt idx="3393">
                      <c:v>0.35507041555161983</c:v>
                    </c:pt>
                    <c:pt idx="3394">
                      <c:v>0.35507041555161983</c:v>
                    </c:pt>
                    <c:pt idx="3395">
                      <c:v>0.35507041555161983</c:v>
                    </c:pt>
                    <c:pt idx="3396">
                      <c:v>0.35507041555161983</c:v>
                    </c:pt>
                    <c:pt idx="3397">
                      <c:v>0.35507041555161983</c:v>
                    </c:pt>
                    <c:pt idx="3398">
                      <c:v>0.35507041555161983</c:v>
                    </c:pt>
                    <c:pt idx="3399">
                      <c:v>0.35507041555161983</c:v>
                    </c:pt>
                    <c:pt idx="3400">
                      <c:v>0.35507041555161983</c:v>
                    </c:pt>
                    <c:pt idx="3401">
                      <c:v>0.35507041555161983</c:v>
                    </c:pt>
                    <c:pt idx="3402">
                      <c:v>0.35507041555161983</c:v>
                    </c:pt>
                    <c:pt idx="3403">
                      <c:v>0.35507041555161983</c:v>
                    </c:pt>
                    <c:pt idx="3404">
                      <c:v>0.35507041555161983</c:v>
                    </c:pt>
                    <c:pt idx="3405">
                      <c:v>0.35507041555161983</c:v>
                    </c:pt>
                    <c:pt idx="3406">
                      <c:v>0.35507041555161983</c:v>
                    </c:pt>
                    <c:pt idx="3407">
                      <c:v>0.35507041555161983</c:v>
                    </c:pt>
                    <c:pt idx="3408">
                      <c:v>0.35507041555161983</c:v>
                    </c:pt>
                    <c:pt idx="3409">
                      <c:v>0.35507041555161983</c:v>
                    </c:pt>
                    <c:pt idx="3410">
                      <c:v>0.35507041555161983</c:v>
                    </c:pt>
                    <c:pt idx="3411">
                      <c:v>0.35507041555161983</c:v>
                    </c:pt>
                    <c:pt idx="3412">
                      <c:v>0.35507041555161983</c:v>
                    </c:pt>
                    <c:pt idx="3413">
                      <c:v>0.35507041555161983</c:v>
                    </c:pt>
                    <c:pt idx="3414">
                      <c:v>0.35507041555161983</c:v>
                    </c:pt>
                    <c:pt idx="3415">
                      <c:v>0.35507041555161983</c:v>
                    </c:pt>
                    <c:pt idx="3416">
                      <c:v>0.35507041555161983</c:v>
                    </c:pt>
                    <c:pt idx="3417">
                      <c:v>0.35507041555161983</c:v>
                    </c:pt>
                    <c:pt idx="3418">
                      <c:v>0.35507041555161983</c:v>
                    </c:pt>
                    <c:pt idx="3419">
                      <c:v>0.35507041555161983</c:v>
                    </c:pt>
                    <c:pt idx="3420">
                      <c:v>0.35507041555161983</c:v>
                    </c:pt>
                    <c:pt idx="3421">
                      <c:v>0.35507041555161983</c:v>
                    </c:pt>
                    <c:pt idx="3423">
                      <c:v>0.36373066958946421</c:v>
                    </c:pt>
                    <c:pt idx="3424">
                      <c:v>0.36373066958946421</c:v>
                    </c:pt>
                    <c:pt idx="3425">
                      <c:v>0.36373066958946421</c:v>
                    </c:pt>
                    <c:pt idx="3426">
                      <c:v>0.36373066958946421</c:v>
                    </c:pt>
                    <c:pt idx="3427">
                      <c:v>0.36373066958946421</c:v>
                    </c:pt>
                    <c:pt idx="3428">
                      <c:v>0.36373066958946421</c:v>
                    </c:pt>
                    <c:pt idx="3429">
                      <c:v>0.36373066958946421</c:v>
                    </c:pt>
                    <c:pt idx="3430">
                      <c:v>0.36373066958946421</c:v>
                    </c:pt>
                    <c:pt idx="3431">
                      <c:v>0.36373066958946421</c:v>
                    </c:pt>
                    <c:pt idx="3432">
                      <c:v>0.36373066958946421</c:v>
                    </c:pt>
                    <c:pt idx="3433">
                      <c:v>0.36373066958946421</c:v>
                    </c:pt>
                    <c:pt idx="3434">
                      <c:v>0.36373066958946421</c:v>
                    </c:pt>
                    <c:pt idx="3435">
                      <c:v>0.36373066958946421</c:v>
                    </c:pt>
                    <c:pt idx="3436">
                      <c:v>0.36373066958946421</c:v>
                    </c:pt>
                    <c:pt idx="3437">
                      <c:v>0.36373066958946421</c:v>
                    </c:pt>
                    <c:pt idx="3438">
                      <c:v>0.36373066958946421</c:v>
                    </c:pt>
                    <c:pt idx="3439">
                      <c:v>0.36373066958946421</c:v>
                    </c:pt>
                    <c:pt idx="3440">
                      <c:v>0.36373066958946421</c:v>
                    </c:pt>
                    <c:pt idx="3441">
                      <c:v>0.36373066958946421</c:v>
                    </c:pt>
                    <c:pt idx="3442">
                      <c:v>0.36373066958946421</c:v>
                    </c:pt>
                    <c:pt idx="3443">
                      <c:v>0.36373066958946421</c:v>
                    </c:pt>
                    <c:pt idx="3444">
                      <c:v>0.36373066958946421</c:v>
                    </c:pt>
                    <c:pt idx="3445">
                      <c:v>0.36373066958946421</c:v>
                    </c:pt>
                    <c:pt idx="3446">
                      <c:v>0.36373066958946421</c:v>
                    </c:pt>
                    <c:pt idx="3447">
                      <c:v>0.36373066958946421</c:v>
                    </c:pt>
                    <c:pt idx="3448">
                      <c:v>0.36373066958946421</c:v>
                    </c:pt>
                    <c:pt idx="3449">
                      <c:v>0.36373066958946421</c:v>
                    </c:pt>
                    <c:pt idx="3450">
                      <c:v>0.36373066958946421</c:v>
                    </c:pt>
                    <c:pt idx="3451">
                      <c:v>0.36373066958946421</c:v>
                    </c:pt>
                    <c:pt idx="3452">
                      <c:v>0.36373066958946421</c:v>
                    </c:pt>
                    <c:pt idx="3453">
                      <c:v>0.36373066958946421</c:v>
                    </c:pt>
                    <c:pt idx="3454">
                      <c:v>0.36373066958946421</c:v>
                    </c:pt>
                    <c:pt idx="3455">
                      <c:v>0.36373066958946421</c:v>
                    </c:pt>
                    <c:pt idx="3456">
                      <c:v>0.36373066958946421</c:v>
                    </c:pt>
                    <c:pt idx="3457">
                      <c:v>0.36373066958946421</c:v>
                    </c:pt>
                    <c:pt idx="3458">
                      <c:v>0.36373066958946421</c:v>
                    </c:pt>
                    <c:pt idx="3459">
                      <c:v>0.36373066958946421</c:v>
                    </c:pt>
                    <c:pt idx="3460">
                      <c:v>0.36373066958946421</c:v>
                    </c:pt>
                    <c:pt idx="3461">
                      <c:v>0.36373066958946421</c:v>
                    </c:pt>
                    <c:pt idx="3462">
                      <c:v>0.36373066958946421</c:v>
                    </c:pt>
                    <c:pt idx="3463">
                      <c:v>0.36373066958946421</c:v>
                    </c:pt>
                    <c:pt idx="3464">
                      <c:v>0.36373066958946421</c:v>
                    </c:pt>
                    <c:pt idx="3465">
                      <c:v>0.36373066958946421</c:v>
                    </c:pt>
                    <c:pt idx="3466">
                      <c:v>0.36373066958946421</c:v>
                    </c:pt>
                    <c:pt idx="3467">
                      <c:v>0.36373066958946421</c:v>
                    </c:pt>
                    <c:pt idx="3468">
                      <c:v>0.36373066958946421</c:v>
                    </c:pt>
                    <c:pt idx="3469">
                      <c:v>0.36373066958946421</c:v>
                    </c:pt>
                    <c:pt idx="3470">
                      <c:v>0.36373066958946421</c:v>
                    </c:pt>
                    <c:pt idx="3471">
                      <c:v>0.36373066958946421</c:v>
                    </c:pt>
                    <c:pt idx="3472">
                      <c:v>0.36373066958946421</c:v>
                    </c:pt>
                    <c:pt idx="3473">
                      <c:v>0.36373066958946421</c:v>
                    </c:pt>
                    <c:pt idx="3474">
                      <c:v>0.36373066958946421</c:v>
                    </c:pt>
                    <c:pt idx="3475">
                      <c:v>0.36373066958946421</c:v>
                    </c:pt>
                    <c:pt idx="3476">
                      <c:v>0.36373066958946421</c:v>
                    </c:pt>
                    <c:pt idx="3477">
                      <c:v>0.36373066958946421</c:v>
                    </c:pt>
                    <c:pt idx="3478">
                      <c:v>0.36373066958946421</c:v>
                    </c:pt>
                    <c:pt idx="3479">
                      <c:v>0.36373066958946421</c:v>
                    </c:pt>
                    <c:pt idx="3480">
                      <c:v>0.36373066958946421</c:v>
                    </c:pt>
                    <c:pt idx="3481">
                      <c:v>0.36373066958946421</c:v>
                    </c:pt>
                    <c:pt idx="3483">
                      <c:v>0.37239092362730863</c:v>
                    </c:pt>
                    <c:pt idx="3484">
                      <c:v>0.37239092362730863</c:v>
                    </c:pt>
                    <c:pt idx="3485">
                      <c:v>0.37239092362730863</c:v>
                    </c:pt>
                    <c:pt idx="3486">
                      <c:v>0.37239092362730863</c:v>
                    </c:pt>
                    <c:pt idx="3487">
                      <c:v>0.37239092362730863</c:v>
                    </c:pt>
                    <c:pt idx="3488">
                      <c:v>0.37239092362730863</c:v>
                    </c:pt>
                    <c:pt idx="3489">
                      <c:v>0.37239092362730863</c:v>
                    </c:pt>
                    <c:pt idx="3490">
                      <c:v>0.37239092362730863</c:v>
                    </c:pt>
                    <c:pt idx="3491">
                      <c:v>0.37239092362730863</c:v>
                    </c:pt>
                    <c:pt idx="3492">
                      <c:v>0.37239092362730863</c:v>
                    </c:pt>
                    <c:pt idx="3493">
                      <c:v>0.37239092362730863</c:v>
                    </c:pt>
                    <c:pt idx="3494">
                      <c:v>0.37239092362730863</c:v>
                    </c:pt>
                    <c:pt idx="3495">
                      <c:v>0.37239092362730863</c:v>
                    </c:pt>
                    <c:pt idx="3496">
                      <c:v>0.37239092362730863</c:v>
                    </c:pt>
                    <c:pt idx="3497">
                      <c:v>0.37239092362730863</c:v>
                    </c:pt>
                    <c:pt idx="3498">
                      <c:v>0.37239092362730863</c:v>
                    </c:pt>
                    <c:pt idx="3499">
                      <c:v>0.37239092362730863</c:v>
                    </c:pt>
                    <c:pt idx="3500">
                      <c:v>0.37239092362730863</c:v>
                    </c:pt>
                    <c:pt idx="3501">
                      <c:v>0.37239092362730863</c:v>
                    </c:pt>
                    <c:pt idx="3502">
                      <c:v>0.37239092362730863</c:v>
                    </c:pt>
                    <c:pt idx="3503">
                      <c:v>0.37239092362730863</c:v>
                    </c:pt>
                    <c:pt idx="3504">
                      <c:v>0.37239092362730863</c:v>
                    </c:pt>
                    <c:pt idx="3505">
                      <c:v>0.37239092362730863</c:v>
                    </c:pt>
                    <c:pt idx="3506">
                      <c:v>0.37239092362730863</c:v>
                    </c:pt>
                    <c:pt idx="3507">
                      <c:v>0.37239092362730863</c:v>
                    </c:pt>
                    <c:pt idx="3508">
                      <c:v>0.37239092362730863</c:v>
                    </c:pt>
                    <c:pt idx="3509">
                      <c:v>0.37239092362730863</c:v>
                    </c:pt>
                    <c:pt idx="3510">
                      <c:v>0.37239092362730863</c:v>
                    </c:pt>
                    <c:pt idx="3511">
                      <c:v>0.37239092362730863</c:v>
                    </c:pt>
                    <c:pt idx="3512">
                      <c:v>0.37239092362730863</c:v>
                    </c:pt>
                    <c:pt idx="3513">
                      <c:v>0.37239092362730863</c:v>
                    </c:pt>
                    <c:pt idx="3514">
                      <c:v>0.37239092362730863</c:v>
                    </c:pt>
                    <c:pt idx="3515">
                      <c:v>0.37239092362730863</c:v>
                    </c:pt>
                    <c:pt idx="3516">
                      <c:v>0.37239092362730863</c:v>
                    </c:pt>
                    <c:pt idx="3517">
                      <c:v>0.37239092362730863</c:v>
                    </c:pt>
                    <c:pt idx="3518">
                      <c:v>0.37239092362730863</c:v>
                    </c:pt>
                    <c:pt idx="3519">
                      <c:v>0.37239092362730863</c:v>
                    </c:pt>
                    <c:pt idx="3520">
                      <c:v>0.37239092362730863</c:v>
                    </c:pt>
                    <c:pt idx="3521">
                      <c:v>0.37239092362730863</c:v>
                    </c:pt>
                    <c:pt idx="3522">
                      <c:v>0.37239092362730863</c:v>
                    </c:pt>
                    <c:pt idx="3523">
                      <c:v>0.37239092362730863</c:v>
                    </c:pt>
                    <c:pt idx="3524">
                      <c:v>0.37239092362730863</c:v>
                    </c:pt>
                    <c:pt idx="3525">
                      <c:v>0.37239092362730863</c:v>
                    </c:pt>
                    <c:pt idx="3526">
                      <c:v>0.37239092362730863</c:v>
                    </c:pt>
                    <c:pt idx="3527">
                      <c:v>0.37239092362730863</c:v>
                    </c:pt>
                    <c:pt idx="3528">
                      <c:v>0.37239092362730863</c:v>
                    </c:pt>
                    <c:pt idx="3529">
                      <c:v>0.37239092362730863</c:v>
                    </c:pt>
                    <c:pt idx="3530">
                      <c:v>0.37239092362730863</c:v>
                    </c:pt>
                    <c:pt idx="3531">
                      <c:v>0.37239092362730863</c:v>
                    </c:pt>
                    <c:pt idx="3532">
                      <c:v>0.37239092362730863</c:v>
                    </c:pt>
                    <c:pt idx="3533">
                      <c:v>0.37239092362730863</c:v>
                    </c:pt>
                    <c:pt idx="3534">
                      <c:v>0.37239092362730863</c:v>
                    </c:pt>
                    <c:pt idx="3535">
                      <c:v>0.37239092362730863</c:v>
                    </c:pt>
                    <c:pt idx="3536">
                      <c:v>0.37239092362730863</c:v>
                    </c:pt>
                    <c:pt idx="3537">
                      <c:v>0.37239092362730863</c:v>
                    </c:pt>
                    <c:pt idx="3538">
                      <c:v>0.37239092362730863</c:v>
                    </c:pt>
                    <c:pt idx="3539">
                      <c:v>0.37239092362730863</c:v>
                    </c:pt>
                    <c:pt idx="3540">
                      <c:v>0.37239092362730863</c:v>
                    </c:pt>
                    <c:pt idx="3542">
                      <c:v>0.38105117766515301</c:v>
                    </c:pt>
                    <c:pt idx="3543">
                      <c:v>0.38105117766515301</c:v>
                    </c:pt>
                    <c:pt idx="3544">
                      <c:v>0.38105117766515301</c:v>
                    </c:pt>
                    <c:pt idx="3545">
                      <c:v>0.38105117766515301</c:v>
                    </c:pt>
                    <c:pt idx="3546">
                      <c:v>0.38105117766515301</c:v>
                    </c:pt>
                    <c:pt idx="3547">
                      <c:v>0.38105117766515301</c:v>
                    </c:pt>
                    <c:pt idx="3548">
                      <c:v>0.38105117766515301</c:v>
                    </c:pt>
                    <c:pt idx="3549">
                      <c:v>0.38105117766515301</c:v>
                    </c:pt>
                    <c:pt idx="3550">
                      <c:v>0.38105117766515301</c:v>
                    </c:pt>
                    <c:pt idx="3551">
                      <c:v>0.38105117766515301</c:v>
                    </c:pt>
                    <c:pt idx="3552">
                      <c:v>0.38105117766515301</c:v>
                    </c:pt>
                    <c:pt idx="3553">
                      <c:v>0.38105117766515301</c:v>
                    </c:pt>
                    <c:pt idx="3554">
                      <c:v>0.38105117766515301</c:v>
                    </c:pt>
                    <c:pt idx="3555">
                      <c:v>0.38105117766515301</c:v>
                    </c:pt>
                    <c:pt idx="3556">
                      <c:v>0.38105117766515301</c:v>
                    </c:pt>
                    <c:pt idx="3557">
                      <c:v>0.38105117766515301</c:v>
                    </c:pt>
                    <c:pt idx="3558">
                      <c:v>0.38105117766515301</c:v>
                    </c:pt>
                    <c:pt idx="3559">
                      <c:v>0.38105117766515301</c:v>
                    </c:pt>
                    <c:pt idx="3560">
                      <c:v>0.38105117766515301</c:v>
                    </c:pt>
                    <c:pt idx="3561">
                      <c:v>0.38105117766515301</c:v>
                    </c:pt>
                    <c:pt idx="3562">
                      <c:v>0.38105117766515301</c:v>
                    </c:pt>
                    <c:pt idx="3563">
                      <c:v>0.38105117766515301</c:v>
                    </c:pt>
                    <c:pt idx="3564">
                      <c:v>0.38105117766515301</c:v>
                    </c:pt>
                    <c:pt idx="3565">
                      <c:v>0.38105117766515301</c:v>
                    </c:pt>
                    <c:pt idx="3566">
                      <c:v>0.38105117766515301</c:v>
                    </c:pt>
                    <c:pt idx="3567">
                      <c:v>0.38105117766515301</c:v>
                    </c:pt>
                    <c:pt idx="3568">
                      <c:v>0.38105117766515301</c:v>
                    </c:pt>
                    <c:pt idx="3569">
                      <c:v>0.38105117766515301</c:v>
                    </c:pt>
                    <c:pt idx="3570">
                      <c:v>0.38105117766515301</c:v>
                    </c:pt>
                    <c:pt idx="3571">
                      <c:v>0.38105117766515301</c:v>
                    </c:pt>
                    <c:pt idx="3572">
                      <c:v>0.38105117766515301</c:v>
                    </c:pt>
                    <c:pt idx="3573">
                      <c:v>0.38105117766515301</c:v>
                    </c:pt>
                    <c:pt idx="3574">
                      <c:v>0.38105117766515301</c:v>
                    </c:pt>
                    <c:pt idx="3575">
                      <c:v>0.38105117766515301</c:v>
                    </c:pt>
                    <c:pt idx="3576">
                      <c:v>0.38105117766515301</c:v>
                    </c:pt>
                    <c:pt idx="3577">
                      <c:v>0.38105117766515301</c:v>
                    </c:pt>
                    <c:pt idx="3578">
                      <c:v>0.38105117766515301</c:v>
                    </c:pt>
                    <c:pt idx="3579">
                      <c:v>0.38105117766515301</c:v>
                    </c:pt>
                    <c:pt idx="3580">
                      <c:v>0.38105117766515301</c:v>
                    </c:pt>
                    <c:pt idx="3581">
                      <c:v>0.38105117766515301</c:v>
                    </c:pt>
                    <c:pt idx="3582">
                      <c:v>0.38105117766515301</c:v>
                    </c:pt>
                    <c:pt idx="3583">
                      <c:v>0.38105117766515301</c:v>
                    </c:pt>
                    <c:pt idx="3584">
                      <c:v>0.38105117766515301</c:v>
                    </c:pt>
                    <c:pt idx="3585">
                      <c:v>0.38105117766515301</c:v>
                    </c:pt>
                    <c:pt idx="3586">
                      <c:v>0.38105117766515301</c:v>
                    </c:pt>
                    <c:pt idx="3587">
                      <c:v>0.38105117766515301</c:v>
                    </c:pt>
                    <c:pt idx="3588">
                      <c:v>0.38105117766515301</c:v>
                    </c:pt>
                    <c:pt idx="3589">
                      <c:v>0.38105117766515301</c:v>
                    </c:pt>
                    <c:pt idx="3590">
                      <c:v>0.38105117766515301</c:v>
                    </c:pt>
                    <c:pt idx="3591">
                      <c:v>0.38105117766515301</c:v>
                    </c:pt>
                    <c:pt idx="3592">
                      <c:v>0.38105117766515301</c:v>
                    </c:pt>
                    <c:pt idx="3593">
                      <c:v>0.38105117766515301</c:v>
                    </c:pt>
                    <c:pt idx="3594">
                      <c:v>0.38105117766515301</c:v>
                    </c:pt>
                    <c:pt idx="3595">
                      <c:v>0.38105117766515301</c:v>
                    </c:pt>
                    <c:pt idx="3596">
                      <c:v>0.38105117766515301</c:v>
                    </c:pt>
                    <c:pt idx="3597">
                      <c:v>0.38105117766515301</c:v>
                    </c:pt>
                    <c:pt idx="3598">
                      <c:v>0.38105117766515301</c:v>
                    </c:pt>
                    <c:pt idx="3600">
                      <c:v>0.38971143170299738</c:v>
                    </c:pt>
                    <c:pt idx="3601">
                      <c:v>0.38971143170299738</c:v>
                    </c:pt>
                    <c:pt idx="3602">
                      <c:v>0.38971143170299738</c:v>
                    </c:pt>
                    <c:pt idx="3603">
                      <c:v>0.38971143170299738</c:v>
                    </c:pt>
                    <c:pt idx="3604">
                      <c:v>0.38971143170299738</c:v>
                    </c:pt>
                    <c:pt idx="3605">
                      <c:v>0.38971143170299738</c:v>
                    </c:pt>
                    <c:pt idx="3606">
                      <c:v>0.38971143170299738</c:v>
                    </c:pt>
                    <c:pt idx="3607">
                      <c:v>0.38971143170299738</c:v>
                    </c:pt>
                    <c:pt idx="3608">
                      <c:v>0.38971143170299738</c:v>
                    </c:pt>
                    <c:pt idx="3609">
                      <c:v>0.38971143170299738</c:v>
                    </c:pt>
                    <c:pt idx="3610">
                      <c:v>0.38971143170299738</c:v>
                    </c:pt>
                    <c:pt idx="3611">
                      <c:v>0.38971143170299738</c:v>
                    </c:pt>
                    <c:pt idx="3612">
                      <c:v>0.38971143170299738</c:v>
                    </c:pt>
                    <c:pt idx="3613">
                      <c:v>0.38971143170299738</c:v>
                    </c:pt>
                    <c:pt idx="3614">
                      <c:v>0.38971143170299738</c:v>
                    </c:pt>
                    <c:pt idx="3615">
                      <c:v>0.38971143170299738</c:v>
                    </c:pt>
                    <c:pt idx="3616">
                      <c:v>0.38971143170299738</c:v>
                    </c:pt>
                    <c:pt idx="3617">
                      <c:v>0.38971143170299738</c:v>
                    </c:pt>
                    <c:pt idx="3618">
                      <c:v>0.38971143170299738</c:v>
                    </c:pt>
                    <c:pt idx="3619">
                      <c:v>0.38971143170299738</c:v>
                    </c:pt>
                    <c:pt idx="3620">
                      <c:v>0.38971143170299738</c:v>
                    </c:pt>
                    <c:pt idx="3621">
                      <c:v>0.38971143170299738</c:v>
                    </c:pt>
                    <c:pt idx="3622">
                      <c:v>0.38971143170299738</c:v>
                    </c:pt>
                    <c:pt idx="3623">
                      <c:v>0.38971143170299738</c:v>
                    </c:pt>
                    <c:pt idx="3624">
                      <c:v>0.38971143170299738</c:v>
                    </c:pt>
                    <c:pt idx="3625">
                      <c:v>0.38971143170299738</c:v>
                    </c:pt>
                    <c:pt idx="3626">
                      <c:v>0.38971143170299738</c:v>
                    </c:pt>
                    <c:pt idx="3627">
                      <c:v>0.38971143170299738</c:v>
                    </c:pt>
                    <c:pt idx="3628">
                      <c:v>0.38971143170299738</c:v>
                    </c:pt>
                    <c:pt idx="3629">
                      <c:v>0.38971143170299738</c:v>
                    </c:pt>
                    <c:pt idx="3630">
                      <c:v>0.38971143170299738</c:v>
                    </c:pt>
                    <c:pt idx="3631">
                      <c:v>0.38971143170299738</c:v>
                    </c:pt>
                    <c:pt idx="3632">
                      <c:v>0.38971143170299738</c:v>
                    </c:pt>
                    <c:pt idx="3633">
                      <c:v>0.38971143170299738</c:v>
                    </c:pt>
                    <c:pt idx="3634">
                      <c:v>0.38971143170299738</c:v>
                    </c:pt>
                    <c:pt idx="3635">
                      <c:v>0.38971143170299738</c:v>
                    </c:pt>
                    <c:pt idx="3636">
                      <c:v>0.38971143170299738</c:v>
                    </c:pt>
                    <c:pt idx="3637">
                      <c:v>0.38971143170299738</c:v>
                    </c:pt>
                    <c:pt idx="3638">
                      <c:v>0.38971143170299738</c:v>
                    </c:pt>
                    <c:pt idx="3639">
                      <c:v>0.38971143170299738</c:v>
                    </c:pt>
                    <c:pt idx="3640">
                      <c:v>0.38971143170299738</c:v>
                    </c:pt>
                    <c:pt idx="3641">
                      <c:v>0.38971143170299738</c:v>
                    </c:pt>
                    <c:pt idx="3642">
                      <c:v>0.38971143170299738</c:v>
                    </c:pt>
                    <c:pt idx="3643">
                      <c:v>0.38971143170299738</c:v>
                    </c:pt>
                    <c:pt idx="3644">
                      <c:v>0.38971143170299738</c:v>
                    </c:pt>
                    <c:pt idx="3645">
                      <c:v>0.38971143170299738</c:v>
                    </c:pt>
                    <c:pt idx="3646">
                      <c:v>0.38971143170299738</c:v>
                    </c:pt>
                    <c:pt idx="3647">
                      <c:v>0.38971143170299738</c:v>
                    </c:pt>
                    <c:pt idx="3648">
                      <c:v>0.38971143170299738</c:v>
                    </c:pt>
                    <c:pt idx="3649">
                      <c:v>0.38971143170299738</c:v>
                    </c:pt>
                    <c:pt idx="3650">
                      <c:v>0.38971143170299738</c:v>
                    </c:pt>
                    <c:pt idx="3651">
                      <c:v>0.38971143170299738</c:v>
                    </c:pt>
                    <c:pt idx="3652">
                      <c:v>0.38971143170299738</c:v>
                    </c:pt>
                    <c:pt idx="3653">
                      <c:v>0.38971143170299738</c:v>
                    </c:pt>
                    <c:pt idx="3654">
                      <c:v>0.38971143170299738</c:v>
                    </c:pt>
                    <c:pt idx="3655">
                      <c:v>0.38971143170299738</c:v>
                    </c:pt>
                    <c:pt idx="3657">
                      <c:v>0.39837168574084181</c:v>
                    </c:pt>
                    <c:pt idx="3658">
                      <c:v>0.39837168574084181</c:v>
                    </c:pt>
                    <c:pt idx="3659">
                      <c:v>0.39837168574084181</c:v>
                    </c:pt>
                    <c:pt idx="3660">
                      <c:v>0.39837168574084181</c:v>
                    </c:pt>
                    <c:pt idx="3661">
                      <c:v>0.39837168574084181</c:v>
                    </c:pt>
                    <c:pt idx="3662">
                      <c:v>0.39837168574084181</c:v>
                    </c:pt>
                    <c:pt idx="3663">
                      <c:v>0.39837168574084181</c:v>
                    </c:pt>
                    <c:pt idx="3664">
                      <c:v>0.39837168574084181</c:v>
                    </c:pt>
                    <c:pt idx="3665">
                      <c:v>0.39837168574084181</c:v>
                    </c:pt>
                    <c:pt idx="3666">
                      <c:v>0.39837168574084181</c:v>
                    </c:pt>
                    <c:pt idx="3667">
                      <c:v>0.39837168574084181</c:v>
                    </c:pt>
                    <c:pt idx="3668">
                      <c:v>0.39837168574084181</c:v>
                    </c:pt>
                    <c:pt idx="3669">
                      <c:v>0.39837168574084181</c:v>
                    </c:pt>
                    <c:pt idx="3670">
                      <c:v>0.39837168574084181</c:v>
                    </c:pt>
                    <c:pt idx="3671">
                      <c:v>0.39837168574084181</c:v>
                    </c:pt>
                    <c:pt idx="3672">
                      <c:v>0.39837168574084181</c:v>
                    </c:pt>
                    <c:pt idx="3673">
                      <c:v>0.39837168574084181</c:v>
                    </c:pt>
                    <c:pt idx="3674">
                      <c:v>0.39837168574084181</c:v>
                    </c:pt>
                    <c:pt idx="3675">
                      <c:v>0.39837168574084181</c:v>
                    </c:pt>
                    <c:pt idx="3676">
                      <c:v>0.39837168574084181</c:v>
                    </c:pt>
                    <c:pt idx="3677">
                      <c:v>0.39837168574084181</c:v>
                    </c:pt>
                    <c:pt idx="3678">
                      <c:v>0.39837168574084181</c:v>
                    </c:pt>
                    <c:pt idx="3679">
                      <c:v>0.39837168574084181</c:v>
                    </c:pt>
                    <c:pt idx="3680">
                      <c:v>0.39837168574084181</c:v>
                    </c:pt>
                    <c:pt idx="3681">
                      <c:v>0.39837168574084181</c:v>
                    </c:pt>
                    <c:pt idx="3682">
                      <c:v>0.39837168574084181</c:v>
                    </c:pt>
                    <c:pt idx="3683">
                      <c:v>0.39837168574084181</c:v>
                    </c:pt>
                    <c:pt idx="3684">
                      <c:v>0.39837168574084181</c:v>
                    </c:pt>
                    <c:pt idx="3685">
                      <c:v>0.39837168574084181</c:v>
                    </c:pt>
                    <c:pt idx="3686">
                      <c:v>0.39837168574084181</c:v>
                    </c:pt>
                    <c:pt idx="3687">
                      <c:v>0.39837168574084181</c:v>
                    </c:pt>
                    <c:pt idx="3688">
                      <c:v>0.39837168574084181</c:v>
                    </c:pt>
                    <c:pt idx="3689">
                      <c:v>0.39837168574084181</c:v>
                    </c:pt>
                    <c:pt idx="3690">
                      <c:v>0.39837168574084181</c:v>
                    </c:pt>
                    <c:pt idx="3691">
                      <c:v>0.39837168574084181</c:v>
                    </c:pt>
                    <c:pt idx="3692">
                      <c:v>0.39837168574084181</c:v>
                    </c:pt>
                    <c:pt idx="3693">
                      <c:v>0.39837168574084181</c:v>
                    </c:pt>
                    <c:pt idx="3694">
                      <c:v>0.39837168574084181</c:v>
                    </c:pt>
                    <c:pt idx="3695">
                      <c:v>0.39837168574084181</c:v>
                    </c:pt>
                    <c:pt idx="3696">
                      <c:v>0.39837168574084181</c:v>
                    </c:pt>
                    <c:pt idx="3697">
                      <c:v>0.39837168574084181</c:v>
                    </c:pt>
                    <c:pt idx="3698">
                      <c:v>0.39837168574084181</c:v>
                    </c:pt>
                    <c:pt idx="3699">
                      <c:v>0.39837168574084181</c:v>
                    </c:pt>
                    <c:pt idx="3700">
                      <c:v>0.39837168574084181</c:v>
                    </c:pt>
                    <c:pt idx="3701">
                      <c:v>0.39837168574084181</c:v>
                    </c:pt>
                    <c:pt idx="3702">
                      <c:v>0.39837168574084181</c:v>
                    </c:pt>
                    <c:pt idx="3703">
                      <c:v>0.39837168574084181</c:v>
                    </c:pt>
                    <c:pt idx="3704">
                      <c:v>0.39837168574084181</c:v>
                    </c:pt>
                    <c:pt idx="3705">
                      <c:v>0.39837168574084181</c:v>
                    </c:pt>
                    <c:pt idx="3706">
                      <c:v>0.39837168574084181</c:v>
                    </c:pt>
                    <c:pt idx="3707">
                      <c:v>0.39837168574084181</c:v>
                    </c:pt>
                    <c:pt idx="3708">
                      <c:v>0.39837168574084181</c:v>
                    </c:pt>
                    <c:pt idx="3709">
                      <c:v>0.39837168574084181</c:v>
                    </c:pt>
                    <c:pt idx="3710">
                      <c:v>0.39837168574084181</c:v>
                    </c:pt>
                    <c:pt idx="3711">
                      <c:v>0.39837168574084181</c:v>
                    </c:pt>
                    <c:pt idx="3713">
                      <c:v>0.40703193977868612</c:v>
                    </c:pt>
                    <c:pt idx="3714">
                      <c:v>0.40703193977868612</c:v>
                    </c:pt>
                    <c:pt idx="3715">
                      <c:v>0.40703193977868612</c:v>
                    </c:pt>
                    <c:pt idx="3716">
                      <c:v>0.40703193977868612</c:v>
                    </c:pt>
                    <c:pt idx="3717">
                      <c:v>0.40703193977868612</c:v>
                    </c:pt>
                    <c:pt idx="3718">
                      <c:v>0.40703193977868612</c:v>
                    </c:pt>
                    <c:pt idx="3719">
                      <c:v>0.40703193977868612</c:v>
                    </c:pt>
                    <c:pt idx="3720">
                      <c:v>0.40703193977868612</c:v>
                    </c:pt>
                    <c:pt idx="3721">
                      <c:v>0.40703193977868612</c:v>
                    </c:pt>
                    <c:pt idx="3722">
                      <c:v>0.40703193977868612</c:v>
                    </c:pt>
                    <c:pt idx="3723">
                      <c:v>0.40703193977868612</c:v>
                    </c:pt>
                    <c:pt idx="3724">
                      <c:v>0.40703193977868612</c:v>
                    </c:pt>
                    <c:pt idx="3725">
                      <c:v>0.40703193977868612</c:v>
                    </c:pt>
                    <c:pt idx="3726">
                      <c:v>0.40703193977868612</c:v>
                    </c:pt>
                    <c:pt idx="3727">
                      <c:v>0.40703193977868612</c:v>
                    </c:pt>
                    <c:pt idx="3728">
                      <c:v>0.40703193977868612</c:v>
                    </c:pt>
                    <c:pt idx="3729">
                      <c:v>0.40703193977868612</c:v>
                    </c:pt>
                    <c:pt idx="3730">
                      <c:v>0.40703193977868612</c:v>
                    </c:pt>
                    <c:pt idx="3731">
                      <c:v>0.40703193977868612</c:v>
                    </c:pt>
                    <c:pt idx="3732">
                      <c:v>0.40703193977868612</c:v>
                    </c:pt>
                    <c:pt idx="3733">
                      <c:v>0.40703193977868612</c:v>
                    </c:pt>
                    <c:pt idx="3734">
                      <c:v>0.40703193977868612</c:v>
                    </c:pt>
                    <c:pt idx="3735">
                      <c:v>0.40703193977868612</c:v>
                    </c:pt>
                    <c:pt idx="3736">
                      <c:v>0.40703193977868612</c:v>
                    </c:pt>
                    <c:pt idx="3737">
                      <c:v>0.40703193977868612</c:v>
                    </c:pt>
                    <c:pt idx="3738">
                      <c:v>0.40703193977868612</c:v>
                    </c:pt>
                    <c:pt idx="3739">
                      <c:v>0.40703193977868612</c:v>
                    </c:pt>
                    <c:pt idx="3740">
                      <c:v>0.40703193977868612</c:v>
                    </c:pt>
                    <c:pt idx="3741">
                      <c:v>0.40703193977868612</c:v>
                    </c:pt>
                    <c:pt idx="3742">
                      <c:v>0.40703193977868612</c:v>
                    </c:pt>
                    <c:pt idx="3743">
                      <c:v>0.40703193977868612</c:v>
                    </c:pt>
                    <c:pt idx="3744">
                      <c:v>0.40703193977868612</c:v>
                    </c:pt>
                    <c:pt idx="3745">
                      <c:v>0.40703193977868612</c:v>
                    </c:pt>
                    <c:pt idx="3746">
                      <c:v>0.40703193977868612</c:v>
                    </c:pt>
                    <c:pt idx="3747">
                      <c:v>0.40703193977868612</c:v>
                    </c:pt>
                    <c:pt idx="3748">
                      <c:v>0.40703193977868612</c:v>
                    </c:pt>
                    <c:pt idx="3749">
                      <c:v>0.40703193977868612</c:v>
                    </c:pt>
                    <c:pt idx="3750">
                      <c:v>0.40703193977868612</c:v>
                    </c:pt>
                    <c:pt idx="3751">
                      <c:v>0.40703193977868612</c:v>
                    </c:pt>
                    <c:pt idx="3752">
                      <c:v>0.40703193977868612</c:v>
                    </c:pt>
                    <c:pt idx="3753">
                      <c:v>0.40703193977868612</c:v>
                    </c:pt>
                    <c:pt idx="3754">
                      <c:v>0.40703193977868612</c:v>
                    </c:pt>
                    <c:pt idx="3755">
                      <c:v>0.40703193977868612</c:v>
                    </c:pt>
                    <c:pt idx="3756">
                      <c:v>0.40703193977868612</c:v>
                    </c:pt>
                    <c:pt idx="3757">
                      <c:v>0.40703193977868612</c:v>
                    </c:pt>
                    <c:pt idx="3758">
                      <c:v>0.40703193977868612</c:v>
                    </c:pt>
                    <c:pt idx="3759">
                      <c:v>0.40703193977868612</c:v>
                    </c:pt>
                    <c:pt idx="3760">
                      <c:v>0.40703193977868612</c:v>
                    </c:pt>
                    <c:pt idx="3761">
                      <c:v>0.40703193977868612</c:v>
                    </c:pt>
                    <c:pt idx="3762">
                      <c:v>0.40703193977868612</c:v>
                    </c:pt>
                    <c:pt idx="3763">
                      <c:v>0.40703193977868612</c:v>
                    </c:pt>
                    <c:pt idx="3764">
                      <c:v>0.40703193977868612</c:v>
                    </c:pt>
                    <c:pt idx="3765">
                      <c:v>0.40703193977868612</c:v>
                    </c:pt>
                    <c:pt idx="3766">
                      <c:v>0.40703193977868612</c:v>
                    </c:pt>
                    <c:pt idx="3768">
                      <c:v>0.41569219381653055</c:v>
                    </c:pt>
                    <c:pt idx="3769">
                      <c:v>0.41569219381653055</c:v>
                    </c:pt>
                    <c:pt idx="3770">
                      <c:v>0.41569219381653055</c:v>
                    </c:pt>
                    <c:pt idx="3771">
                      <c:v>0.41569219381653055</c:v>
                    </c:pt>
                    <c:pt idx="3772">
                      <c:v>0.41569219381653055</c:v>
                    </c:pt>
                    <c:pt idx="3773">
                      <c:v>0.41569219381653055</c:v>
                    </c:pt>
                    <c:pt idx="3774">
                      <c:v>0.41569219381653055</c:v>
                    </c:pt>
                    <c:pt idx="3775">
                      <c:v>0.41569219381653055</c:v>
                    </c:pt>
                    <c:pt idx="3776">
                      <c:v>0.41569219381653055</c:v>
                    </c:pt>
                    <c:pt idx="3777">
                      <c:v>0.41569219381653055</c:v>
                    </c:pt>
                    <c:pt idx="3778">
                      <c:v>0.41569219381653055</c:v>
                    </c:pt>
                    <c:pt idx="3779">
                      <c:v>0.41569219381653055</c:v>
                    </c:pt>
                    <c:pt idx="3780">
                      <c:v>0.41569219381653055</c:v>
                    </c:pt>
                    <c:pt idx="3781">
                      <c:v>0.41569219381653055</c:v>
                    </c:pt>
                    <c:pt idx="3782">
                      <c:v>0.41569219381653055</c:v>
                    </c:pt>
                    <c:pt idx="3783">
                      <c:v>0.41569219381653055</c:v>
                    </c:pt>
                    <c:pt idx="3784">
                      <c:v>0.41569219381653055</c:v>
                    </c:pt>
                    <c:pt idx="3785">
                      <c:v>0.41569219381653055</c:v>
                    </c:pt>
                    <c:pt idx="3786">
                      <c:v>0.41569219381653055</c:v>
                    </c:pt>
                    <c:pt idx="3787">
                      <c:v>0.41569219381653055</c:v>
                    </c:pt>
                    <c:pt idx="3788">
                      <c:v>0.41569219381653055</c:v>
                    </c:pt>
                    <c:pt idx="3789">
                      <c:v>0.41569219381653055</c:v>
                    </c:pt>
                    <c:pt idx="3790">
                      <c:v>0.41569219381653055</c:v>
                    </c:pt>
                    <c:pt idx="3791">
                      <c:v>0.41569219381653055</c:v>
                    </c:pt>
                    <c:pt idx="3792">
                      <c:v>0.41569219381653055</c:v>
                    </c:pt>
                    <c:pt idx="3793">
                      <c:v>0.41569219381653055</c:v>
                    </c:pt>
                    <c:pt idx="3794">
                      <c:v>0.41569219381653055</c:v>
                    </c:pt>
                    <c:pt idx="3795">
                      <c:v>0.41569219381653055</c:v>
                    </c:pt>
                    <c:pt idx="3796">
                      <c:v>0.41569219381653055</c:v>
                    </c:pt>
                    <c:pt idx="3797">
                      <c:v>0.41569219381653055</c:v>
                    </c:pt>
                    <c:pt idx="3798">
                      <c:v>0.41569219381653055</c:v>
                    </c:pt>
                    <c:pt idx="3799">
                      <c:v>0.41569219381653055</c:v>
                    </c:pt>
                    <c:pt idx="3800">
                      <c:v>0.41569219381653055</c:v>
                    </c:pt>
                    <c:pt idx="3801">
                      <c:v>0.41569219381653055</c:v>
                    </c:pt>
                    <c:pt idx="3802">
                      <c:v>0.41569219381653055</c:v>
                    </c:pt>
                    <c:pt idx="3803">
                      <c:v>0.41569219381653055</c:v>
                    </c:pt>
                    <c:pt idx="3804">
                      <c:v>0.41569219381653055</c:v>
                    </c:pt>
                    <c:pt idx="3805">
                      <c:v>0.41569219381653055</c:v>
                    </c:pt>
                    <c:pt idx="3806">
                      <c:v>0.41569219381653055</c:v>
                    </c:pt>
                    <c:pt idx="3807">
                      <c:v>0.41569219381653055</c:v>
                    </c:pt>
                    <c:pt idx="3808">
                      <c:v>0.41569219381653055</c:v>
                    </c:pt>
                    <c:pt idx="3809">
                      <c:v>0.41569219381653055</c:v>
                    </c:pt>
                    <c:pt idx="3810">
                      <c:v>0.41569219381653055</c:v>
                    </c:pt>
                    <c:pt idx="3811">
                      <c:v>0.41569219381653055</c:v>
                    </c:pt>
                    <c:pt idx="3812">
                      <c:v>0.41569219381653055</c:v>
                    </c:pt>
                    <c:pt idx="3813">
                      <c:v>0.41569219381653055</c:v>
                    </c:pt>
                    <c:pt idx="3814">
                      <c:v>0.41569219381653055</c:v>
                    </c:pt>
                    <c:pt idx="3815">
                      <c:v>0.41569219381653055</c:v>
                    </c:pt>
                    <c:pt idx="3816">
                      <c:v>0.41569219381653055</c:v>
                    </c:pt>
                    <c:pt idx="3817">
                      <c:v>0.41569219381653055</c:v>
                    </c:pt>
                    <c:pt idx="3818">
                      <c:v>0.41569219381653055</c:v>
                    </c:pt>
                    <c:pt idx="3819">
                      <c:v>0.41569219381653055</c:v>
                    </c:pt>
                    <c:pt idx="3820">
                      <c:v>0.41569219381653055</c:v>
                    </c:pt>
                    <c:pt idx="3822">
                      <c:v>0.42435244785437493</c:v>
                    </c:pt>
                    <c:pt idx="3823">
                      <c:v>0.42435244785437493</c:v>
                    </c:pt>
                    <c:pt idx="3824">
                      <c:v>0.42435244785437493</c:v>
                    </c:pt>
                    <c:pt idx="3825">
                      <c:v>0.42435244785437493</c:v>
                    </c:pt>
                    <c:pt idx="3826">
                      <c:v>0.42435244785437493</c:v>
                    </c:pt>
                    <c:pt idx="3827">
                      <c:v>0.42435244785437493</c:v>
                    </c:pt>
                    <c:pt idx="3828">
                      <c:v>0.42435244785437493</c:v>
                    </c:pt>
                    <c:pt idx="3829">
                      <c:v>0.42435244785437493</c:v>
                    </c:pt>
                    <c:pt idx="3830">
                      <c:v>0.42435244785437493</c:v>
                    </c:pt>
                    <c:pt idx="3831">
                      <c:v>0.42435244785437493</c:v>
                    </c:pt>
                    <c:pt idx="3832">
                      <c:v>0.42435244785437493</c:v>
                    </c:pt>
                    <c:pt idx="3833">
                      <c:v>0.42435244785437493</c:v>
                    </c:pt>
                    <c:pt idx="3834">
                      <c:v>0.42435244785437493</c:v>
                    </c:pt>
                    <c:pt idx="3835">
                      <c:v>0.42435244785437493</c:v>
                    </c:pt>
                    <c:pt idx="3836">
                      <c:v>0.42435244785437493</c:v>
                    </c:pt>
                    <c:pt idx="3837">
                      <c:v>0.42435244785437493</c:v>
                    </c:pt>
                    <c:pt idx="3838">
                      <c:v>0.42435244785437493</c:v>
                    </c:pt>
                    <c:pt idx="3839">
                      <c:v>0.42435244785437493</c:v>
                    </c:pt>
                    <c:pt idx="3840">
                      <c:v>0.42435244785437493</c:v>
                    </c:pt>
                    <c:pt idx="3841">
                      <c:v>0.42435244785437493</c:v>
                    </c:pt>
                    <c:pt idx="3842">
                      <c:v>0.42435244785437493</c:v>
                    </c:pt>
                    <c:pt idx="3843">
                      <c:v>0.42435244785437493</c:v>
                    </c:pt>
                    <c:pt idx="3844">
                      <c:v>0.42435244785437493</c:v>
                    </c:pt>
                    <c:pt idx="3845">
                      <c:v>0.42435244785437493</c:v>
                    </c:pt>
                    <c:pt idx="3846">
                      <c:v>0.42435244785437493</c:v>
                    </c:pt>
                    <c:pt idx="3847">
                      <c:v>0.42435244785437493</c:v>
                    </c:pt>
                    <c:pt idx="3848">
                      <c:v>0.42435244785437493</c:v>
                    </c:pt>
                    <c:pt idx="3849">
                      <c:v>0.42435244785437493</c:v>
                    </c:pt>
                    <c:pt idx="3850">
                      <c:v>0.42435244785437493</c:v>
                    </c:pt>
                    <c:pt idx="3851">
                      <c:v>0.42435244785437493</c:v>
                    </c:pt>
                    <c:pt idx="3852">
                      <c:v>0.42435244785437493</c:v>
                    </c:pt>
                    <c:pt idx="3853">
                      <c:v>0.42435244785437493</c:v>
                    </c:pt>
                    <c:pt idx="3854">
                      <c:v>0.42435244785437493</c:v>
                    </c:pt>
                    <c:pt idx="3855">
                      <c:v>0.42435244785437493</c:v>
                    </c:pt>
                    <c:pt idx="3856">
                      <c:v>0.42435244785437493</c:v>
                    </c:pt>
                    <c:pt idx="3857">
                      <c:v>0.42435244785437493</c:v>
                    </c:pt>
                    <c:pt idx="3858">
                      <c:v>0.42435244785437493</c:v>
                    </c:pt>
                    <c:pt idx="3859">
                      <c:v>0.42435244785437493</c:v>
                    </c:pt>
                    <c:pt idx="3860">
                      <c:v>0.42435244785437493</c:v>
                    </c:pt>
                    <c:pt idx="3861">
                      <c:v>0.42435244785437493</c:v>
                    </c:pt>
                    <c:pt idx="3862">
                      <c:v>0.42435244785437493</c:v>
                    </c:pt>
                    <c:pt idx="3863">
                      <c:v>0.42435244785437493</c:v>
                    </c:pt>
                    <c:pt idx="3864">
                      <c:v>0.42435244785437493</c:v>
                    </c:pt>
                    <c:pt idx="3865">
                      <c:v>0.42435244785437493</c:v>
                    </c:pt>
                    <c:pt idx="3866">
                      <c:v>0.42435244785437493</c:v>
                    </c:pt>
                    <c:pt idx="3867">
                      <c:v>0.42435244785437493</c:v>
                    </c:pt>
                    <c:pt idx="3868">
                      <c:v>0.42435244785437493</c:v>
                    </c:pt>
                    <c:pt idx="3869">
                      <c:v>0.42435244785437493</c:v>
                    </c:pt>
                    <c:pt idx="3870">
                      <c:v>0.42435244785437493</c:v>
                    </c:pt>
                    <c:pt idx="3871">
                      <c:v>0.42435244785437493</c:v>
                    </c:pt>
                    <c:pt idx="3872">
                      <c:v>0.42435244785437493</c:v>
                    </c:pt>
                    <c:pt idx="3873">
                      <c:v>0.42435244785437493</c:v>
                    </c:pt>
                    <c:pt idx="3875">
                      <c:v>0.4330127018922193</c:v>
                    </c:pt>
                    <c:pt idx="3876">
                      <c:v>0.4330127018922193</c:v>
                    </c:pt>
                    <c:pt idx="3877">
                      <c:v>0.4330127018922193</c:v>
                    </c:pt>
                    <c:pt idx="3878">
                      <c:v>0.4330127018922193</c:v>
                    </c:pt>
                    <c:pt idx="3879">
                      <c:v>0.4330127018922193</c:v>
                    </c:pt>
                    <c:pt idx="3880">
                      <c:v>0.4330127018922193</c:v>
                    </c:pt>
                    <c:pt idx="3881">
                      <c:v>0.4330127018922193</c:v>
                    </c:pt>
                    <c:pt idx="3882">
                      <c:v>0.4330127018922193</c:v>
                    </c:pt>
                    <c:pt idx="3883">
                      <c:v>0.4330127018922193</c:v>
                    </c:pt>
                    <c:pt idx="3884">
                      <c:v>0.4330127018922193</c:v>
                    </c:pt>
                    <c:pt idx="3885">
                      <c:v>0.4330127018922193</c:v>
                    </c:pt>
                    <c:pt idx="3886">
                      <c:v>0.4330127018922193</c:v>
                    </c:pt>
                    <c:pt idx="3887">
                      <c:v>0.4330127018922193</c:v>
                    </c:pt>
                    <c:pt idx="3888">
                      <c:v>0.4330127018922193</c:v>
                    </c:pt>
                    <c:pt idx="3889">
                      <c:v>0.4330127018922193</c:v>
                    </c:pt>
                    <c:pt idx="3890">
                      <c:v>0.4330127018922193</c:v>
                    </c:pt>
                    <c:pt idx="3891">
                      <c:v>0.4330127018922193</c:v>
                    </c:pt>
                    <c:pt idx="3892">
                      <c:v>0.4330127018922193</c:v>
                    </c:pt>
                    <c:pt idx="3893">
                      <c:v>0.4330127018922193</c:v>
                    </c:pt>
                    <c:pt idx="3894">
                      <c:v>0.4330127018922193</c:v>
                    </c:pt>
                    <c:pt idx="3895">
                      <c:v>0.4330127018922193</c:v>
                    </c:pt>
                    <c:pt idx="3896">
                      <c:v>0.4330127018922193</c:v>
                    </c:pt>
                    <c:pt idx="3897">
                      <c:v>0.4330127018922193</c:v>
                    </c:pt>
                    <c:pt idx="3898">
                      <c:v>0.4330127018922193</c:v>
                    </c:pt>
                    <c:pt idx="3899">
                      <c:v>0.4330127018922193</c:v>
                    </c:pt>
                    <c:pt idx="3900">
                      <c:v>0.4330127018922193</c:v>
                    </c:pt>
                    <c:pt idx="3901">
                      <c:v>0.4330127018922193</c:v>
                    </c:pt>
                    <c:pt idx="3902">
                      <c:v>0.4330127018922193</c:v>
                    </c:pt>
                    <c:pt idx="3903">
                      <c:v>0.4330127018922193</c:v>
                    </c:pt>
                    <c:pt idx="3904">
                      <c:v>0.4330127018922193</c:v>
                    </c:pt>
                    <c:pt idx="3905">
                      <c:v>0.4330127018922193</c:v>
                    </c:pt>
                    <c:pt idx="3906">
                      <c:v>0.4330127018922193</c:v>
                    </c:pt>
                    <c:pt idx="3907">
                      <c:v>0.4330127018922193</c:v>
                    </c:pt>
                    <c:pt idx="3908">
                      <c:v>0.4330127018922193</c:v>
                    </c:pt>
                    <c:pt idx="3909">
                      <c:v>0.4330127018922193</c:v>
                    </c:pt>
                    <c:pt idx="3910">
                      <c:v>0.4330127018922193</c:v>
                    </c:pt>
                    <c:pt idx="3911">
                      <c:v>0.4330127018922193</c:v>
                    </c:pt>
                    <c:pt idx="3912">
                      <c:v>0.4330127018922193</c:v>
                    </c:pt>
                    <c:pt idx="3913">
                      <c:v>0.4330127018922193</c:v>
                    </c:pt>
                    <c:pt idx="3914">
                      <c:v>0.4330127018922193</c:v>
                    </c:pt>
                    <c:pt idx="3915">
                      <c:v>0.4330127018922193</c:v>
                    </c:pt>
                    <c:pt idx="3916">
                      <c:v>0.4330127018922193</c:v>
                    </c:pt>
                    <c:pt idx="3917">
                      <c:v>0.4330127018922193</c:v>
                    </c:pt>
                    <c:pt idx="3918">
                      <c:v>0.4330127018922193</c:v>
                    </c:pt>
                    <c:pt idx="3919">
                      <c:v>0.4330127018922193</c:v>
                    </c:pt>
                    <c:pt idx="3920">
                      <c:v>0.4330127018922193</c:v>
                    </c:pt>
                    <c:pt idx="3921">
                      <c:v>0.4330127018922193</c:v>
                    </c:pt>
                    <c:pt idx="3922">
                      <c:v>0.4330127018922193</c:v>
                    </c:pt>
                    <c:pt idx="3923">
                      <c:v>0.4330127018922193</c:v>
                    </c:pt>
                    <c:pt idx="3924">
                      <c:v>0.4330127018922193</c:v>
                    </c:pt>
                    <c:pt idx="3925">
                      <c:v>0.4330127018922193</c:v>
                    </c:pt>
                    <c:pt idx="3927">
                      <c:v>0.44167295593006373</c:v>
                    </c:pt>
                    <c:pt idx="3928">
                      <c:v>0.44167295593006373</c:v>
                    </c:pt>
                    <c:pt idx="3929">
                      <c:v>0.44167295593006373</c:v>
                    </c:pt>
                    <c:pt idx="3930">
                      <c:v>0.44167295593006373</c:v>
                    </c:pt>
                    <c:pt idx="3931">
                      <c:v>0.44167295593006373</c:v>
                    </c:pt>
                    <c:pt idx="3932">
                      <c:v>0.44167295593006373</c:v>
                    </c:pt>
                    <c:pt idx="3933">
                      <c:v>0.44167295593006373</c:v>
                    </c:pt>
                    <c:pt idx="3934">
                      <c:v>0.44167295593006373</c:v>
                    </c:pt>
                    <c:pt idx="3935">
                      <c:v>0.44167295593006373</c:v>
                    </c:pt>
                    <c:pt idx="3936">
                      <c:v>0.44167295593006373</c:v>
                    </c:pt>
                    <c:pt idx="3937">
                      <c:v>0.44167295593006373</c:v>
                    </c:pt>
                    <c:pt idx="3938">
                      <c:v>0.44167295593006373</c:v>
                    </c:pt>
                    <c:pt idx="3939">
                      <c:v>0.44167295593006373</c:v>
                    </c:pt>
                    <c:pt idx="3940">
                      <c:v>0.44167295593006373</c:v>
                    </c:pt>
                    <c:pt idx="3941">
                      <c:v>0.44167295593006373</c:v>
                    </c:pt>
                    <c:pt idx="3942">
                      <c:v>0.44167295593006373</c:v>
                    </c:pt>
                    <c:pt idx="3943">
                      <c:v>0.44167295593006373</c:v>
                    </c:pt>
                    <c:pt idx="3944">
                      <c:v>0.44167295593006373</c:v>
                    </c:pt>
                    <c:pt idx="3945">
                      <c:v>0.44167295593006373</c:v>
                    </c:pt>
                    <c:pt idx="3946">
                      <c:v>0.44167295593006373</c:v>
                    </c:pt>
                    <c:pt idx="3947">
                      <c:v>0.44167295593006373</c:v>
                    </c:pt>
                    <c:pt idx="3948">
                      <c:v>0.44167295593006373</c:v>
                    </c:pt>
                    <c:pt idx="3949">
                      <c:v>0.44167295593006373</c:v>
                    </c:pt>
                    <c:pt idx="3950">
                      <c:v>0.44167295593006373</c:v>
                    </c:pt>
                    <c:pt idx="3951">
                      <c:v>0.44167295593006373</c:v>
                    </c:pt>
                    <c:pt idx="3952">
                      <c:v>0.44167295593006373</c:v>
                    </c:pt>
                    <c:pt idx="3953">
                      <c:v>0.44167295593006373</c:v>
                    </c:pt>
                    <c:pt idx="3954">
                      <c:v>0.44167295593006373</c:v>
                    </c:pt>
                    <c:pt idx="3955">
                      <c:v>0.44167295593006373</c:v>
                    </c:pt>
                    <c:pt idx="3956">
                      <c:v>0.44167295593006373</c:v>
                    </c:pt>
                    <c:pt idx="3957">
                      <c:v>0.44167295593006373</c:v>
                    </c:pt>
                    <c:pt idx="3958">
                      <c:v>0.44167295593006373</c:v>
                    </c:pt>
                    <c:pt idx="3959">
                      <c:v>0.44167295593006373</c:v>
                    </c:pt>
                    <c:pt idx="3960">
                      <c:v>0.44167295593006373</c:v>
                    </c:pt>
                    <c:pt idx="3961">
                      <c:v>0.44167295593006373</c:v>
                    </c:pt>
                    <c:pt idx="3962">
                      <c:v>0.44167295593006373</c:v>
                    </c:pt>
                    <c:pt idx="3963">
                      <c:v>0.44167295593006373</c:v>
                    </c:pt>
                    <c:pt idx="3964">
                      <c:v>0.44167295593006373</c:v>
                    </c:pt>
                    <c:pt idx="3965">
                      <c:v>0.44167295593006373</c:v>
                    </c:pt>
                    <c:pt idx="3966">
                      <c:v>0.44167295593006373</c:v>
                    </c:pt>
                    <c:pt idx="3967">
                      <c:v>0.44167295593006373</c:v>
                    </c:pt>
                    <c:pt idx="3968">
                      <c:v>0.44167295593006373</c:v>
                    </c:pt>
                    <c:pt idx="3969">
                      <c:v>0.44167295593006373</c:v>
                    </c:pt>
                    <c:pt idx="3970">
                      <c:v>0.44167295593006373</c:v>
                    </c:pt>
                    <c:pt idx="3971">
                      <c:v>0.44167295593006373</c:v>
                    </c:pt>
                    <c:pt idx="3972">
                      <c:v>0.44167295593006373</c:v>
                    </c:pt>
                    <c:pt idx="3973">
                      <c:v>0.44167295593006373</c:v>
                    </c:pt>
                    <c:pt idx="3974">
                      <c:v>0.44167295593006373</c:v>
                    </c:pt>
                    <c:pt idx="3975">
                      <c:v>0.44167295593006373</c:v>
                    </c:pt>
                    <c:pt idx="3976">
                      <c:v>0.44167295593006373</c:v>
                    </c:pt>
                    <c:pt idx="3978">
                      <c:v>0.45033320996790815</c:v>
                    </c:pt>
                    <c:pt idx="3979">
                      <c:v>0.45033320996790815</c:v>
                    </c:pt>
                    <c:pt idx="3980">
                      <c:v>0.45033320996790815</c:v>
                    </c:pt>
                    <c:pt idx="3981">
                      <c:v>0.45033320996790815</c:v>
                    </c:pt>
                    <c:pt idx="3982">
                      <c:v>0.45033320996790815</c:v>
                    </c:pt>
                    <c:pt idx="3983">
                      <c:v>0.45033320996790815</c:v>
                    </c:pt>
                    <c:pt idx="3984">
                      <c:v>0.45033320996790815</c:v>
                    </c:pt>
                    <c:pt idx="3985">
                      <c:v>0.45033320996790815</c:v>
                    </c:pt>
                    <c:pt idx="3986">
                      <c:v>0.45033320996790815</c:v>
                    </c:pt>
                    <c:pt idx="3987">
                      <c:v>0.45033320996790815</c:v>
                    </c:pt>
                    <c:pt idx="3988">
                      <c:v>0.45033320996790815</c:v>
                    </c:pt>
                    <c:pt idx="3989">
                      <c:v>0.45033320996790815</c:v>
                    </c:pt>
                    <c:pt idx="3990">
                      <c:v>0.45033320996790815</c:v>
                    </c:pt>
                    <c:pt idx="3991">
                      <c:v>0.45033320996790815</c:v>
                    </c:pt>
                    <c:pt idx="3992">
                      <c:v>0.45033320996790815</c:v>
                    </c:pt>
                    <c:pt idx="3993">
                      <c:v>0.45033320996790815</c:v>
                    </c:pt>
                    <c:pt idx="3994">
                      <c:v>0.45033320996790815</c:v>
                    </c:pt>
                    <c:pt idx="3995">
                      <c:v>0.45033320996790815</c:v>
                    </c:pt>
                    <c:pt idx="3996">
                      <c:v>0.45033320996790815</c:v>
                    </c:pt>
                    <c:pt idx="3997">
                      <c:v>0.45033320996790815</c:v>
                    </c:pt>
                    <c:pt idx="3998">
                      <c:v>0.45033320996790815</c:v>
                    </c:pt>
                    <c:pt idx="3999">
                      <c:v>0.45033320996790815</c:v>
                    </c:pt>
                    <c:pt idx="4000">
                      <c:v>0.45033320996790815</c:v>
                    </c:pt>
                    <c:pt idx="4001">
                      <c:v>0.45033320996790815</c:v>
                    </c:pt>
                    <c:pt idx="4002">
                      <c:v>0.45033320996790815</c:v>
                    </c:pt>
                    <c:pt idx="4003">
                      <c:v>0.45033320996790815</c:v>
                    </c:pt>
                    <c:pt idx="4004">
                      <c:v>0.45033320996790815</c:v>
                    </c:pt>
                    <c:pt idx="4005">
                      <c:v>0.45033320996790815</c:v>
                    </c:pt>
                    <c:pt idx="4006">
                      <c:v>0.45033320996790815</c:v>
                    </c:pt>
                    <c:pt idx="4007">
                      <c:v>0.45033320996790815</c:v>
                    </c:pt>
                    <c:pt idx="4008">
                      <c:v>0.45033320996790815</c:v>
                    </c:pt>
                    <c:pt idx="4009">
                      <c:v>0.45033320996790815</c:v>
                    </c:pt>
                    <c:pt idx="4010">
                      <c:v>0.45033320996790815</c:v>
                    </c:pt>
                    <c:pt idx="4011">
                      <c:v>0.45033320996790815</c:v>
                    </c:pt>
                    <c:pt idx="4012">
                      <c:v>0.45033320996790815</c:v>
                    </c:pt>
                    <c:pt idx="4013">
                      <c:v>0.45033320996790815</c:v>
                    </c:pt>
                    <c:pt idx="4014">
                      <c:v>0.45033320996790815</c:v>
                    </c:pt>
                    <c:pt idx="4015">
                      <c:v>0.45033320996790815</c:v>
                    </c:pt>
                    <c:pt idx="4016">
                      <c:v>0.45033320996790815</c:v>
                    </c:pt>
                    <c:pt idx="4017">
                      <c:v>0.45033320996790815</c:v>
                    </c:pt>
                    <c:pt idx="4018">
                      <c:v>0.45033320996790815</c:v>
                    </c:pt>
                    <c:pt idx="4019">
                      <c:v>0.45033320996790815</c:v>
                    </c:pt>
                    <c:pt idx="4020">
                      <c:v>0.45033320996790815</c:v>
                    </c:pt>
                    <c:pt idx="4021">
                      <c:v>0.45033320996790815</c:v>
                    </c:pt>
                    <c:pt idx="4022">
                      <c:v>0.45033320996790815</c:v>
                    </c:pt>
                    <c:pt idx="4023">
                      <c:v>0.45033320996790815</c:v>
                    </c:pt>
                    <c:pt idx="4024">
                      <c:v>0.45033320996790815</c:v>
                    </c:pt>
                    <c:pt idx="4025">
                      <c:v>0.45033320996790815</c:v>
                    </c:pt>
                    <c:pt idx="4026">
                      <c:v>0.45033320996790815</c:v>
                    </c:pt>
                    <c:pt idx="4028">
                      <c:v>0.45899346400575253</c:v>
                    </c:pt>
                    <c:pt idx="4029">
                      <c:v>0.45899346400575253</c:v>
                    </c:pt>
                    <c:pt idx="4030">
                      <c:v>0.45899346400575253</c:v>
                    </c:pt>
                    <c:pt idx="4031">
                      <c:v>0.45899346400575253</c:v>
                    </c:pt>
                    <c:pt idx="4032">
                      <c:v>0.45899346400575253</c:v>
                    </c:pt>
                    <c:pt idx="4033">
                      <c:v>0.45899346400575253</c:v>
                    </c:pt>
                    <c:pt idx="4034">
                      <c:v>0.45899346400575253</c:v>
                    </c:pt>
                    <c:pt idx="4035">
                      <c:v>0.45899346400575253</c:v>
                    </c:pt>
                    <c:pt idx="4036">
                      <c:v>0.45899346400575253</c:v>
                    </c:pt>
                    <c:pt idx="4037">
                      <c:v>0.45899346400575253</c:v>
                    </c:pt>
                    <c:pt idx="4038">
                      <c:v>0.45899346400575253</c:v>
                    </c:pt>
                    <c:pt idx="4039">
                      <c:v>0.45899346400575253</c:v>
                    </c:pt>
                    <c:pt idx="4040">
                      <c:v>0.45899346400575253</c:v>
                    </c:pt>
                    <c:pt idx="4041">
                      <c:v>0.45899346400575253</c:v>
                    </c:pt>
                    <c:pt idx="4042">
                      <c:v>0.45899346400575253</c:v>
                    </c:pt>
                    <c:pt idx="4043">
                      <c:v>0.45899346400575253</c:v>
                    </c:pt>
                    <c:pt idx="4044">
                      <c:v>0.45899346400575253</c:v>
                    </c:pt>
                    <c:pt idx="4045">
                      <c:v>0.45899346400575253</c:v>
                    </c:pt>
                    <c:pt idx="4046">
                      <c:v>0.45899346400575253</c:v>
                    </c:pt>
                    <c:pt idx="4047">
                      <c:v>0.45899346400575253</c:v>
                    </c:pt>
                    <c:pt idx="4048">
                      <c:v>0.45899346400575253</c:v>
                    </c:pt>
                    <c:pt idx="4049">
                      <c:v>0.45899346400575253</c:v>
                    </c:pt>
                    <c:pt idx="4050">
                      <c:v>0.45899346400575253</c:v>
                    </c:pt>
                    <c:pt idx="4051">
                      <c:v>0.45899346400575253</c:v>
                    </c:pt>
                    <c:pt idx="4052">
                      <c:v>0.45899346400575253</c:v>
                    </c:pt>
                    <c:pt idx="4053">
                      <c:v>0.45899346400575253</c:v>
                    </c:pt>
                    <c:pt idx="4054">
                      <c:v>0.45899346400575253</c:v>
                    </c:pt>
                    <c:pt idx="4055">
                      <c:v>0.45899346400575253</c:v>
                    </c:pt>
                    <c:pt idx="4056">
                      <c:v>0.45899346400575253</c:v>
                    </c:pt>
                    <c:pt idx="4057">
                      <c:v>0.45899346400575253</c:v>
                    </c:pt>
                    <c:pt idx="4058">
                      <c:v>0.45899346400575253</c:v>
                    </c:pt>
                    <c:pt idx="4059">
                      <c:v>0.45899346400575253</c:v>
                    </c:pt>
                    <c:pt idx="4060">
                      <c:v>0.45899346400575253</c:v>
                    </c:pt>
                    <c:pt idx="4061">
                      <c:v>0.45899346400575253</c:v>
                    </c:pt>
                    <c:pt idx="4062">
                      <c:v>0.45899346400575253</c:v>
                    </c:pt>
                    <c:pt idx="4063">
                      <c:v>0.45899346400575253</c:v>
                    </c:pt>
                    <c:pt idx="4064">
                      <c:v>0.45899346400575253</c:v>
                    </c:pt>
                    <c:pt idx="4065">
                      <c:v>0.45899346400575253</c:v>
                    </c:pt>
                    <c:pt idx="4066">
                      <c:v>0.45899346400575253</c:v>
                    </c:pt>
                    <c:pt idx="4067">
                      <c:v>0.45899346400575253</c:v>
                    </c:pt>
                    <c:pt idx="4068">
                      <c:v>0.45899346400575253</c:v>
                    </c:pt>
                    <c:pt idx="4069">
                      <c:v>0.45899346400575253</c:v>
                    </c:pt>
                    <c:pt idx="4070">
                      <c:v>0.45899346400575253</c:v>
                    </c:pt>
                    <c:pt idx="4071">
                      <c:v>0.45899346400575253</c:v>
                    </c:pt>
                    <c:pt idx="4072">
                      <c:v>0.45899346400575253</c:v>
                    </c:pt>
                    <c:pt idx="4073">
                      <c:v>0.45899346400575253</c:v>
                    </c:pt>
                    <c:pt idx="4074">
                      <c:v>0.45899346400575253</c:v>
                    </c:pt>
                    <c:pt idx="4075">
                      <c:v>0.45899346400575253</c:v>
                    </c:pt>
                    <c:pt idx="4077">
                      <c:v>0.4676537180435969</c:v>
                    </c:pt>
                    <c:pt idx="4078">
                      <c:v>0.4676537180435969</c:v>
                    </c:pt>
                    <c:pt idx="4079">
                      <c:v>0.4676537180435969</c:v>
                    </c:pt>
                    <c:pt idx="4080">
                      <c:v>0.4676537180435969</c:v>
                    </c:pt>
                    <c:pt idx="4081">
                      <c:v>0.4676537180435969</c:v>
                    </c:pt>
                    <c:pt idx="4082">
                      <c:v>0.4676537180435969</c:v>
                    </c:pt>
                    <c:pt idx="4083">
                      <c:v>0.4676537180435969</c:v>
                    </c:pt>
                    <c:pt idx="4084">
                      <c:v>0.4676537180435969</c:v>
                    </c:pt>
                    <c:pt idx="4085">
                      <c:v>0.4676537180435969</c:v>
                    </c:pt>
                    <c:pt idx="4086">
                      <c:v>0.4676537180435969</c:v>
                    </c:pt>
                    <c:pt idx="4087">
                      <c:v>0.4676537180435969</c:v>
                    </c:pt>
                    <c:pt idx="4088">
                      <c:v>0.4676537180435969</c:v>
                    </c:pt>
                    <c:pt idx="4089">
                      <c:v>0.4676537180435969</c:v>
                    </c:pt>
                    <c:pt idx="4090">
                      <c:v>0.4676537180435969</c:v>
                    </c:pt>
                    <c:pt idx="4091">
                      <c:v>0.4676537180435969</c:v>
                    </c:pt>
                    <c:pt idx="4092">
                      <c:v>0.4676537180435969</c:v>
                    </c:pt>
                    <c:pt idx="4093">
                      <c:v>0.4676537180435969</c:v>
                    </c:pt>
                    <c:pt idx="4094">
                      <c:v>0.4676537180435969</c:v>
                    </c:pt>
                    <c:pt idx="4095">
                      <c:v>0.4676537180435969</c:v>
                    </c:pt>
                    <c:pt idx="4096">
                      <c:v>0.4676537180435969</c:v>
                    </c:pt>
                    <c:pt idx="4097">
                      <c:v>0.4676537180435969</c:v>
                    </c:pt>
                    <c:pt idx="4098">
                      <c:v>0.4676537180435969</c:v>
                    </c:pt>
                    <c:pt idx="4099">
                      <c:v>0.4676537180435969</c:v>
                    </c:pt>
                    <c:pt idx="4100">
                      <c:v>0.4676537180435969</c:v>
                    </c:pt>
                    <c:pt idx="4101">
                      <c:v>0.4676537180435969</c:v>
                    </c:pt>
                    <c:pt idx="4102">
                      <c:v>0.4676537180435969</c:v>
                    </c:pt>
                    <c:pt idx="4103">
                      <c:v>0.4676537180435969</c:v>
                    </c:pt>
                    <c:pt idx="4104">
                      <c:v>0.4676537180435969</c:v>
                    </c:pt>
                    <c:pt idx="4105">
                      <c:v>0.4676537180435969</c:v>
                    </c:pt>
                    <c:pt idx="4106">
                      <c:v>0.4676537180435969</c:v>
                    </c:pt>
                    <c:pt idx="4107">
                      <c:v>0.4676537180435969</c:v>
                    </c:pt>
                    <c:pt idx="4108">
                      <c:v>0.4676537180435969</c:v>
                    </c:pt>
                    <c:pt idx="4109">
                      <c:v>0.4676537180435969</c:v>
                    </c:pt>
                    <c:pt idx="4110">
                      <c:v>0.4676537180435969</c:v>
                    </c:pt>
                    <c:pt idx="4111">
                      <c:v>0.4676537180435969</c:v>
                    </c:pt>
                    <c:pt idx="4112">
                      <c:v>0.4676537180435969</c:v>
                    </c:pt>
                    <c:pt idx="4113">
                      <c:v>0.4676537180435969</c:v>
                    </c:pt>
                    <c:pt idx="4114">
                      <c:v>0.4676537180435969</c:v>
                    </c:pt>
                    <c:pt idx="4115">
                      <c:v>0.4676537180435969</c:v>
                    </c:pt>
                    <c:pt idx="4116">
                      <c:v>0.4676537180435969</c:v>
                    </c:pt>
                    <c:pt idx="4117">
                      <c:v>0.4676537180435969</c:v>
                    </c:pt>
                    <c:pt idx="4118">
                      <c:v>0.4676537180435969</c:v>
                    </c:pt>
                    <c:pt idx="4119">
                      <c:v>0.4676537180435969</c:v>
                    </c:pt>
                    <c:pt idx="4120">
                      <c:v>0.4676537180435969</c:v>
                    </c:pt>
                    <c:pt idx="4121">
                      <c:v>0.4676537180435969</c:v>
                    </c:pt>
                    <c:pt idx="4122">
                      <c:v>0.4676537180435969</c:v>
                    </c:pt>
                    <c:pt idx="4123">
                      <c:v>0.4676537180435969</c:v>
                    </c:pt>
                    <c:pt idx="4125">
                      <c:v>0.47631397208144133</c:v>
                    </c:pt>
                    <c:pt idx="4126">
                      <c:v>0.47631397208144133</c:v>
                    </c:pt>
                    <c:pt idx="4127">
                      <c:v>0.47631397208144133</c:v>
                    </c:pt>
                    <c:pt idx="4128">
                      <c:v>0.47631397208144133</c:v>
                    </c:pt>
                    <c:pt idx="4129">
                      <c:v>0.47631397208144133</c:v>
                    </c:pt>
                    <c:pt idx="4130">
                      <c:v>0.47631397208144133</c:v>
                    </c:pt>
                    <c:pt idx="4131">
                      <c:v>0.47631397208144133</c:v>
                    </c:pt>
                    <c:pt idx="4132">
                      <c:v>0.47631397208144133</c:v>
                    </c:pt>
                    <c:pt idx="4133">
                      <c:v>0.47631397208144133</c:v>
                    </c:pt>
                    <c:pt idx="4134">
                      <c:v>0.47631397208144133</c:v>
                    </c:pt>
                    <c:pt idx="4135">
                      <c:v>0.47631397208144133</c:v>
                    </c:pt>
                    <c:pt idx="4136">
                      <c:v>0.47631397208144133</c:v>
                    </c:pt>
                    <c:pt idx="4137">
                      <c:v>0.47631397208144133</c:v>
                    </c:pt>
                    <c:pt idx="4138">
                      <c:v>0.47631397208144133</c:v>
                    </c:pt>
                    <c:pt idx="4139">
                      <c:v>0.47631397208144133</c:v>
                    </c:pt>
                    <c:pt idx="4140">
                      <c:v>0.47631397208144133</c:v>
                    </c:pt>
                    <c:pt idx="4141">
                      <c:v>0.47631397208144133</c:v>
                    </c:pt>
                    <c:pt idx="4142">
                      <c:v>0.47631397208144133</c:v>
                    </c:pt>
                    <c:pt idx="4143">
                      <c:v>0.47631397208144133</c:v>
                    </c:pt>
                    <c:pt idx="4144">
                      <c:v>0.47631397208144133</c:v>
                    </c:pt>
                    <c:pt idx="4145">
                      <c:v>0.47631397208144133</c:v>
                    </c:pt>
                    <c:pt idx="4146">
                      <c:v>0.47631397208144133</c:v>
                    </c:pt>
                    <c:pt idx="4147">
                      <c:v>0.47631397208144133</c:v>
                    </c:pt>
                    <c:pt idx="4148">
                      <c:v>0.47631397208144133</c:v>
                    </c:pt>
                    <c:pt idx="4149">
                      <c:v>0.47631397208144133</c:v>
                    </c:pt>
                    <c:pt idx="4150">
                      <c:v>0.47631397208144133</c:v>
                    </c:pt>
                    <c:pt idx="4151">
                      <c:v>0.47631397208144133</c:v>
                    </c:pt>
                    <c:pt idx="4152">
                      <c:v>0.47631397208144133</c:v>
                    </c:pt>
                    <c:pt idx="4153">
                      <c:v>0.47631397208144133</c:v>
                    </c:pt>
                    <c:pt idx="4154">
                      <c:v>0.47631397208144133</c:v>
                    </c:pt>
                    <c:pt idx="4155">
                      <c:v>0.47631397208144133</c:v>
                    </c:pt>
                    <c:pt idx="4156">
                      <c:v>0.47631397208144133</c:v>
                    </c:pt>
                    <c:pt idx="4157">
                      <c:v>0.47631397208144133</c:v>
                    </c:pt>
                    <c:pt idx="4158">
                      <c:v>0.47631397208144133</c:v>
                    </c:pt>
                    <c:pt idx="4159">
                      <c:v>0.47631397208144133</c:v>
                    </c:pt>
                    <c:pt idx="4160">
                      <c:v>0.47631397208144133</c:v>
                    </c:pt>
                    <c:pt idx="4161">
                      <c:v>0.47631397208144133</c:v>
                    </c:pt>
                    <c:pt idx="4162">
                      <c:v>0.47631397208144133</c:v>
                    </c:pt>
                    <c:pt idx="4163">
                      <c:v>0.47631397208144133</c:v>
                    </c:pt>
                    <c:pt idx="4164">
                      <c:v>0.47631397208144133</c:v>
                    </c:pt>
                    <c:pt idx="4165">
                      <c:v>0.47631397208144133</c:v>
                    </c:pt>
                    <c:pt idx="4166">
                      <c:v>0.47631397208144133</c:v>
                    </c:pt>
                    <c:pt idx="4167">
                      <c:v>0.47631397208144133</c:v>
                    </c:pt>
                    <c:pt idx="4168">
                      <c:v>0.47631397208144133</c:v>
                    </c:pt>
                    <c:pt idx="4169">
                      <c:v>0.47631397208144133</c:v>
                    </c:pt>
                    <c:pt idx="4170">
                      <c:v>0.47631397208144133</c:v>
                    </c:pt>
                    <c:pt idx="4172">
                      <c:v>0.48497422611928565</c:v>
                    </c:pt>
                    <c:pt idx="4173">
                      <c:v>0.48497422611928565</c:v>
                    </c:pt>
                    <c:pt idx="4174">
                      <c:v>0.48497422611928565</c:v>
                    </c:pt>
                    <c:pt idx="4175">
                      <c:v>0.48497422611928565</c:v>
                    </c:pt>
                    <c:pt idx="4176">
                      <c:v>0.48497422611928565</c:v>
                    </c:pt>
                    <c:pt idx="4177">
                      <c:v>0.48497422611928565</c:v>
                    </c:pt>
                    <c:pt idx="4178">
                      <c:v>0.48497422611928565</c:v>
                    </c:pt>
                    <c:pt idx="4179">
                      <c:v>0.48497422611928565</c:v>
                    </c:pt>
                    <c:pt idx="4180">
                      <c:v>0.48497422611928565</c:v>
                    </c:pt>
                    <c:pt idx="4181">
                      <c:v>0.48497422611928565</c:v>
                    </c:pt>
                    <c:pt idx="4182">
                      <c:v>0.48497422611928565</c:v>
                    </c:pt>
                    <c:pt idx="4183">
                      <c:v>0.48497422611928565</c:v>
                    </c:pt>
                    <c:pt idx="4184">
                      <c:v>0.48497422611928565</c:v>
                    </c:pt>
                    <c:pt idx="4185">
                      <c:v>0.48497422611928565</c:v>
                    </c:pt>
                    <c:pt idx="4186">
                      <c:v>0.48497422611928565</c:v>
                    </c:pt>
                    <c:pt idx="4187">
                      <c:v>0.48497422611928565</c:v>
                    </c:pt>
                    <c:pt idx="4188">
                      <c:v>0.48497422611928565</c:v>
                    </c:pt>
                    <c:pt idx="4189">
                      <c:v>0.48497422611928565</c:v>
                    </c:pt>
                    <c:pt idx="4190">
                      <c:v>0.48497422611928565</c:v>
                    </c:pt>
                    <c:pt idx="4191">
                      <c:v>0.48497422611928565</c:v>
                    </c:pt>
                    <c:pt idx="4192">
                      <c:v>0.48497422611928565</c:v>
                    </c:pt>
                    <c:pt idx="4193">
                      <c:v>0.48497422611928565</c:v>
                    </c:pt>
                    <c:pt idx="4194">
                      <c:v>0.48497422611928565</c:v>
                    </c:pt>
                    <c:pt idx="4195">
                      <c:v>0.48497422611928565</c:v>
                    </c:pt>
                    <c:pt idx="4196">
                      <c:v>0.48497422611928565</c:v>
                    </c:pt>
                    <c:pt idx="4197">
                      <c:v>0.48497422611928565</c:v>
                    </c:pt>
                    <c:pt idx="4198">
                      <c:v>0.48497422611928565</c:v>
                    </c:pt>
                    <c:pt idx="4199">
                      <c:v>0.48497422611928565</c:v>
                    </c:pt>
                    <c:pt idx="4200">
                      <c:v>0.48497422611928565</c:v>
                    </c:pt>
                    <c:pt idx="4201">
                      <c:v>0.48497422611928565</c:v>
                    </c:pt>
                    <c:pt idx="4202">
                      <c:v>0.48497422611928565</c:v>
                    </c:pt>
                    <c:pt idx="4203">
                      <c:v>0.48497422611928565</c:v>
                    </c:pt>
                    <c:pt idx="4204">
                      <c:v>0.48497422611928565</c:v>
                    </c:pt>
                    <c:pt idx="4205">
                      <c:v>0.48497422611928565</c:v>
                    </c:pt>
                    <c:pt idx="4206">
                      <c:v>0.48497422611928565</c:v>
                    </c:pt>
                    <c:pt idx="4207">
                      <c:v>0.48497422611928565</c:v>
                    </c:pt>
                    <c:pt idx="4208">
                      <c:v>0.48497422611928565</c:v>
                    </c:pt>
                    <c:pt idx="4209">
                      <c:v>0.48497422611928565</c:v>
                    </c:pt>
                    <c:pt idx="4210">
                      <c:v>0.48497422611928565</c:v>
                    </c:pt>
                    <c:pt idx="4211">
                      <c:v>0.48497422611928565</c:v>
                    </c:pt>
                    <c:pt idx="4212">
                      <c:v>0.48497422611928565</c:v>
                    </c:pt>
                    <c:pt idx="4213">
                      <c:v>0.48497422611928565</c:v>
                    </c:pt>
                    <c:pt idx="4214">
                      <c:v>0.48497422611928565</c:v>
                    </c:pt>
                    <c:pt idx="4215">
                      <c:v>0.48497422611928565</c:v>
                    </c:pt>
                    <c:pt idx="4216">
                      <c:v>0.48497422611928565</c:v>
                    </c:pt>
                    <c:pt idx="4218">
                      <c:v>0.49363448015713002</c:v>
                    </c:pt>
                    <c:pt idx="4219">
                      <c:v>0.49363448015713002</c:v>
                    </c:pt>
                    <c:pt idx="4220">
                      <c:v>0.49363448015713002</c:v>
                    </c:pt>
                    <c:pt idx="4221">
                      <c:v>0.49363448015713002</c:v>
                    </c:pt>
                    <c:pt idx="4222">
                      <c:v>0.49363448015713002</c:v>
                    </c:pt>
                    <c:pt idx="4223">
                      <c:v>0.49363448015713002</c:v>
                    </c:pt>
                    <c:pt idx="4224">
                      <c:v>0.49363448015713002</c:v>
                    </c:pt>
                    <c:pt idx="4225">
                      <c:v>0.49363448015713002</c:v>
                    </c:pt>
                    <c:pt idx="4226">
                      <c:v>0.49363448015713002</c:v>
                    </c:pt>
                    <c:pt idx="4227">
                      <c:v>0.49363448015713002</c:v>
                    </c:pt>
                    <c:pt idx="4228">
                      <c:v>0.49363448015713002</c:v>
                    </c:pt>
                    <c:pt idx="4229">
                      <c:v>0.49363448015713002</c:v>
                    </c:pt>
                    <c:pt idx="4230">
                      <c:v>0.49363448015713002</c:v>
                    </c:pt>
                    <c:pt idx="4231">
                      <c:v>0.49363448015713002</c:v>
                    </c:pt>
                    <c:pt idx="4232">
                      <c:v>0.49363448015713002</c:v>
                    </c:pt>
                    <c:pt idx="4233">
                      <c:v>0.49363448015713002</c:v>
                    </c:pt>
                    <c:pt idx="4234">
                      <c:v>0.49363448015713002</c:v>
                    </c:pt>
                    <c:pt idx="4235">
                      <c:v>0.49363448015713002</c:v>
                    </c:pt>
                    <c:pt idx="4236">
                      <c:v>0.49363448015713002</c:v>
                    </c:pt>
                    <c:pt idx="4237">
                      <c:v>0.49363448015713002</c:v>
                    </c:pt>
                    <c:pt idx="4238">
                      <c:v>0.49363448015713002</c:v>
                    </c:pt>
                    <c:pt idx="4239">
                      <c:v>0.49363448015713002</c:v>
                    </c:pt>
                    <c:pt idx="4240">
                      <c:v>0.49363448015713002</c:v>
                    </c:pt>
                    <c:pt idx="4241">
                      <c:v>0.49363448015713002</c:v>
                    </c:pt>
                    <c:pt idx="4242">
                      <c:v>0.49363448015713002</c:v>
                    </c:pt>
                    <c:pt idx="4243">
                      <c:v>0.49363448015713002</c:v>
                    </c:pt>
                    <c:pt idx="4244">
                      <c:v>0.49363448015713002</c:v>
                    </c:pt>
                    <c:pt idx="4245">
                      <c:v>0.49363448015713002</c:v>
                    </c:pt>
                    <c:pt idx="4246">
                      <c:v>0.49363448015713002</c:v>
                    </c:pt>
                    <c:pt idx="4247">
                      <c:v>0.49363448015713002</c:v>
                    </c:pt>
                    <c:pt idx="4248">
                      <c:v>0.49363448015713002</c:v>
                    </c:pt>
                    <c:pt idx="4249">
                      <c:v>0.49363448015713002</c:v>
                    </c:pt>
                    <c:pt idx="4250">
                      <c:v>0.49363448015713002</c:v>
                    </c:pt>
                    <c:pt idx="4251">
                      <c:v>0.49363448015713002</c:v>
                    </c:pt>
                    <c:pt idx="4252">
                      <c:v>0.49363448015713002</c:v>
                    </c:pt>
                    <c:pt idx="4253">
                      <c:v>0.49363448015713002</c:v>
                    </c:pt>
                    <c:pt idx="4254">
                      <c:v>0.49363448015713002</c:v>
                    </c:pt>
                    <c:pt idx="4255">
                      <c:v>0.49363448015713002</c:v>
                    </c:pt>
                    <c:pt idx="4256">
                      <c:v>0.49363448015713002</c:v>
                    </c:pt>
                    <c:pt idx="4257">
                      <c:v>0.49363448015713002</c:v>
                    </c:pt>
                    <c:pt idx="4258">
                      <c:v>0.49363448015713002</c:v>
                    </c:pt>
                    <c:pt idx="4259">
                      <c:v>0.49363448015713002</c:v>
                    </c:pt>
                    <c:pt idx="4260">
                      <c:v>0.49363448015713002</c:v>
                    </c:pt>
                    <c:pt idx="4261">
                      <c:v>0.49363448015713002</c:v>
                    </c:pt>
                    <c:pt idx="4263">
                      <c:v>0.50229473419497439</c:v>
                    </c:pt>
                    <c:pt idx="4264">
                      <c:v>0.50229473419497439</c:v>
                    </c:pt>
                    <c:pt idx="4265">
                      <c:v>0.50229473419497439</c:v>
                    </c:pt>
                    <c:pt idx="4266">
                      <c:v>0.50229473419497439</c:v>
                    </c:pt>
                    <c:pt idx="4267">
                      <c:v>0.50229473419497439</c:v>
                    </c:pt>
                    <c:pt idx="4268">
                      <c:v>0.50229473419497439</c:v>
                    </c:pt>
                    <c:pt idx="4269">
                      <c:v>0.50229473419497439</c:v>
                    </c:pt>
                    <c:pt idx="4270">
                      <c:v>0.50229473419497439</c:v>
                    </c:pt>
                    <c:pt idx="4271">
                      <c:v>0.50229473419497439</c:v>
                    </c:pt>
                    <c:pt idx="4272">
                      <c:v>0.50229473419497439</c:v>
                    </c:pt>
                    <c:pt idx="4273">
                      <c:v>0.50229473419497439</c:v>
                    </c:pt>
                    <c:pt idx="4274">
                      <c:v>0.50229473419497439</c:v>
                    </c:pt>
                    <c:pt idx="4275">
                      <c:v>0.50229473419497439</c:v>
                    </c:pt>
                    <c:pt idx="4276">
                      <c:v>0.50229473419497439</c:v>
                    </c:pt>
                    <c:pt idx="4277">
                      <c:v>0.50229473419497439</c:v>
                    </c:pt>
                    <c:pt idx="4278">
                      <c:v>0.50229473419497439</c:v>
                    </c:pt>
                    <c:pt idx="4279">
                      <c:v>0.50229473419497439</c:v>
                    </c:pt>
                    <c:pt idx="4280">
                      <c:v>0.50229473419497439</c:v>
                    </c:pt>
                    <c:pt idx="4281">
                      <c:v>0.50229473419497439</c:v>
                    </c:pt>
                    <c:pt idx="4282">
                      <c:v>0.50229473419497439</c:v>
                    </c:pt>
                    <c:pt idx="4283">
                      <c:v>0.50229473419497439</c:v>
                    </c:pt>
                    <c:pt idx="4284">
                      <c:v>0.50229473419497439</c:v>
                    </c:pt>
                    <c:pt idx="4285">
                      <c:v>0.50229473419497439</c:v>
                    </c:pt>
                    <c:pt idx="4286">
                      <c:v>0.50229473419497439</c:v>
                    </c:pt>
                    <c:pt idx="4287">
                      <c:v>0.50229473419497439</c:v>
                    </c:pt>
                    <c:pt idx="4288">
                      <c:v>0.50229473419497439</c:v>
                    </c:pt>
                    <c:pt idx="4289">
                      <c:v>0.50229473419497439</c:v>
                    </c:pt>
                    <c:pt idx="4290">
                      <c:v>0.50229473419497439</c:v>
                    </c:pt>
                    <c:pt idx="4291">
                      <c:v>0.50229473419497439</c:v>
                    </c:pt>
                    <c:pt idx="4292">
                      <c:v>0.50229473419497439</c:v>
                    </c:pt>
                    <c:pt idx="4293">
                      <c:v>0.50229473419497439</c:v>
                    </c:pt>
                    <c:pt idx="4294">
                      <c:v>0.50229473419497439</c:v>
                    </c:pt>
                    <c:pt idx="4295">
                      <c:v>0.50229473419497439</c:v>
                    </c:pt>
                    <c:pt idx="4296">
                      <c:v>0.50229473419497439</c:v>
                    </c:pt>
                    <c:pt idx="4297">
                      <c:v>0.50229473419497439</c:v>
                    </c:pt>
                    <c:pt idx="4298">
                      <c:v>0.50229473419497439</c:v>
                    </c:pt>
                    <c:pt idx="4299">
                      <c:v>0.50229473419497439</c:v>
                    </c:pt>
                    <c:pt idx="4300">
                      <c:v>0.50229473419497439</c:v>
                    </c:pt>
                    <c:pt idx="4301">
                      <c:v>0.50229473419497439</c:v>
                    </c:pt>
                    <c:pt idx="4302">
                      <c:v>0.50229473419497439</c:v>
                    </c:pt>
                    <c:pt idx="4303">
                      <c:v>0.50229473419497439</c:v>
                    </c:pt>
                    <c:pt idx="4304">
                      <c:v>0.50229473419497439</c:v>
                    </c:pt>
                    <c:pt idx="4305">
                      <c:v>0.50229473419497439</c:v>
                    </c:pt>
                    <c:pt idx="4307">
                      <c:v>0.51095498823281871</c:v>
                    </c:pt>
                    <c:pt idx="4308">
                      <c:v>0.51095498823281871</c:v>
                    </c:pt>
                    <c:pt idx="4309">
                      <c:v>0.51095498823281871</c:v>
                    </c:pt>
                    <c:pt idx="4310">
                      <c:v>0.51095498823281871</c:v>
                    </c:pt>
                    <c:pt idx="4311">
                      <c:v>0.51095498823281871</c:v>
                    </c:pt>
                    <c:pt idx="4312">
                      <c:v>0.51095498823281871</c:v>
                    </c:pt>
                    <c:pt idx="4313">
                      <c:v>0.51095498823281871</c:v>
                    </c:pt>
                    <c:pt idx="4314">
                      <c:v>0.51095498823281871</c:v>
                    </c:pt>
                    <c:pt idx="4315">
                      <c:v>0.51095498823281871</c:v>
                    </c:pt>
                    <c:pt idx="4316">
                      <c:v>0.51095498823281871</c:v>
                    </c:pt>
                    <c:pt idx="4317">
                      <c:v>0.51095498823281871</c:v>
                    </c:pt>
                    <c:pt idx="4318">
                      <c:v>0.51095498823281871</c:v>
                    </c:pt>
                    <c:pt idx="4319">
                      <c:v>0.51095498823281871</c:v>
                    </c:pt>
                    <c:pt idx="4320">
                      <c:v>0.51095498823281871</c:v>
                    </c:pt>
                    <c:pt idx="4321">
                      <c:v>0.51095498823281871</c:v>
                    </c:pt>
                    <c:pt idx="4322">
                      <c:v>0.51095498823281871</c:v>
                    </c:pt>
                    <c:pt idx="4323">
                      <c:v>0.51095498823281871</c:v>
                    </c:pt>
                    <c:pt idx="4324">
                      <c:v>0.51095498823281871</c:v>
                    </c:pt>
                    <c:pt idx="4325">
                      <c:v>0.51095498823281871</c:v>
                    </c:pt>
                    <c:pt idx="4326">
                      <c:v>0.51095498823281871</c:v>
                    </c:pt>
                    <c:pt idx="4327">
                      <c:v>0.51095498823281871</c:v>
                    </c:pt>
                    <c:pt idx="4328">
                      <c:v>0.51095498823281871</c:v>
                    </c:pt>
                    <c:pt idx="4329">
                      <c:v>0.51095498823281871</c:v>
                    </c:pt>
                    <c:pt idx="4330">
                      <c:v>0.51095498823281871</c:v>
                    </c:pt>
                    <c:pt idx="4331">
                      <c:v>0.51095498823281871</c:v>
                    </c:pt>
                    <c:pt idx="4332">
                      <c:v>0.51095498823281871</c:v>
                    </c:pt>
                    <c:pt idx="4333">
                      <c:v>0.51095498823281871</c:v>
                    </c:pt>
                    <c:pt idx="4334">
                      <c:v>0.51095498823281871</c:v>
                    </c:pt>
                    <c:pt idx="4335">
                      <c:v>0.51095498823281871</c:v>
                    </c:pt>
                    <c:pt idx="4336">
                      <c:v>0.51095498823281871</c:v>
                    </c:pt>
                    <c:pt idx="4337">
                      <c:v>0.51095498823281871</c:v>
                    </c:pt>
                    <c:pt idx="4338">
                      <c:v>0.51095498823281871</c:v>
                    </c:pt>
                    <c:pt idx="4339">
                      <c:v>0.51095498823281871</c:v>
                    </c:pt>
                    <c:pt idx="4340">
                      <c:v>0.51095498823281871</c:v>
                    </c:pt>
                    <c:pt idx="4341">
                      <c:v>0.51095498823281871</c:v>
                    </c:pt>
                    <c:pt idx="4342">
                      <c:v>0.51095498823281871</c:v>
                    </c:pt>
                    <c:pt idx="4343">
                      <c:v>0.51095498823281871</c:v>
                    </c:pt>
                    <c:pt idx="4344">
                      <c:v>0.51095498823281871</c:v>
                    </c:pt>
                    <c:pt idx="4345">
                      <c:v>0.51095498823281871</c:v>
                    </c:pt>
                    <c:pt idx="4346">
                      <c:v>0.51095498823281871</c:v>
                    </c:pt>
                    <c:pt idx="4347">
                      <c:v>0.51095498823281871</c:v>
                    </c:pt>
                    <c:pt idx="4348">
                      <c:v>0.51095498823281871</c:v>
                    </c:pt>
                    <c:pt idx="4350">
                      <c:v>0.51961524227066325</c:v>
                    </c:pt>
                    <c:pt idx="4351">
                      <c:v>0.51961524227066325</c:v>
                    </c:pt>
                    <c:pt idx="4352">
                      <c:v>0.51961524227066325</c:v>
                    </c:pt>
                    <c:pt idx="4353">
                      <c:v>0.51961524227066325</c:v>
                    </c:pt>
                    <c:pt idx="4354">
                      <c:v>0.51961524227066325</c:v>
                    </c:pt>
                    <c:pt idx="4355">
                      <c:v>0.51961524227066325</c:v>
                    </c:pt>
                    <c:pt idx="4356">
                      <c:v>0.51961524227066325</c:v>
                    </c:pt>
                    <c:pt idx="4357">
                      <c:v>0.51961524227066325</c:v>
                    </c:pt>
                    <c:pt idx="4358">
                      <c:v>0.51961524227066325</c:v>
                    </c:pt>
                    <c:pt idx="4359">
                      <c:v>0.51961524227066325</c:v>
                    </c:pt>
                    <c:pt idx="4360">
                      <c:v>0.51961524227066325</c:v>
                    </c:pt>
                    <c:pt idx="4361">
                      <c:v>0.51961524227066325</c:v>
                    </c:pt>
                    <c:pt idx="4362">
                      <c:v>0.51961524227066325</c:v>
                    </c:pt>
                    <c:pt idx="4363">
                      <c:v>0.51961524227066325</c:v>
                    </c:pt>
                    <c:pt idx="4364">
                      <c:v>0.51961524227066325</c:v>
                    </c:pt>
                    <c:pt idx="4365">
                      <c:v>0.51961524227066325</c:v>
                    </c:pt>
                    <c:pt idx="4366">
                      <c:v>0.51961524227066325</c:v>
                    </c:pt>
                    <c:pt idx="4367">
                      <c:v>0.51961524227066325</c:v>
                    </c:pt>
                    <c:pt idx="4368">
                      <c:v>0.51961524227066325</c:v>
                    </c:pt>
                    <c:pt idx="4369">
                      <c:v>0.51961524227066325</c:v>
                    </c:pt>
                    <c:pt idx="4370">
                      <c:v>0.51961524227066325</c:v>
                    </c:pt>
                    <c:pt idx="4371">
                      <c:v>0.51961524227066325</c:v>
                    </c:pt>
                    <c:pt idx="4372">
                      <c:v>0.51961524227066325</c:v>
                    </c:pt>
                    <c:pt idx="4373">
                      <c:v>0.51961524227066325</c:v>
                    </c:pt>
                    <c:pt idx="4374">
                      <c:v>0.51961524227066325</c:v>
                    </c:pt>
                    <c:pt idx="4375">
                      <c:v>0.51961524227066325</c:v>
                    </c:pt>
                    <c:pt idx="4376">
                      <c:v>0.51961524227066325</c:v>
                    </c:pt>
                    <c:pt idx="4377">
                      <c:v>0.51961524227066325</c:v>
                    </c:pt>
                    <c:pt idx="4378">
                      <c:v>0.51961524227066325</c:v>
                    </c:pt>
                    <c:pt idx="4379">
                      <c:v>0.51961524227066325</c:v>
                    </c:pt>
                    <c:pt idx="4380">
                      <c:v>0.51961524227066325</c:v>
                    </c:pt>
                    <c:pt idx="4381">
                      <c:v>0.51961524227066325</c:v>
                    </c:pt>
                    <c:pt idx="4382">
                      <c:v>0.51961524227066325</c:v>
                    </c:pt>
                    <c:pt idx="4383">
                      <c:v>0.51961524227066325</c:v>
                    </c:pt>
                    <c:pt idx="4384">
                      <c:v>0.51961524227066325</c:v>
                    </c:pt>
                    <c:pt idx="4385">
                      <c:v>0.51961524227066325</c:v>
                    </c:pt>
                    <c:pt idx="4386">
                      <c:v>0.51961524227066325</c:v>
                    </c:pt>
                    <c:pt idx="4387">
                      <c:v>0.51961524227066325</c:v>
                    </c:pt>
                    <c:pt idx="4388">
                      <c:v>0.51961524227066325</c:v>
                    </c:pt>
                    <c:pt idx="4389">
                      <c:v>0.51961524227066325</c:v>
                    </c:pt>
                    <c:pt idx="4390">
                      <c:v>0.51961524227066325</c:v>
                    </c:pt>
                    <c:pt idx="4392">
                      <c:v>0.52827549630850756</c:v>
                    </c:pt>
                    <c:pt idx="4393">
                      <c:v>0.52827549630850756</c:v>
                    </c:pt>
                    <c:pt idx="4394">
                      <c:v>0.52827549630850756</c:v>
                    </c:pt>
                    <c:pt idx="4395">
                      <c:v>0.52827549630850756</c:v>
                    </c:pt>
                    <c:pt idx="4396">
                      <c:v>0.52827549630850756</c:v>
                    </c:pt>
                    <c:pt idx="4397">
                      <c:v>0.52827549630850756</c:v>
                    </c:pt>
                    <c:pt idx="4398">
                      <c:v>0.52827549630850756</c:v>
                    </c:pt>
                    <c:pt idx="4399">
                      <c:v>0.52827549630850756</c:v>
                    </c:pt>
                    <c:pt idx="4400">
                      <c:v>0.52827549630850756</c:v>
                    </c:pt>
                    <c:pt idx="4401">
                      <c:v>0.52827549630850756</c:v>
                    </c:pt>
                    <c:pt idx="4402">
                      <c:v>0.52827549630850756</c:v>
                    </c:pt>
                    <c:pt idx="4403">
                      <c:v>0.52827549630850756</c:v>
                    </c:pt>
                    <c:pt idx="4404">
                      <c:v>0.52827549630850756</c:v>
                    </c:pt>
                    <c:pt idx="4405">
                      <c:v>0.52827549630850756</c:v>
                    </c:pt>
                    <c:pt idx="4406">
                      <c:v>0.52827549630850756</c:v>
                    </c:pt>
                    <c:pt idx="4407">
                      <c:v>0.52827549630850756</c:v>
                    </c:pt>
                    <c:pt idx="4408">
                      <c:v>0.52827549630850756</c:v>
                    </c:pt>
                    <c:pt idx="4409">
                      <c:v>0.52827549630850756</c:v>
                    </c:pt>
                    <c:pt idx="4410">
                      <c:v>0.52827549630850756</c:v>
                    </c:pt>
                    <c:pt idx="4411">
                      <c:v>0.52827549630850756</c:v>
                    </c:pt>
                    <c:pt idx="4412">
                      <c:v>0.52827549630850756</c:v>
                    </c:pt>
                    <c:pt idx="4413">
                      <c:v>0.52827549630850756</c:v>
                    </c:pt>
                    <c:pt idx="4414">
                      <c:v>0.52827549630850756</c:v>
                    </c:pt>
                    <c:pt idx="4415">
                      <c:v>0.52827549630850756</c:v>
                    </c:pt>
                    <c:pt idx="4416">
                      <c:v>0.52827549630850756</c:v>
                    </c:pt>
                    <c:pt idx="4417">
                      <c:v>0.52827549630850756</c:v>
                    </c:pt>
                    <c:pt idx="4418">
                      <c:v>0.52827549630850756</c:v>
                    </c:pt>
                    <c:pt idx="4419">
                      <c:v>0.52827549630850756</c:v>
                    </c:pt>
                    <c:pt idx="4420">
                      <c:v>0.52827549630850756</c:v>
                    </c:pt>
                    <c:pt idx="4421">
                      <c:v>0.52827549630850756</c:v>
                    </c:pt>
                    <c:pt idx="4422">
                      <c:v>0.52827549630850756</c:v>
                    </c:pt>
                    <c:pt idx="4423">
                      <c:v>0.52827549630850756</c:v>
                    </c:pt>
                    <c:pt idx="4424">
                      <c:v>0.52827549630850756</c:v>
                    </c:pt>
                    <c:pt idx="4425">
                      <c:v>0.52827549630850756</c:v>
                    </c:pt>
                    <c:pt idx="4426">
                      <c:v>0.52827549630850756</c:v>
                    </c:pt>
                    <c:pt idx="4427">
                      <c:v>0.52827549630850756</c:v>
                    </c:pt>
                    <c:pt idx="4428">
                      <c:v>0.52827549630850756</c:v>
                    </c:pt>
                    <c:pt idx="4429">
                      <c:v>0.52827549630850756</c:v>
                    </c:pt>
                    <c:pt idx="4430">
                      <c:v>0.52827549630850756</c:v>
                    </c:pt>
                    <c:pt idx="4431">
                      <c:v>0.52827549630850756</c:v>
                    </c:pt>
                    <c:pt idx="4433">
                      <c:v>0.53693575034635199</c:v>
                    </c:pt>
                    <c:pt idx="4434">
                      <c:v>0.53693575034635199</c:v>
                    </c:pt>
                    <c:pt idx="4435">
                      <c:v>0.53693575034635199</c:v>
                    </c:pt>
                    <c:pt idx="4436">
                      <c:v>0.53693575034635199</c:v>
                    </c:pt>
                    <c:pt idx="4437">
                      <c:v>0.53693575034635199</c:v>
                    </c:pt>
                    <c:pt idx="4438">
                      <c:v>0.53693575034635199</c:v>
                    </c:pt>
                    <c:pt idx="4439">
                      <c:v>0.53693575034635199</c:v>
                    </c:pt>
                    <c:pt idx="4440">
                      <c:v>0.53693575034635199</c:v>
                    </c:pt>
                    <c:pt idx="4441">
                      <c:v>0.53693575034635199</c:v>
                    </c:pt>
                    <c:pt idx="4442">
                      <c:v>0.53693575034635199</c:v>
                    </c:pt>
                    <c:pt idx="4443">
                      <c:v>0.53693575034635199</c:v>
                    </c:pt>
                    <c:pt idx="4444">
                      <c:v>0.53693575034635199</c:v>
                    </c:pt>
                    <c:pt idx="4445">
                      <c:v>0.53693575034635199</c:v>
                    </c:pt>
                    <c:pt idx="4446">
                      <c:v>0.53693575034635199</c:v>
                    </c:pt>
                    <c:pt idx="4447">
                      <c:v>0.53693575034635199</c:v>
                    </c:pt>
                    <c:pt idx="4448">
                      <c:v>0.53693575034635199</c:v>
                    </c:pt>
                    <c:pt idx="4449">
                      <c:v>0.53693575034635199</c:v>
                    </c:pt>
                    <c:pt idx="4450">
                      <c:v>0.53693575034635199</c:v>
                    </c:pt>
                    <c:pt idx="4451">
                      <c:v>0.53693575034635199</c:v>
                    </c:pt>
                    <c:pt idx="4452">
                      <c:v>0.53693575034635199</c:v>
                    </c:pt>
                    <c:pt idx="4453">
                      <c:v>0.53693575034635199</c:v>
                    </c:pt>
                    <c:pt idx="4454">
                      <c:v>0.53693575034635199</c:v>
                    </c:pt>
                    <c:pt idx="4455">
                      <c:v>0.53693575034635199</c:v>
                    </c:pt>
                    <c:pt idx="4456">
                      <c:v>0.53693575034635199</c:v>
                    </c:pt>
                    <c:pt idx="4457">
                      <c:v>0.53693575034635199</c:v>
                    </c:pt>
                    <c:pt idx="4458">
                      <c:v>0.53693575034635199</c:v>
                    </c:pt>
                    <c:pt idx="4459">
                      <c:v>0.53693575034635199</c:v>
                    </c:pt>
                    <c:pt idx="4460">
                      <c:v>0.53693575034635199</c:v>
                    </c:pt>
                    <c:pt idx="4461">
                      <c:v>0.53693575034635199</c:v>
                    </c:pt>
                    <c:pt idx="4462">
                      <c:v>0.53693575034635199</c:v>
                    </c:pt>
                    <c:pt idx="4463">
                      <c:v>0.53693575034635199</c:v>
                    </c:pt>
                    <c:pt idx="4464">
                      <c:v>0.53693575034635199</c:v>
                    </c:pt>
                    <c:pt idx="4465">
                      <c:v>0.53693575034635199</c:v>
                    </c:pt>
                    <c:pt idx="4466">
                      <c:v>0.53693575034635199</c:v>
                    </c:pt>
                    <c:pt idx="4467">
                      <c:v>0.53693575034635199</c:v>
                    </c:pt>
                    <c:pt idx="4468">
                      <c:v>0.53693575034635199</c:v>
                    </c:pt>
                    <c:pt idx="4469">
                      <c:v>0.53693575034635199</c:v>
                    </c:pt>
                    <c:pt idx="4470">
                      <c:v>0.53693575034635199</c:v>
                    </c:pt>
                    <c:pt idx="4471">
                      <c:v>0.53693575034635199</c:v>
                    </c:pt>
                    <c:pt idx="4473">
                      <c:v>0.54559600438419642</c:v>
                    </c:pt>
                    <c:pt idx="4474">
                      <c:v>0.54559600438419642</c:v>
                    </c:pt>
                    <c:pt idx="4475">
                      <c:v>0.54559600438419642</c:v>
                    </c:pt>
                    <c:pt idx="4476">
                      <c:v>0.54559600438419642</c:v>
                    </c:pt>
                    <c:pt idx="4477">
                      <c:v>0.54559600438419642</c:v>
                    </c:pt>
                    <c:pt idx="4478">
                      <c:v>0.54559600438419642</c:v>
                    </c:pt>
                    <c:pt idx="4479">
                      <c:v>0.54559600438419642</c:v>
                    </c:pt>
                    <c:pt idx="4480">
                      <c:v>0.54559600438419642</c:v>
                    </c:pt>
                    <c:pt idx="4481">
                      <c:v>0.54559600438419642</c:v>
                    </c:pt>
                    <c:pt idx="4482">
                      <c:v>0.54559600438419642</c:v>
                    </c:pt>
                    <c:pt idx="4483">
                      <c:v>0.54559600438419642</c:v>
                    </c:pt>
                    <c:pt idx="4484">
                      <c:v>0.54559600438419642</c:v>
                    </c:pt>
                    <c:pt idx="4485">
                      <c:v>0.54559600438419642</c:v>
                    </c:pt>
                    <c:pt idx="4486">
                      <c:v>0.54559600438419642</c:v>
                    </c:pt>
                    <c:pt idx="4487">
                      <c:v>0.54559600438419642</c:v>
                    </c:pt>
                    <c:pt idx="4488">
                      <c:v>0.54559600438419642</c:v>
                    </c:pt>
                    <c:pt idx="4489">
                      <c:v>0.54559600438419642</c:v>
                    </c:pt>
                    <c:pt idx="4490">
                      <c:v>0.54559600438419642</c:v>
                    </c:pt>
                    <c:pt idx="4491">
                      <c:v>0.54559600438419642</c:v>
                    </c:pt>
                    <c:pt idx="4492">
                      <c:v>0.54559600438419642</c:v>
                    </c:pt>
                    <c:pt idx="4493">
                      <c:v>0.54559600438419642</c:v>
                    </c:pt>
                    <c:pt idx="4494">
                      <c:v>0.54559600438419642</c:v>
                    </c:pt>
                    <c:pt idx="4495">
                      <c:v>0.54559600438419642</c:v>
                    </c:pt>
                    <c:pt idx="4496">
                      <c:v>0.54559600438419642</c:v>
                    </c:pt>
                    <c:pt idx="4497">
                      <c:v>0.54559600438419642</c:v>
                    </c:pt>
                    <c:pt idx="4498">
                      <c:v>0.54559600438419642</c:v>
                    </c:pt>
                    <c:pt idx="4499">
                      <c:v>0.54559600438419642</c:v>
                    </c:pt>
                    <c:pt idx="4500">
                      <c:v>0.54559600438419642</c:v>
                    </c:pt>
                    <c:pt idx="4501">
                      <c:v>0.54559600438419642</c:v>
                    </c:pt>
                    <c:pt idx="4502">
                      <c:v>0.54559600438419642</c:v>
                    </c:pt>
                    <c:pt idx="4503">
                      <c:v>0.54559600438419642</c:v>
                    </c:pt>
                    <c:pt idx="4504">
                      <c:v>0.54559600438419642</c:v>
                    </c:pt>
                    <c:pt idx="4505">
                      <c:v>0.54559600438419642</c:v>
                    </c:pt>
                    <c:pt idx="4506">
                      <c:v>0.54559600438419642</c:v>
                    </c:pt>
                    <c:pt idx="4507">
                      <c:v>0.54559600438419642</c:v>
                    </c:pt>
                    <c:pt idx="4508">
                      <c:v>0.54559600438419642</c:v>
                    </c:pt>
                    <c:pt idx="4509">
                      <c:v>0.54559600438419642</c:v>
                    </c:pt>
                    <c:pt idx="4510">
                      <c:v>0.54559600438419642</c:v>
                    </c:pt>
                    <c:pt idx="4512">
                      <c:v>0.55425625842204074</c:v>
                    </c:pt>
                    <c:pt idx="4513">
                      <c:v>0.55425625842204074</c:v>
                    </c:pt>
                    <c:pt idx="4514">
                      <c:v>0.55425625842204074</c:v>
                    </c:pt>
                    <c:pt idx="4515">
                      <c:v>0.55425625842204074</c:v>
                    </c:pt>
                    <c:pt idx="4516">
                      <c:v>0.55425625842204074</c:v>
                    </c:pt>
                    <c:pt idx="4517">
                      <c:v>0.55425625842204074</c:v>
                    </c:pt>
                    <c:pt idx="4518">
                      <c:v>0.55425625842204074</c:v>
                    </c:pt>
                    <c:pt idx="4519">
                      <c:v>0.55425625842204074</c:v>
                    </c:pt>
                    <c:pt idx="4520">
                      <c:v>0.55425625842204074</c:v>
                    </c:pt>
                    <c:pt idx="4521">
                      <c:v>0.55425625842204074</c:v>
                    </c:pt>
                    <c:pt idx="4522">
                      <c:v>0.55425625842204074</c:v>
                    </c:pt>
                    <c:pt idx="4523">
                      <c:v>0.55425625842204074</c:v>
                    </c:pt>
                    <c:pt idx="4524">
                      <c:v>0.55425625842204074</c:v>
                    </c:pt>
                    <c:pt idx="4525">
                      <c:v>0.55425625842204074</c:v>
                    </c:pt>
                    <c:pt idx="4526">
                      <c:v>0.55425625842204074</c:v>
                    </c:pt>
                    <c:pt idx="4527">
                      <c:v>0.55425625842204074</c:v>
                    </c:pt>
                    <c:pt idx="4528">
                      <c:v>0.55425625842204074</c:v>
                    </c:pt>
                    <c:pt idx="4529">
                      <c:v>0.55425625842204074</c:v>
                    </c:pt>
                    <c:pt idx="4530">
                      <c:v>0.55425625842204074</c:v>
                    </c:pt>
                    <c:pt idx="4531">
                      <c:v>0.55425625842204074</c:v>
                    </c:pt>
                    <c:pt idx="4532">
                      <c:v>0.55425625842204074</c:v>
                    </c:pt>
                    <c:pt idx="4533">
                      <c:v>0.55425625842204074</c:v>
                    </c:pt>
                    <c:pt idx="4534">
                      <c:v>0.55425625842204074</c:v>
                    </c:pt>
                    <c:pt idx="4535">
                      <c:v>0.55425625842204074</c:v>
                    </c:pt>
                    <c:pt idx="4536">
                      <c:v>0.55425625842204074</c:v>
                    </c:pt>
                    <c:pt idx="4537">
                      <c:v>0.55425625842204074</c:v>
                    </c:pt>
                    <c:pt idx="4538">
                      <c:v>0.55425625842204074</c:v>
                    </c:pt>
                    <c:pt idx="4539">
                      <c:v>0.55425625842204074</c:v>
                    </c:pt>
                    <c:pt idx="4540">
                      <c:v>0.55425625842204074</c:v>
                    </c:pt>
                    <c:pt idx="4541">
                      <c:v>0.55425625842204074</c:v>
                    </c:pt>
                    <c:pt idx="4542">
                      <c:v>0.55425625842204074</c:v>
                    </c:pt>
                    <c:pt idx="4543">
                      <c:v>0.55425625842204074</c:v>
                    </c:pt>
                    <c:pt idx="4544">
                      <c:v>0.55425625842204074</c:v>
                    </c:pt>
                    <c:pt idx="4545">
                      <c:v>0.55425625842204074</c:v>
                    </c:pt>
                    <c:pt idx="4546">
                      <c:v>0.55425625842204074</c:v>
                    </c:pt>
                    <c:pt idx="4547">
                      <c:v>0.55425625842204074</c:v>
                    </c:pt>
                    <c:pt idx="4548">
                      <c:v>0.55425625842204074</c:v>
                    </c:pt>
                    <c:pt idx="4550">
                      <c:v>0.56291651245988517</c:v>
                    </c:pt>
                    <c:pt idx="4551">
                      <c:v>0.56291651245988517</c:v>
                    </c:pt>
                    <c:pt idx="4552">
                      <c:v>0.56291651245988517</c:v>
                    </c:pt>
                    <c:pt idx="4553">
                      <c:v>0.56291651245988517</c:v>
                    </c:pt>
                    <c:pt idx="4554">
                      <c:v>0.56291651245988517</c:v>
                    </c:pt>
                    <c:pt idx="4555">
                      <c:v>0.56291651245988517</c:v>
                    </c:pt>
                    <c:pt idx="4556">
                      <c:v>0.56291651245988517</c:v>
                    </c:pt>
                    <c:pt idx="4557">
                      <c:v>0.56291651245988517</c:v>
                    </c:pt>
                    <c:pt idx="4558">
                      <c:v>0.56291651245988517</c:v>
                    </c:pt>
                    <c:pt idx="4559">
                      <c:v>0.56291651245988517</c:v>
                    </c:pt>
                    <c:pt idx="4560">
                      <c:v>0.56291651245988517</c:v>
                    </c:pt>
                    <c:pt idx="4561">
                      <c:v>0.56291651245988517</c:v>
                    </c:pt>
                    <c:pt idx="4562">
                      <c:v>0.56291651245988517</c:v>
                    </c:pt>
                    <c:pt idx="4563">
                      <c:v>0.56291651245988517</c:v>
                    </c:pt>
                    <c:pt idx="4564">
                      <c:v>0.56291651245988517</c:v>
                    </c:pt>
                    <c:pt idx="4565">
                      <c:v>0.56291651245988517</c:v>
                    </c:pt>
                    <c:pt idx="4566">
                      <c:v>0.56291651245988517</c:v>
                    </c:pt>
                    <c:pt idx="4567">
                      <c:v>0.56291651245988517</c:v>
                    </c:pt>
                    <c:pt idx="4568">
                      <c:v>0.56291651245988517</c:v>
                    </c:pt>
                    <c:pt idx="4569">
                      <c:v>0.56291651245988517</c:v>
                    </c:pt>
                    <c:pt idx="4570">
                      <c:v>0.56291651245988517</c:v>
                    </c:pt>
                    <c:pt idx="4571">
                      <c:v>0.56291651245988517</c:v>
                    </c:pt>
                    <c:pt idx="4572">
                      <c:v>0.56291651245988517</c:v>
                    </c:pt>
                    <c:pt idx="4573">
                      <c:v>0.56291651245988517</c:v>
                    </c:pt>
                    <c:pt idx="4574">
                      <c:v>0.56291651245988517</c:v>
                    </c:pt>
                    <c:pt idx="4575">
                      <c:v>0.56291651245988517</c:v>
                    </c:pt>
                    <c:pt idx="4576">
                      <c:v>0.56291651245988517</c:v>
                    </c:pt>
                    <c:pt idx="4577">
                      <c:v>0.56291651245988517</c:v>
                    </c:pt>
                    <c:pt idx="4578">
                      <c:v>0.56291651245988517</c:v>
                    </c:pt>
                    <c:pt idx="4579">
                      <c:v>0.56291651245988517</c:v>
                    </c:pt>
                    <c:pt idx="4580">
                      <c:v>0.56291651245988517</c:v>
                    </c:pt>
                    <c:pt idx="4581">
                      <c:v>0.56291651245988517</c:v>
                    </c:pt>
                    <c:pt idx="4582">
                      <c:v>0.56291651245988517</c:v>
                    </c:pt>
                    <c:pt idx="4583">
                      <c:v>0.56291651245988517</c:v>
                    </c:pt>
                    <c:pt idx="4584">
                      <c:v>0.56291651245988517</c:v>
                    </c:pt>
                    <c:pt idx="4585">
                      <c:v>0.56291651245988517</c:v>
                    </c:pt>
                    <c:pt idx="4587">
                      <c:v>0.57157676649772959</c:v>
                    </c:pt>
                    <c:pt idx="4588">
                      <c:v>0.57157676649772959</c:v>
                    </c:pt>
                    <c:pt idx="4589">
                      <c:v>0.57157676649772959</c:v>
                    </c:pt>
                    <c:pt idx="4590">
                      <c:v>0.57157676649772959</c:v>
                    </c:pt>
                    <c:pt idx="4591">
                      <c:v>0.57157676649772959</c:v>
                    </c:pt>
                    <c:pt idx="4592">
                      <c:v>0.57157676649772959</c:v>
                    </c:pt>
                    <c:pt idx="4593">
                      <c:v>0.57157676649772959</c:v>
                    </c:pt>
                    <c:pt idx="4594">
                      <c:v>0.57157676649772959</c:v>
                    </c:pt>
                    <c:pt idx="4595">
                      <c:v>0.57157676649772959</c:v>
                    </c:pt>
                    <c:pt idx="4596">
                      <c:v>0.57157676649772959</c:v>
                    </c:pt>
                    <c:pt idx="4597">
                      <c:v>0.57157676649772959</c:v>
                    </c:pt>
                    <c:pt idx="4598">
                      <c:v>0.57157676649772959</c:v>
                    </c:pt>
                    <c:pt idx="4599">
                      <c:v>0.57157676649772959</c:v>
                    </c:pt>
                    <c:pt idx="4600">
                      <c:v>0.57157676649772959</c:v>
                    </c:pt>
                    <c:pt idx="4601">
                      <c:v>0.57157676649772959</c:v>
                    </c:pt>
                    <c:pt idx="4602">
                      <c:v>0.57157676649772959</c:v>
                    </c:pt>
                    <c:pt idx="4603">
                      <c:v>0.57157676649772959</c:v>
                    </c:pt>
                    <c:pt idx="4604">
                      <c:v>0.57157676649772959</c:v>
                    </c:pt>
                    <c:pt idx="4605">
                      <c:v>0.57157676649772959</c:v>
                    </c:pt>
                    <c:pt idx="4606">
                      <c:v>0.57157676649772959</c:v>
                    </c:pt>
                    <c:pt idx="4607">
                      <c:v>0.57157676649772959</c:v>
                    </c:pt>
                    <c:pt idx="4608">
                      <c:v>0.57157676649772959</c:v>
                    </c:pt>
                    <c:pt idx="4609">
                      <c:v>0.57157676649772959</c:v>
                    </c:pt>
                    <c:pt idx="4610">
                      <c:v>0.57157676649772959</c:v>
                    </c:pt>
                    <c:pt idx="4611">
                      <c:v>0.57157676649772959</c:v>
                    </c:pt>
                    <c:pt idx="4612">
                      <c:v>0.57157676649772959</c:v>
                    </c:pt>
                    <c:pt idx="4613">
                      <c:v>0.57157676649772959</c:v>
                    </c:pt>
                    <c:pt idx="4614">
                      <c:v>0.57157676649772959</c:v>
                    </c:pt>
                    <c:pt idx="4615">
                      <c:v>0.57157676649772959</c:v>
                    </c:pt>
                    <c:pt idx="4616">
                      <c:v>0.57157676649772959</c:v>
                    </c:pt>
                    <c:pt idx="4617">
                      <c:v>0.57157676649772959</c:v>
                    </c:pt>
                    <c:pt idx="4618">
                      <c:v>0.57157676649772959</c:v>
                    </c:pt>
                    <c:pt idx="4619">
                      <c:v>0.57157676649772959</c:v>
                    </c:pt>
                    <c:pt idx="4620">
                      <c:v>0.57157676649772959</c:v>
                    </c:pt>
                    <c:pt idx="4621">
                      <c:v>0.57157676649772959</c:v>
                    </c:pt>
                    <c:pt idx="4623">
                      <c:v>0.58023702053557391</c:v>
                    </c:pt>
                    <c:pt idx="4624">
                      <c:v>0.58023702053557391</c:v>
                    </c:pt>
                    <c:pt idx="4625">
                      <c:v>0.58023702053557391</c:v>
                    </c:pt>
                    <c:pt idx="4626">
                      <c:v>0.58023702053557391</c:v>
                    </c:pt>
                    <c:pt idx="4627">
                      <c:v>0.58023702053557391</c:v>
                    </c:pt>
                    <c:pt idx="4628">
                      <c:v>0.58023702053557391</c:v>
                    </c:pt>
                    <c:pt idx="4629">
                      <c:v>0.58023702053557391</c:v>
                    </c:pt>
                    <c:pt idx="4630">
                      <c:v>0.58023702053557391</c:v>
                    </c:pt>
                    <c:pt idx="4631">
                      <c:v>0.58023702053557391</c:v>
                    </c:pt>
                    <c:pt idx="4632">
                      <c:v>0.58023702053557391</c:v>
                    </c:pt>
                    <c:pt idx="4633">
                      <c:v>0.58023702053557391</c:v>
                    </c:pt>
                    <c:pt idx="4634">
                      <c:v>0.58023702053557391</c:v>
                    </c:pt>
                    <c:pt idx="4635">
                      <c:v>0.58023702053557391</c:v>
                    </c:pt>
                    <c:pt idx="4636">
                      <c:v>0.58023702053557391</c:v>
                    </c:pt>
                    <c:pt idx="4637">
                      <c:v>0.58023702053557391</c:v>
                    </c:pt>
                    <c:pt idx="4638">
                      <c:v>0.58023702053557391</c:v>
                    </c:pt>
                    <c:pt idx="4639">
                      <c:v>0.58023702053557391</c:v>
                    </c:pt>
                    <c:pt idx="4640">
                      <c:v>0.58023702053557391</c:v>
                    </c:pt>
                    <c:pt idx="4641">
                      <c:v>0.58023702053557391</c:v>
                    </c:pt>
                    <c:pt idx="4642">
                      <c:v>0.58023702053557391</c:v>
                    </c:pt>
                    <c:pt idx="4643">
                      <c:v>0.58023702053557391</c:v>
                    </c:pt>
                    <c:pt idx="4644">
                      <c:v>0.58023702053557391</c:v>
                    </c:pt>
                    <c:pt idx="4645">
                      <c:v>0.58023702053557391</c:v>
                    </c:pt>
                    <c:pt idx="4646">
                      <c:v>0.58023702053557391</c:v>
                    </c:pt>
                    <c:pt idx="4647">
                      <c:v>0.58023702053557391</c:v>
                    </c:pt>
                    <c:pt idx="4648">
                      <c:v>0.58023702053557391</c:v>
                    </c:pt>
                    <c:pt idx="4649">
                      <c:v>0.58023702053557391</c:v>
                    </c:pt>
                    <c:pt idx="4650">
                      <c:v>0.58023702053557391</c:v>
                    </c:pt>
                    <c:pt idx="4651">
                      <c:v>0.58023702053557391</c:v>
                    </c:pt>
                    <c:pt idx="4652">
                      <c:v>0.58023702053557391</c:v>
                    </c:pt>
                    <c:pt idx="4653">
                      <c:v>0.58023702053557391</c:v>
                    </c:pt>
                    <c:pt idx="4654">
                      <c:v>0.58023702053557391</c:v>
                    </c:pt>
                    <c:pt idx="4655">
                      <c:v>0.58023702053557391</c:v>
                    </c:pt>
                    <c:pt idx="4656">
                      <c:v>0.58023702053557391</c:v>
                    </c:pt>
                    <c:pt idx="4658">
                      <c:v>0.58889727457341834</c:v>
                    </c:pt>
                    <c:pt idx="4659">
                      <c:v>0.58889727457341834</c:v>
                    </c:pt>
                    <c:pt idx="4660">
                      <c:v>0.58889727457341834</c:v>
                    </c:pt>
                    <c:pt idx="4661">
                      <c:v>0.58889727457341834</c:v>
                    </c:pt>
                    <c:pt idx="4662">
                      <c:v>0.58889727457341834</c:v>
                    </c:pt>
                    <c:pt idx="4663">
                      <c:v>0.58889727457341834</c:v>
                    </c:pt>
                    <c:pt idx="4664">
                      <c:v>0.58889727457341834</c:v>
                    </c:pt>
                    <c:pt idx="4665">
                      <c:v>0.58889727457341834</c:v>
                    </c:pt>
                    <c:pt idx="4666">
                      <c:v>0.58889727457341834</c:v>
                    </c:pt>
                    <c:pt idx="4667">
                      <c:v>0.58889727457341834</c:v>
                    </c:pt>
                    <c:pt idx="4668">
                      <c:v>0.58889727457341834</c:v>
                    </c:pt>
                    <c:pt idx="4669">
                      <c:v>0.58889727457341834</c:v>
                    </c:pt>
                    <c:pt idx="4670">
                      <c:v>0.58889727457341834</c:v>
                    </c:pt>
                    <c:pt idx="4671">
                      <c:v>0.58889727457341834</c:v>
                    </c:pt>
                    <c:pt idx="4672">
                      <c:v>0.58889727457341834</c:v>
                    </c:pt>
                    <c:pt idx="4673">
                      <c:v>0.58889727457341834</c:v>
                    </c:pt>
                    <c:pt idx="4674">
                      <c:v>0.58889727457341834</c:v>
                    </c:pt>
                    <c:pt idx="4675">
                      <c:v>0.58889727457341834</c:v>
                    </c:pt>
                    <c:pt idx="4676">
                      <c:v>0.58889727457341834</c:v>
                    </c:pt>
                    <c:pt idx="4677">
                      <c:v>0.58889727457341834</c:v>
                    </c:pt>
                    <c:pt idx="4678">
                      <c:v>0.58889727457341834</c:v>
                    </c:pt>
                    <c:pt idx="4679">
                      <c:v>0.58889727457341834</c:v>
                    </c:pt>
                    <c:pt idx="4680">
                      <c:v>0.58889727457341834</c:v>
                    </c:pt>
                    <c:pt idx="4681">
                      <c:v>0.58889727457341834</c:v>
                    </c:pt>
                    <c:pt idx="4682">
                      <c:v>0.58889727457341834</c:v>
                    </c:pt>
                    <c:pt idx="4683">
                      <c:v>0.58889727457341834</c:v>
                    </c:pt>
                    <c:pt idx="4684">
                      <c:v>0.58889727457341834</c:v>
                    </c:pt>
                    <c:pt idx="4685">
                      <c:v>0.58889727457341834</c:v>
                    </c:pt>
                    <c:pt idx="4686">
                      <c:v>0.58889727457341834</c:v>
                    </c:pt>
                    <c:pt idx="4687">
                      <c:v>0.58889727457341834</c:v>
                    </c:pt>
                    <c:pt idx="4688">
                      <c:v>0.58889727457341834</c:v>
                    </c:pt>
                    <c:pt idx="4689">
                      <c:v>0.58889727457341834</c:v>
                    </c:pt>
                    <c:pt idx="4690">
                      <c:v>0.58889727457341834</c:v>
                    </c:pt>
                    <c:pt idx="4692">
                      <c:v>0.59755752861126255</c:v>
                    </c:pt>
                    <c:pt idx="4693">
                      <c:v>0.59755752861126255</c:v>
                    </c:pt>
                    <c:pt idx="4694">
                      <c:v>0.59755752861126255</c:v>
                    </c:pt>
                    <c:pt idx="4695">
                      <c:v>0.59755752861126255</c:v>
                    </c:pt>
                    <c:pt idx="4696">
                      <c:v>0.59755752861126255</c:v>
                    </c:pt>
                    <c:pt idx="4697">
                      <c:v>0.59755752861126255</c:v>
                    </c:pt>
                    <c:pt idx="4698">
                      <c:v>0.59755752861126255</c:v>
                    </c:pt>
                    <c:pt idx="4699">
                      <c:v>0.59755752861126255</c:v>
                    </c:pt>
                    <c:pt idx="4700">
                      <c:v>0.59755752861126255</c:v>
                    </c:pt>
                    <c:pt idx="4701">
                      <c:v>0.59755752861126255</c:v>
                    </c:pt>
                    <c:pt idx="4702">
                      <c:v>0.59755752861126255</c:v>
                    </c:pt>
                    <c:pt idx="4703">
                      <c:v>0.59755752861126255</c:v>
                    </c:pt>
                    <c:pt idx="4704">
                      <c:v>0.59755752861126255</c:v>
                    </c:pt>
                    <c:pt idx="4705">
                      <c:v>0.59755752861126255</c:v>
                    </c:pt>
                    <c:pt idx="4706">
                      <c:v>0.59755752861126255</c:v>
                    </c:pt>
                    <c:pt idx="4707">
                      <c:v>0.59755752861126255</c:v>
                    </c:pt>
                    <c:pt idx="4708">
                      <c:v>0.59755752861126255</c:v>
                    </c:pt>
                    <c:pt idx="4709">
                      <c:v>0.59755752861126255</c:v>
                    </c:pt>
                    <c:pt idx="4710">
                      <c:v>0.59755752861126255</c:v>
                    </c:pt>
                    <c:pt idx="4711">
                      <c:v>0.59755752861126255</c:v>
                    </c:pt>
                    <c:pt idx="4712">
                      <c:v>0.59755752861126255</c:v>
                    </c:pt>
                    <c:pt idx="4713">
                      <c:v>0.59755752861126255</c:v>
                    </c:pt>
                    <c:pt idx="4714">
                      <c:v>0.59755752861126255</c:v>
                    </c:pt>
                    <c:pt idx="4715">
                      <c:v>0.59755752861126255</c:v>
                    </c:pt>
                    <c:pt idx="4716">
                      <c:v>0.59755752861126255</c:v>
                    </c:pt>
                    <c:pt idx="4717">
                      <c:v>0.59755752861126255</c:v>
                    </c:pt>
                    <c:pt idx="4718">
                      <c:v>0.59755752861126255</c:v>
                    </c:pt>
                    <c:pt idx="4719">
                      <c:v>0.59755752861126255</c:v>
                    </c:pt>
                    <c:pt idx="4720">
                      <c:v>0.59755752861126255</c:v>
                    </c:pt>
                    <c:pt idx="4721">
                      <c:v>0.59755752861126255</c:v>
                    </c:pt>
                    <c:pt idx="4722">
                      <c:v>0.59755752861126255</c:v>
                    </c:pt>
                    <c:pt idx="4723">
                      <c:v>0.59755752861126255</c:v>
                    </c:pt>
                    <c:pt idx="4725">
                      <c:v>0.60621778264910697</c:v>
                    </c:pt>
                    <c:pt idx="4726">
                      <c:v>0.60621778264910697</c:v>
                    </c:pt>
                    <c:pt idx="4727">
                      <c:v>0.60621778264910697</c:v>
                    </c:pt>
                    <c:pt idx="4728">
                      <c:v>0.60621778264910697</c:v>
                    </c:pt>
                    <c:pt idx="4729">
                      <c:v>0.60621778264910697</c:v>
                    </c:pt>
                    <c:pt idx="4730">
                      <c:v>0.60621778264910697</c:v>
                    </c:pt>
                    <c:pt idx="4731">
                      <c:v>0.60621778264910697</c:v>
                    </c:pt>
                    <c:pt idx="4732">
                      <c:v>0.60621778264910697</c:v>
                    </c:pt>
                    <c:pt idx="4733">
                      <c:v>0.60621778264910697</c:v>
                    </c:pt>
                    <c:pt idx="4734">
                      <c:v>0.60621778264910697</c:v>
                    </c:pt>
                    <c:pt idx="4735">
                      <c:v>0.60621778264910697</c:v>
                    </c:pt>
                    <c:pt idx="4736">
                      <c:v>0.60621778264910697</c:v>
                    </c:pt>
                    <c:pt idx="4737">
                      <c:v>0.60621778264910697</c:v>
                    </c:pt>
                    <c:pt idx="4738">
                      <c:v>0.60621778264910697</c:v>
                    </c:pt>
                    <c:pt idx="4739">
                      <c:v>0.60621778264910697</c:v>
                    </c:pt>
                    <c:pt idx="4740">
                      <c:v>0.60621778264910697</c:v>
                    </c:pt>
                    <c:pt idx="4741">
                      <c:v>0.60621778264910697</c:v>
                    </c:pt>
                    <c:pt idx="4742">
                      <c:v>0.60621778264910697</c:v>
                    </c:pt>
                    <c:pt idx="4743">
                      <c:v>0.60621778264910697</c:v>
                    </c:pt>
                    <c:pt idx="4744">
                      <c:v>0.60621778264910697</c:v>
                    </c:pt>
                    <c:pt idx="4745">
                      <c:v>0.60621778264910697</c:v>
                    </c:pt>
                    <c:pt idx="4746">
                      <c:v>0.60621778264910697</c:v>
                    </c:pt>
                    <c:pt idx="4747">
                      <c:v>0.60621778264910697</c:v>
                    </c:pt>
                    <c:pt idx="4748">
                      <c:v>0.60621778264910697</c:v>
                    </c:pt>
                    <c:pt idx="4749">
                      <c:v>0.60621778264910697</c:v>
                    </c:pt>
                    <c:pt idx="4750">
                      <c:v>0.60621778264910697</c:v>
                    </c:pt>
                    <c:pt idx="4751">
                      <c:v>0.60621778264910697</c:v>
                    </c:pt>
                    <c:pt idx="4752">
                      <c:v>0.60621778264910697</c:v>
                    </c:pt>
                    <c:pt idx="4753">
                      <c:v>0.60621778264910697</c:v>
                    </c:pt>
                    <c:pt idx="4754">
                      <c:v>0.60621778264910697</c:v>
                    </c:pt>
                    <c:pt idx="4755">
                      <c:v>0.60621778264910697</c:v>
                    </c:pt>
                    <c:pt idx="4757">
                      <c:v>0.6148780366869514</c:v>
                    </c:pt>
                    <c:pt idx="4758">
                      <c:v>0.6148780366869514</c:v>
                    </c:pt>
                    <c:pt idx="4759">
                      <c:v>0.6148780366869514</c:v>
                    </c:pt>
                    <c:pt idx="4760">
                      <c:v>0.6148780366869514</c:v>
                    </c:pt>
                    <c:pt idx="4761">
                      <c:v>0.6148780366869514</c:v>
                    </c:pt>
                    <c:pt idx="4762">
                      <c:v>0.6148780366869514</c:v>
                    </c:pt>
                    <c:pt idx="4763">
                      <c:v>0.6148780366869514</c:v>
                    </c:pt>
                    <c:pt idx="4764">
                      <c:v>0.6148780366869514</c:v>
                    </c:pt>
                    <c:pt idx="4765">
                      <c:v>0.6148780366869514</c:v>
                    </c:pt>
                    <c:pt idx="4766">
                      <c:v>0.6148780366869514</c:v>
                    </c:pt>
                    <c:pt idx="4767">
                      <c:v>0.6148780366869514</c:v>
                    </c:pt>
                    <c:pt idx="4768">
                      <c:v>0.6148780366869514</c:v>
                    </c:pt>
                    <c:pt idx="4769">
                      <c:v>0.6148780366869514</c:v>
                    </c:pt>
                    <c:pt idx="4770">
                      <c:v>0.6148780366869514</c:v>
                    </c:pt>
                    <c:pt idx="4771">
                      <c:v>0.6148780366869514</c:v>
                    </c:pt>
                    <c:pt idx="4772">
                      <c:v>0.6148780366869514</c:v>
                    </c:pt>
                    <c:pt idx="4773">
                      <c:v>0.6148780366869514</c:v>
                    </c:pt>
                    <c:pt idx="4774">
                      <c:v>0.6148780366869514</c:v>
                    </c:pt>
                    <c:pt idx="4775">
                      <c:v>0.6148780366869514</c:v>
                    </c:pt>
                    <c:pt idx="4776">
                      <c:v>0.6148780366869514</c:v>
                    </c:pt>
                    <c:pt idx="4777">
                      <c:v>0.6148780366869514</c:v>
                    </c:pt>
                    <c:pt idx="4778">
                      <c:v>0.6148780366869514</c:v>
                    </c:pt>
                    <c:pt idx="4779">
                      <c:v>0.6148780366869514</c:v>
                    </c:pt>
                    <c:pt idx="4780">
                      <c:v>0.6148780366869514</c:v>
                    </c:pt>
                    <c:pt idx="4781">
                      <c:v>0.6148780366869514</c:v>
                    </c:pt>
                    <c:pt idx="4782">
                      <c:v>0.6148780366869514</c:v>
                    </c:pt>
                    <c:pt idx="4783">
                      <c:v>0.6148780366869514</c:v>
                    </c:pt>
                    <c:pt idx="4784">
                      <c:v>0.6148780366869514</c:v>
                    </c:pt>
                    <c:pt idx="4785">
                      <c:v>0.6148780366869514</c:v>
                    </c:pt>
                    <c:pt idx="4786">
                      <c:v>0.6148780366869514</c:v>
                    </c:pt>
                    <c:pt idx="4788">
                      <c:v>0.62353829072479583</c:v>
                    </c:pt>
                    <c:pt idx="4789">
                      <c:v>0.62353829072479583</c:v>
                    </c:pt>
                    <c:pt idx="4790">
                      <c:v>0.62353829072479583</c:v>
                    </c:pt>
                    <c:pt idx="4791">
                      <c:v>0.62353829072479583</c:v>
                    </c:pt>
                    <c:pt idx="4792">
                      <c:v>0.62353829072479583</c:v>
                    </c:pt>
                    <c:pt idx="4793">
                      <c:v>0.62353829072479583</c:v>
                    </c:pt>
                    <c:pt idx="4794">
                      <c:v>0.62353829072479583</c:v>
                    </c:pt>
                    <c:pt idx="4795">
                      <c:v>0.62353829072479583</c:v>
                    </c:pt>
                    <c:pt idx="4796">
                      <c:v>0.62353829072479583</c:v>
                    </c:pt>
                    <c:pt idx="4797">
                      <c:v>0.62353829072479583</c:v>
                    </c:pt>
                    <c:pt idx="4798">
                      <c:v>0.62353829072479583</c:v>
                    </c:pt>
                    <c:pt idx="4799">
                      <c:v>0.62353829072479583</c:v>
                    </c:pt>
                    <c:pt idx="4800">
                      <c:v>0.62353829072479583</c:v>
                    </c:pt>
                    <c:pt idx="4801">
                      <c:v>0.62353829072479583</c:v>
                    </c:pt>
                    <c:pt idx="4802">
                      <c:v>0.62353829072479583</c:v>
                    </c:pt>
                    <c:pt idx="4803">
                      <c:v>0.62353829072479583</c:v>
                    </c:pt>
                    <c:pt idx="4804">
                      <c:v>0.62353829072479583</c:v>
                    </c:pt>
                    <c:pt idx="4805">
                      <c:v>0.62353829072479583</c:v>
                    </c:pt>
                    <c:pt idx="4806">
                      <c:v>0.62353829072479583</c:v>
                    </c:pt>
                    <c:pt idx="4807">
                      <c:v>0.62353829072479583</c:v>
                    </c:pt>
                    <c:pt idx="4808">
                      <c:v>0.62353829072479583</c:v>
                    </c:pt>
                    <c:pt idx="4809">
                      <c:v>0.62353829072479583</c:v>
                    </c:pt>
                    <c:pt idx="4810">
                      <c:v>0.62353829072479583</c:v>
                    </c:pt>
                    <c:pt idx="4811">
                      <c:v>0.62353829072479583</c:v>
                    </c:pt>
                    <c:pt idx="4812">
                      <c:v>0.62353829072479583</c:v>
                    </c:pt>
                    <c:pt idx="4813">
                      <c:v>0.62353829072479583</c:v>
                    </c:pt>
                    <c:pt idx="4814">
                      <c:v>0.62353829072479583</c:v>
                    </c:pt>
                    <c:pt idx="4815">
                      <c:v>0.62353829072479583</c:v>
                    </c:pt>
                    <c:pt idx="4816">
                      <c:v>0.62353829072479583</c:v>
                    </c:pt>
                    <c:pt idx="4818">
                      <c:v>0.63219854476264015</c:v>
                    </c:pt>
                    <c:pt idx="4819">
                      <c:v>0.63219854476264015</c:v>
                    </c:pt>
                    <c:pt idx="4820">
                      <c:v>0.63219854476264015</c:v>
                    </c:pt>
                    <c:pt idx="4821">
                      <c:v>0.63219854476264015</c:v>
                    </c:pt>
                    <c:pt idx="4822">
                      <c:v>0.63219854476264015</c:v>
                    </c:pt>
                    <c:pt idx="4823">
                      <c:v>0.63219854476264015</c:v>
                    </c:pt>
                    <c:pt idx="4824">
                      <c:v>0.63219854476264015</c:v>
                    </c:pt>
                    <c:pt idx="4825">
                      <c:v>0.63219854476264015</c:v>
                    </c:pt>
                    <c:pt idx="4826">
                      <c:v>0.63219854476264015</c:v>
                    </c:pt>
                    <c:pt idx="4827">
                      <c:v>0.63219854476264015</c:v>
                    </c:pt>
                    <c:pt idx="4828">
                      <c:v>0.63219854476264015</c:v>
                    </c:pt>
                    <c:pt idx="4829">
                      <c:v>0.63219854476264015</c:v>
                    </c:pt>
                    <c:pt idx="4830">
                      <c:v>0.63219854476264015</c:v>
                    </c:pt>
                    <c:pt idx="4831">
                      <c:v>0.63219854476264015</c:v>
                    </c:pt>
                    <c:pt idx="4832">
                      <c:v>0.63219854476264015</c:v>
                    </c:pt>
                    <c:pt idx="4833">
                      <c:v>0.63219854476264015</c:v>
                    </c:pt>
                    <c:pt idx="4834">
                      <c:v>0.63219854476264015</c:v>
                    </c:pt>
                    <c:pt idx="4835">
                      <c:v>0.63219854476264015</c:v>
                    </c:pt>
                    <c:pt idx="4836">
                      <c:v>0.63219854476264015</c:v>
                    </c:pt>
                    <c:pt idx="4837">
                      <c:v>0.63219854476264015</c:v>
                    </c:pt>
                    <c:pt idx="4838">
                      <c:v>0.63219854476264015</c:v>
                    </c:pt>
                    <c:pt idx="4839">
                      <c:v>0.63219854476264015</c:v>
                    </c:pt>
                    <c:pt idx="4840">
                      <c:v>0.63219854476264015</c:v>
                    </c:pt>
                    <c:pt idx="4841">
                      <c:v>0.63219854476264015</c:v>
                    </c:pt>
                    <c:pt idx="4842">
                      <c:v>0.63219854476264015</c:v>
                    </c:pt>
                    <c:pt idx="4843">
                      <c:v>0.63219854476264015</c:v>
                    </c:pt>
                    <c:pt idx="4844">
                      <c:v>0.63219854476264015</c:v>
                    </c:pt>
                    <c:pt idx="4845">
                      <c:v>0.63219854476264015</c:v>
                    </c:pt>
                    <c:pt idx="4847">
                      <c:v>0.64085879880048457</c:v>
                    </c:pt>
                    <c:pt idx="4848">
                      <c:v>0.64085879880048457</c:v>
                    </c:pt>
                    <c:pt idx="4849">
                      <c:v>0.64085879880048457</c:v>
                    </c:pt>
                    <c:pt idx="4850">
                      <c:v>0.64085879880048457</c:v>
                    </c:pt>
                    <c:pt idx="4851">
                      <c:v>0.64085879880048457</c:v>
                    </c:pt>
                    <c:pt idx="4852">
                      <c:v>0.64085879880048457</c:v>
                    </c:pt>
                    <c:pt idx="4853">
                      <c:v>0.64085879880048457</c:v>
                    </c:pt>
                    <c:pt idx="4854">
                      <c:v>0.64085879880048457</c:v>
                    </c:pt>
                    <c:pt idx="4855">
                      <c:v>0.64085879880048457</c:v>
                    </c:pt>
                    <c:pt idx="4856">
                      <c:v>0.64085879880048457</c:v>
                    </c:pt>
                    <c:pt idx="4857">
                      <c:v>0.64085879880048457</c:v>
                    </c:pt>
                    <c:pt idx="4858">
                      <c:v>0.64085879880048457</c:v>
                    </c:pt>
                    <c:pt idx="4859">
                      <c:v>0.64085879880048457</c:v>
                    </c:pt>
                    <c:pt idx="4860">
                      <c:v>0.64085879880048457</c:v>
                    </c:pt>
                    <c:pt idx="4861">
                      <c:v>0.64085879880048457</c:v>
                    </c:pt>
                    <c:pt idx="4862">
                      <c:v>0.64085879880048457</c:v>
                    </c:pt>
                    <c:pt idx="4863">
                      <c:v>0.64085879880048457</c:v>
                    </c:pt>
                    <c:pt idx="4864">
                      <c:v>0.64085879880048457</c:v>
                    </c:pt>
                    <c:pt idx="4865">
                      <c:v>0.64085879880048457</c:v>
                    </c:pt>
                    <c:pt idx="4866">
                      <c:v>0.64085879880048457</c:v>
                    </c:pt>
                    <c:pt idx="4867">
                      <c:v>0.64085879880048457</c:v>
                    </c:pt>
                    <c:pt idx="4868">
                      <c:v>0.64085879880048457</c:v>
                    </c:pt>
                    <c:pt idx="4869">
                      <c:v>0.64085879880048457</c:v>
                    </c:pt>
                    <c:pt idx="4870">
                      <c:v>0.64085879880048457</c:v>
                    </c:pt>
                    <c:pt idx="4871">
                      <c:v>0.64085879880048457</c:v>
                    </c:pt>
                    <c:pt idx="4872">
                      <c:v>0.64085879880048457</c:v>
                    </c:pt>
                    <c:pt idx="4873">
                      <c:v>0.64085879880048457</c:v>
                    </c:pt>
                    <c:pt idx="4875">
                      <c:v>0.649519052838329</c:v>
                    </c:pt>
                    <c:pt idx="4876">
                      <c:v>0.649519052838329</c:v>
                    </c:pt>
                    <c:pt idx="4877">
                      <c:v>0.649519052838329</c:v>
                    </c:pt>
                    <c:pt idx="4878">
                      <c:v>0.649519052838329</c:v>
                    </c:pt>
                    <c:pt idx="4879">
                      <c:v>0.649519052838329</c:v>
                    </c:pt>
                    <c:pt idx="4880">
                      <c:v>0.649519052838329</c:v>
                    </c:pt>
                    <c:pt idx="4881">
                      <c:v>0.649519052838329</c:v>
                    </c:pt>
                    <c:pt idx="4882">
                      <c:v>0.649519052838329</c:v>
                    </c:pt>
                    <c:pt idx="4883">
                      <c:v>0.649519052838329</c:v>
                    </c:pt>
                    <c:pt idx="4884">
                      <c:v>0.649519052838329</c:v>
                    </c:pt>
                    <c:pt idx="4885">
                      <c:v>0.649519052838329</c:v>
                    </c:pt>
                    <c:pt idx="4886">
                      <c:v>0.649519052838329</c:v>
                    </c:pt>
                    <c:pt idx="4887">
                      <c:v>0.649519052838329</c:v>
                    </c:pt>
                    <c:pt idx="4888">
                      <c:v>0.649519052838329</c:v>
                    </c:pt>
                    <c:pt idx="4889">
                      <c:v>0.649519052838329</c:v>
                    </c:pt>
                    <c:pt idx="4890">
                      <c:v>0.649519052838329</c:v>
                    </c:pt>
                    <c:pt idx="4891">
                      <c:v>0.649519052838329</c:v>
                    </c:pt>
                    <c:pt idx="4892">
                      <c:v>0.649519052838329</c:v>
                    </c:pt>
                    <c:pt idx="4893">
                      <c:v>0.649519052838329</c:v>
                    </c:pt>
                    <c:pt idx="4894">
                      <c:v>0.649519052838329</c:v>
                    </c:pt>
                    <c:pt idx="4895">
                      <c:v>0.649519052838329</c:v>
                    </c:pt>
                    <c:pt idx="4896">
                      <c:v>0.649519052838329</c:v>
                    </c:pt>
                    <c:pt idx="4897">
                      <c:v>0.649519052838329</c:v>
                    </c:pt>
                    <c:pt idx="4898">
                      <c:v>0.649519052838329</c:v>
                    </c:pt>
                    <c:pt idx="4899">
                      <c:v>0.649519052838329</c:v>
                    </c:pt>
                    <c:pt idx="4900">
                      <c:v>0.649519052838329</c:v>
                    </c:pt>
                    <c:pt idx="4902">
                      <c:v>0.65817930687617343</c:v>
                    </c:pt>
                    <c:pt idx="4903">
                      <c:v>0.65817930687617343</c:v>
                    </c:pt>
                    <c:pt idx="4904">
                      <c:v>0.65817930687617343</c:v>
                    </c:pt>
                    <c:pt idx="4905">
                      <c:v>0.65817930687617343</c:v>
                    </c:pt>
                    <c:pt idx="4906">
                      <c:v>0.65817930687617343</c:v>
                    </c:pt>
                    <c:pt idx="4907">
                      <c:v>0.65817930687617343</c:v>
                    </c:pt>
                    <c:pt idx="4908">
                      <c:v>0.65817930687617343</c:v>
                    </c:pt>
                    <c:pt idx="4909">
                      <c:v>0.65817930687617343</c:v>
                    </c:pt>
                    <c:pt idx="4910">
                      <c:v>0.65817930687617343</c:v>
                    </c:pt>
                    <c:pt idx="4911">
                      <c:v>0.65817930687617343</c:v>
                    </c:pt>
                    <c:pt idx="4912">
                      <c:v>0.65817930687617343</c:v>
                    </c:pt>
                    <c:pt idx="4913">
                      <c:v>0.65817930687617343</c:v>
                    </c:pt>
                    <c:pt idx="4914">
                      <c:v>0.65817930687617343</c:v>
                    </c:pt>
                    <c:pt idx="4915">
                      <c:v>0.65817930687617343</c:v>
                    </c:pt>
                    <c:pt idx="4916">
                      <c:v>0.65817930687617343</c:v>
                    </c:pt>
                    <c:pt idx="4917">
                      <c:v>0.65817930687617343</c:v>
                    </c:pt>
                    <c:pt idx="4918">
                      <c:v>0.65817930687617343</c:v>
                    </c:pt>
                    <c:pt idx="4919">
                      <c:v>0.65817930687617343</c:v>
                    </c:pt>
                    <c:pt idx="4920">
                      <c:v>0.65817930687617343</c:v>
                    </c:pt>
                    <c:pt idx="4921">
                      <c:v>0.65817930687617343</c:v>
                    </c:pt>
                    <c:pt idx="4922">
                      <c:v>0.65817930687617343</c:v>
                    </c:pt>
                    <c:pt idx="4923">
                      <c:v>0.65817930687617343</c:v>
                    </c:pt>
                    <c:pt idx="4924">
                      <c:v>0.65817930687617343</c:v>
                    </c:pt>
                    <c:pt idx="4925">
                      <c:v>0.65817930687617343</c:v>
                    </c:pt>
                    <c:pt idx="4926">
                      <c:v>0.65817930687617343</c:v>
                    </c:pt>
                    <c:pt idx="4928">
                      <c:v>0.66683956091401775</c:v>
                    </c:pt>
                    <c:pt idx="4929">
                      <c:v>0.66683956091401775</c:v>
                    </c:pt>
                    <c:pt idx="4930">
                      <c:v>0.66683956091401775</c:v>
                    </c:pt>
                    <c:pt idx="4931">
                      <c:v>0.66683956091401775</c:v>
                    </c:pt>
                    <c:pt idx="4932">
                      <c:v>0.66683956091401775</c:v>
                    </c:pt>
                    <c:pt idx="4933">
                      <c:v>0.66683956091401775</c:v>
                    </c:pt>
                    <c:pt idx="4934">
                      <c:v>0.66683956091401775</c:v>
                    </c:pt>
                    <c:pt idx="4935">
                      <c:v>0.66683956091401775</c:v>
                    </c:pt>
                    <c:pt idx="4936">
                      <c:v>0.66683956091401775</c:v>
                    </c:pt>
                    <c:pt idx="4937">
                      <c:v>0.66683956091401775</c:v>
                    </c:pt>
                    <c:pt idx="4938">
                      <c:v>0.66683956091401775</c:v>
                    </c:pt>
                    <c:pt idx="4939">
                      <c:v>0.66683956091401775</c:v>
                    </c:pt>
                    <c:pt idx="4940">
                      <c:v>0.66683956091401775</c:v>
                    </c:pt>
                    <c:pt idx="4941">
                      <c:v>0.66683956091401775</c:v>
                    </c:pt>
                    <c:pt idx="4942">
                      <c:v>0.66683956091401775</c:v>
                    </c:pt>
                    <c:pt idx="4943">
                      <c:v>0.66683956091401775</c:v>
                    </c:pt>
                    <c:pt idx="4944">
                      <c:v>0.66683956091401775</c:v>
                    </c:pt>
                    <c:pt idx="4945">
                      <c:v>0.66683956091401775</c:v>
                    </c:pt>
                    <c:pt idx="4946">
                      <c:v>0.66683956091401775</c:v>
                    </c:pt>
                    <c:pt idx="4947">
                      <c:v>0.66683956091401775</c:v>
                    </c:pt>
                    <c:pt idx="4948">
                      <c:v>0.66683956091401775</c:v>
                    </c:pt>
                    <c:pt idx="4949">
                      <c:v>0.66683956091401775</c:v>
                    </c:pt>
                    <c:pt idx="4950">
                      <c:v>0.66683956091401775</c:v>
                    </c:pt>
                    <c:pt idx="4951">
                      <c:v>0.66683956091401775</c:v>
                    </c:pt>
                    <c:pt idx="4953">
                      <c:v>0.67549981495186218</c:v>
                    </c:pt>
                    <c:pt idx="4954">
                      <c:v>0.67549981495186218</c:v>
                    </c:pt>
                    <c:pt idx="4955">
                      <c:v>0.67549981495186218</c:v>
                    </c:pt>
                    <c:pt idx="4956">
                      <c:v>0.67549981495186218</c:v>
                    </c:pt>
                    <c:pt idx="4957">
                      <c:v>0.67549981495186218</c:v>
                    </c:pt>
                    <c:pt idx="4958">
                      <c:v>0.67549981495186218</c:v>
                    </c:pt>
                    <c:pt idx="4959">
                      <c:v>0.67549981495186218</c:v>
                    </c:pt>
                    <c:pt idx="4960">
                      <c:v>0.67549981495186218</c:v>
                    </c:pt>
                    <c:pt idx="4961">
                      <c:v>0.67549981495186218</c:v>
                    </c:pt>
                    <c:pt idx="4962">
                      <c:v>0.67549981495186218</c:v>
                    </c:pt>
                    <c:pt idx="4963">
                      <c:v>0.67549981495186218</c:v>
                    </c:pt>
                    <c:pt idx="4964">
                      <c:v>0.67549981495186218</c:v>
                    </c:pt>
                    <c:pt idx="4965">
                      <c:v>0.67549981495186218</c:v>
                    </c:pt>
                    <c:pt idx="4966">
                      <c:v>0.67549981495186218</c:v>
                    </c:pt>
                    <c:pt idx="4967">
                      <c:v>0.67549981495186218</c:v>
                    </c:pt>
                    <c:pt idx="4968">
                      <c:v>0.67549981495186218</c:v>
                    </c:pt>
                    <c:pt idx="4969">
                      <c:v>0.67549981495186218</c:v>
                    </c:pt>
                    <c:pt idx="4970">
                      <c:v>0.67549981495186218</c:v>
                    </c:pt>
                    <c:pt idx="4971">
                      <c:v>0.67549981495186218</c:v>
                    </c:pt>
                    <c:pt idx="4972">
                      <c:v>0.67549981495186218</c:v>
                    </c:pt>
                    <c:pt idx="4973">
                      <c:v>0.67549981495186218</c:v>
                    </c:pt>
                    <c:pt idx="4974">
                      <c:v>0.67549981495186218</c:v>
                    </c:pt>
                    <c:pt idx="4975">
                      <c:v>0.67549981495186218</c:v>
                    </c:pt>
                    <c:pt idx="4977">
                      <c:v>0.6841600689897066</c:v>
                    </c:pt>
                    <c:pt idx="4978">
                      <c:v>0.6841600689897066</c:v>
                    </c:pt>
                    <c:pt idx="4979">
                      <c:v>0.6841600689897066</c:v>
                    </c:pt>
                    <c:pt idx="4980">
                      <c:v>0.6841600689897066</c:v>
                    </c:pt>
                    <c:pt idx="4981">
                      <c:v>0.6841600689897066</c:v>
                    </c:pt>
                    <c:pt idx="4982">
                      <c:v>0.6841600689897066</c:v>
                    </c:pt>
                    <c:pt idx="4983">
                      <c:v>0.6841600689897066</c:v>
                    </c:pt>
                    <c:pt idx="4984">
                      <c:v>0.6841600689897066</c:v>
                    </c:pt>
                    <c:pt idx="4985">
                      <c:v>0.6841600689897066</c:v>
                    </c:pt>
                    <c:pt idx="4986">
                      <c:v>0.6841600689897066</c:v>
                    </c:pt>
                    <c:pt idx="4987">
                      <c:v>0.6841600689897066</c:v>
                    </c:pt>
                    <c:pt idx="4988">
                      <c:v>0.6841600689897066</c:v>
                    </c:pt>
                    <c:pt idx="4989">
                      <c:v>0.6841600689897066</c:v>
                    </c:pt>
                    <c:pt idx="4990">
                      <c:v>0.6841600689897066</c:v>
                    </c:pt>
                    <c:pt idx="4991">
                      <c:v>0.6841600689897066</c:v>
                    </c:pt>
                    <c:pt idx="4992">
                      <c:v>0.6841600689897066</c:v>
                    </c:pt>
                    <c:pt idx="4993">
                      <c:v>0.6841600689897066</c:v>
                    </c:pt>
                    <c:pt idx="4994">
                      <c:v>0.6841600689897066</c:v>
                    </c:pt>
                    <c:pt idx="4995">
                      <c:v>0.6841600689897066</c:v>
                    </c:pt>
                    <c:pt idx="4996">
                      <c:v>0.6841600689897066</c:v>
                    </c:pt>
                    <c:pt idx="4997">
                      <c:v>0.6841600689897066</c:v>
                    </c:pt>
                    <c:pt idx="4998">
                      <c:v>0.6841600689897066</c:v>
                    </c:pt>
                    <c:pt idx="5000">
                      <c:v>0.69282032302755103</c:v>
                    </c:pt>
                    <c:pt idx="5001">
                      <c:v>0.69282032302755103</c:v>
                    </c:pt>
                    <c:pt idx="5002">
                      <c:v>0.69282032302755103</c:v>
                    </c:pt>
                    <c:pt idx="5003">
                      <c:v>0.69282032302755103</c:v>
                    </c:pt>
                    <c:pt idx="5004">
                      <c:v>0.69282032302755103</c:v>
                    </c:pt>
                    <c:pt idx="5005">
                      <c:v>0.69282032302755103</c:v>
                    </c:pt>
                    <c:pt idx="5006">
                      <c:v>0.69282032302755103</c:v>
                    </c:pt>
                    <c:pt idx="5007">
                      <c:v>0.69282032302755103</c:v>
                    </c:pt>
                    <c:pt idx="5008">
                      <c:v>0.69282032302755103</c:v>
                    </c:pt>
                    <c:pt idx="5009">
                      <c:v>0.69282032302755103</c:v>
                    </c:pt>
                    <c:pt idx="5010">
                      <c:v>0.69282032302755103</c:v>
                    </c:pt>
                    <c:pt idx="5011">
                      <c:v>0.69282032302755103</c:v>
                    </c:pt>
                    <c:pt idx="5012">
                      <c:v>0.69282032302755103</c:v>
                    </c:pt>
                    <c:pt idx="5013">
                      <c:v>0.69282032302755103</c:v>
                    </c:pt>
                    <c:pt idx="5014">
                      <c:v>0.69282032302755103</c:v>
                    </c:pt>
                    <c:pt idx="5015">
                      <c:v>0.69282032302755103</c:v>
                    </c:pt>
                    <c:pt idx="5016">
                      <c:v>0.69282032302755103</c:v>
                    </c:pt>
                    <c:pt idx="5017">
                      <c:v>0.69282032302755103</c:v>
                    </c:pt>
                    <c:pt idx="5018">
                      <c:v>0.69282032302755103</c:v>
                    </c:pt>
                    <c:pt idx="5019">
                      <c:v>0.69282032302755103</c:v>
                    </c:pt>
                    <c:pt idx="5020">
                      <c:v>0.69282032302755103</c:v>
                    </c:pt>
                    <c:pt idx="5022">
                      <c:v>0.70148057706539535</c:v>
                    </c:pt>
                    <c:pt idx="5023">
                      <c:v>0.70148057706539535</c:v>
                    </c:pt>
                    <c:pt idx="5024">
                      <c:v>0.70148057706539535</c:v>
                    </c:pt>
                    <c:pt idx="5025">
                      <c:v>0.70148057706539535</c:v>
                    </c:pt>
                    <c:pt idx="5026">
                      <c:v>0.70148057706539535</c:v>
                    </c:pt>
                    <c:pt idx="5027">
                      <c:v>0.70148057706539535</c:v>
                    </c:pt>
                    <c:pt idx="5028">
                      <c:v>0.70148057706539535</c:v>
                    </c:pt>
                    <c:pt idx="5029">
                      <c:v>0.70148057706539535</c:v>
                    </c:pt>
                    <c:pt idx="5030">
                      <c:v>0.70148057706539535</c:v>
                    </c:pt>
                    <c:pt idx="5031">
                      <c:v>0.70148057706539535</c:v>
                    </c:pt>
                    <c:pt idx="5032">
                      <c:v>0.70148057706539535</c:v>
                    </c:pt>
                    <c:pt idx="5033">
                      <c:v>0.70148057706539535</c:v>
                    </c:pt>
                    <c:pt idx="5034">
                      <c:v>0.70148057706539535</c:v>
                    </c:pt>
                    <c:pt idx="5035">
                      <c:v>0.70148057706539535</c:v>
                    </c:pt>
                    <c:pt idx="5036">
                      <c:v>0.70148057706539535</c:v>
                    </c:pt>
                    <c:pt idx="5037">
                      <c:v>0.70148057706539535</c:v>
                    </c:pt>
                    <c:pt idx="5038">
                      <c:v>0.70148057706539535</c:v>
                    </c:pt>
                    <c:pt idx="5039">
                      <c:v>0.70148057706539535</c:v>
                    </c:pt>
                    <c:pt idx="5040">
                      <c:v>0.70148057706539535</c:v>
                    </c:pt>
                    <c:pt idx="5041">
                      <c:v>0.70148057706539535</c:v>
                    </c:pt>
                    <c:pt idx="5043">
                      <c:v>0.71014083110323967</c:v>
                    </c:pt>
                    <c:pt idx="5044">
                      <c:v>0.71014083110323967</c:v>
                    </c:pt>
                    <c:pt idx="5045">
                      <c:v>0.71014083110323967</c:v>
                    </c:pt>
                    <c:pt idx="5046">
                      <c:v>0.71014083110323967</c:v>
                    </c:pt>
                    <c:pt idx="5047">
                      <c:v>0.71014083110323967</c:v>
                    </c:pt>
                    <c:pt idx="5048">
                      <c:v>0.71014083110323967</c:v>
                    </c:pt>
                    <c:pt idx="5049">
                      <c:v>0.71014083110323967</c:v>
                    </c:pt>
                    <c:pt idx="5050">
                      <c:v>0.71014083110323967</c:v>
                    </c:pt>
                    <c:pt idx="5051">
                      <c:v>0.71014083110323967</c:v>
                    </c:pt>
                    <c:pt idx="5052">
                      <c:v>0.71014083110323967</c:v>
                    </c:pt>
                    <c:pt idx="5053">
                      <c:v>0.71014083110323967</c:v>
                    </c:pt>
                    <c:pt idx="5054">
                      <c:v>0.71014083110323967</c:v>
                    </c:pt>
                    <c:pt idx="5055">
                      <c:v>0.71014083110323967</c:v>
                    </c:pt>
                    <c:pt idx="5056">
                      <c:v>0.71014083110323967</c:v>
                    </c:pt>
                    <c:pt idx="5057">
                      <c:v>0.71014083110323967</c:v>
                    </c:pt>
                    <c:pt idx="5058">
                      <c:v>0.71014083110323967</c:v>
                    </c:pt>
                    <c:pt idx="5059">
                      <c:v>0.71014083110323967</c:v>
                    </c:pt>
                    <c:pt idx="5060">
                      <c:v>0.71014083110323967</c:v>
                    </c:pt>
                    <c:pt idx="5061">
                      <c:v>0.71014083110323967</c:v>
                    </c:pt>
                    <c:pt idx="5063">
                      <c:v>0.7188010851410841</c:v>
                    </c:pt>
                    <c:pt idx="5064">
                      <c:v>0.7188010851410841</c:v>
                    </c:pt>
                    <c:pt idx="5065">
                      <c:v>0.7188010851410841</c:v>
                    </c:pt>
                    <c:pt idx="5066">
                      <c:v>0.7188010851410841</c:v>
                    </c:pt>
                    <c:pt idx="5067">
                      <c:v>0.7188010851410841</c:v>
                    </c:pt>
                    <c:pt idx="5068">
                      <c:v>0.7188010851410841</c:v>
                    </c:pt>
                    <c:pt idx="5069">
                      <c:v>0.7188010851410841</c:v>
                    </c:pt>
                    <c:pt idx="5070">
                      <c:v>0.7188010851410841</c:v>
                    </c:pt>
                    <c:pt idx="5071">
                      <c:v>0.7188010851410841</c:v>
                    </c:pt>
                    <c:pt idx="5072">
                      <c:v>0.7188010851410841</c:v>
                    </c:pt>
                    <c:pt idx="5073">
                      <c:v>0.7188010851410841</c:v>
                    </c:pt>
                    <c:pt idx="5074">
                      <c:v>0.7188010851410841</c:v>
                    </c:pt>
                    <c:pt idx="5075">
                      <c:v>0.7188010851410841</c:v>
                    </c:pt>
                    <c:pt idx="5076">
                      <c:v>0.7188010851410841</c:v>
                    </c:pt>
                    <c:pt idx="5077">
                      <c:v>0.7188010851410841</c:v>
                    </c:pt>
                    <c:pt idx="5078">
                      <c:v>0.7188010851410841</c:v>
                    </c:pt>
                    <c:pt idx="5079">
                      <c:v>0.7188010851410841</c:v>
                    </c:pt>
                    <c:pt idx="5080">
                      <c:v>0.7188010851410841</c:v>
                    </c:pt>
                    <c:pt idx="5082">
                      <c:v>0.72746133917892841</c:v>
                    </c:pt>
                    <c:pt idx="5083">
                      <c:v>0.72746133917892841</c:v>
                    </c:pt>
                    <c:pt idx="5084">
                      <c:v>0.72746133917892841</c:v>
                    </c:pt>
                    <c:pt idx="5085">
                      <c:v>0.72746133917892841</c:v>
                    </c:pt>
                    <c:pt idx="5086">
                      <c:v>0.72746133917892841</c:v>
                    </c:pt>
                    <c:pt idx="5087">
                      <c:v>0.72746133917892841</c:v>
                    </c:pt>
                    <c:pt idx="5088">
                      <c:v>0.72746133917892841</c:v>
                    </c:pt>
                    <c:pt idx="5089">
                      <c:v>0.72746133917892841</c:v>
                    </c:pt>
                    <c:pt idx="5090">
                      <c:v>0.72746133917892841</c:v>
                    </c:pt>
                    <c:pt idx="5091">
                      <c:v>0.72746133917892841</c:v>
                    </c:pt>
                    <c:pt idx="5092">
                      <c:v>0.72746133917892841</c:v>
                    </c:pt>
                    <c:pt idx="5093">
                      <c:v>0.72746133917892841</c:v>
                    </c:pt>
                    <c:pt idx="5094">
                      <c:v>0.72746133917892841</c:v>
                    </c:pt>
                    <c:pt idx="5095">
                      <c:v>0.72746133917892841</c:v>
                    </c:pt>
                    <c:pt idx="5096">
                      <c:v>0.72746133917892841</c:v>
                    </c:pt>
                    <c:pt idx="5097">
                      <c:v>0.72746133917892841</c:v>
                    </c:pt>
                    <c:pt idx="5098">
                      <c:v>0.72746133917892841</c:v>
                    </c:pt>
                    <c:pt idx="5100">
                      <c:v>0.73612159321677273</c:v>
                    </c:pt>
                    <c:pt idx="5101">
                      <c:v>0.73612159321677273</c:v>
                    </c:pt>
                    <c:pt idx="5102">
                      <c:v>0.73612159321677273</c:v>
                    </c:pt>
                    <c:pt idx="5103">
                      <c:v>0.73612159321677273</c:v>
                    </c:pt>
                    <c:pt idx="5104">
                      <c:v>0.73612159321677273</c:v>
                    </c:pt>
                    <c:pt idx="5105">
                      <c:v>0.73612159321677273</c:v>
                    </c:pt>
                    <c:pt idx="5106">
                      <c:v>0.73612159321677273</c:v>
                    </c:pt>
                    <c:pt idx="5107">
                      <c:v>0.73612159321677273</c:v>
                    </c:pt>
                    <c:pt idx="5108">
                      <c:v>0.73612159321677273</c:v>
                    </c:pt>
                    <c:pt idx="5109">
                      <c:v>0.73612159321677273</c:v>
                    </c:pt>
                    <c:pt idx="5110">
                      <c:v>0.73612159321677273</c:v>
                    </c:pt>
                    <c:pt idx="5111">
                      <c:v>0.73612159321677273</c:v>
                    </c:pt>
                    <c:pt idx="5112">
                      <c:v>0.73612159321677273</c:v>
                    </c:pt>
                    <c:pt idx="5113">
                      <c:v>0.73612159321677273</c:v>
                    </c:pt>
                    <c:pt idx="5114">
                      <c:v>0.73612159321677273</c:v>
                    </c:pt>
                    <c:pt idx="5115">
                      <c:v>0.73612159321677273</c:v>
                    </c:pt>
                    <c:pt idx="5117">
                      <c:v>0.74478184725461727</c:v>
                    </c:pt>
                    <c:pt idx="5118">
                      <c:v>0.74478184725461727</c:v>
                    </c:pt>
                    <c:pt idx="5119">
                      <c:v>0.74478184725461727</c:v>
                    </c:pt>
                    <c:pt idx="5120">
                      <c:v>0.74478184725461727</c:v>
                    </c:pt>
                    <c:pt idx="5121">
                      <c:v>0.74478184725461727</c:v>
                    </c:pt>
                    <c:pt idx="5122">
                      <c:v>0.74478184725461727</c:v>
                    </c:pt>
                    <c:pt idx="5123">
                      <c:v>0.74478184725461727</c:v>
                    </c:pt>
                    <c:pt idx="5124">
                      <c:v>0.74478184725461727</c:v>
                    </c:pt>
                    <c:pt idx="5125">
                      <c:v>0.74478184725461727</c:v>
                    </c:pt>
                    <c:pt idx="5126">
                      <c:v>0.74478184725461727</c:v>
                    </c:pt>
                    <c:pt idx="5127">
                      <c:v>0.74478184725461727</c:v>
                    </c:pt>
                    <c:pt idx="5128">
                      <c:v>0.74478184725461727</c:v>
                    </c:pt>
                    <c:pt idx="5129">
                      <c:v>0.74478184725461727</c:v>
                    </c:pt>
                    <c:pt idx="5130">
                      <c:v>0.74478184725461727</c:v>
                    </c:pt>
                    <c:pt idx="5131">
                      <c:v>0.74478184725461727</c:v>
                    </c:pt>
                    <c:pt idx="5133">
                      <c:v>0.7534421012924617</c:v>
                    </c:pt>
                    <c:pt idx="5134">
                      <c:v>0.7534421012924617</c:v>
                    </c:pt>
                    <c:pt idx="5135">
                      <c:v>0.7534421012924617</c:v>
                    </c:pt>
                    <c:pt idx="5136">
                      <c:v>0.7534421012924617</c:v>
                    </c:pt>
                    <c:pt idx="5137">
                      <c:v>0.7534421012924617</c:v>
                    </c:pt>
                    <c:pt idx="5138">
                      <c:v>0.7534421012924617</c:v>
                    </c:pt>
                    <c:pt idx="5139">
                      <c:v>0.7534421012924617</c:v>
                    </c:pt>
                    <c:pt idx="5140">
                      <c:v>0.7534421012924617</c:v>
                    </c:pt>
                    <c:pt idx="5141">
                      <c:v>0.7534421012924617</c:v>
                    </c:pt>
                    <c:pt idx="5142">
                      <c:v>0.7534421012924617</c:v>
                    </c:pt>
                    <c:pt idx="5143">
                      <c:v>0.7534421012924617</c:v>
                    </c:pt>
                    <c:pt idx="5144">
                      <c:v>0.7534421012924617</c:v>
                    </c:pt>
                    <c:pt idx="5145">
                      <c:v>0.7534421012924617</c:v>
                    </c:pt>
                    <c:pt idx="5146">
                      <c:v>0.7534421012924617</c:v>
                    </c:pt>
                    <c:pt idx="5148">
                      <c:v>0.76210235533030601</c:v>
                    </c:pt>
                    <c:pt idx="5149">
                      <c:v>0.76210235533030601</c:v>
                    </c:pt>
                    <c:pt idx="5150">
                      <c:v>0.76210235533030601</c:v>
                    </c:pt>
                    <c:pt idx="5151">
                      <c:v>0.76210235533030601</c:v>
                    </c:pt>
                    <c:pt idx="5152">
                      <c:v>0.76210235533030601</c:v>
                    </c:pt>
                    <c:pt idx="5153">
                      <c:v>0.76210235533030601</c:v>
                    </c:pt>
                    <c:pt idx="5154">
                      <c:v>0.76210235533030601</c:v>
                    </c:pt>
                    <c:pt idx="5155">
                      <c:v>0.76210235533030601</c:v>
                    </c:pt>
                    <c:pt idx="5156">
                      <c:v>0.76210235533030601</c:v>
                    </c:pt>
                    <c:pt idx="5157">
                      <c:v>0.76210235533030601</c:v>
                    </c:pt>
                    <c:pt idx="5158">
                      <c:v>0.76210235533030601</c:v>
                    </c:pt>
                    <c:pt idx="5159">
                      <c:v>0.76210235533030601</c:v>
                    </c:pt>
                    <c:pt idx="5160">
                      <c:v>0.76210235533030601</c:v>
                    </c:pt>
                    <c:pt idx="5162">
                      <c:v>0.77076260936815044</c:v>
                    </c:pt>
                    <c:pt idx="5163">
                      <c:v>0.77076260936815044</c:v>
                    </c:pt>
                    <c:pt idx="5164">
                      <c:v>0.77076260936815044</c:v>
                    </c:pt>
                    <c:pt idx="5165">
                      <c:v>0.77076260936815044</c:v>
                    </c:pt>
                    <c:pt idx="5166">
                      <c:v>0.77076260936815044</c:v>
                    </c:pt>
                    <c:pt idx="5167">
                      <c:v>0.77076260936815044</c:v>
                    </c:pt>
                    <c:pt idx="5168">
                      <c:v>0.77076260936815044</c:v>
                    </c:pt>
                    <c:pt idx="5169">
                      <c:v>0.77076260936815044</c:v>
                    </c:pt>
                    <c:pt idx="5170">
                      <c:v>0.77076260936815044</c:v>
                    </c:pt>
                    <c:pt idx="5171">
                      <c:v>0.77076260936815044</c:v>
                    </c:pt>
                    <c:pt idx="5172">
                      <c:v>0.77076260936815044</c:v>
                    </c:pt>
                    <c:pt idx="5173">
                      <c:v>0.77076260936815044</c:v>
                    </c:pt>
                    <c:pt idx="5175">
                      <c:v>0.77942286340599476</c:v>
                    </c:pt>
                    <c:pt idx="5176">
                      <c:v>0.77942286340599476</c:v>
                    </c:pt>
                    <c:pt idx="5177">
                      <c:v>0.77942286340599476</c:v>
                    </c:pt>
                    <c:pt idx="5178">
                      <c:v>0.77942286340599476</c:v>
                    </c:pt>
                    <c:pt idx="5179">
                      <c:v>0.77942286340599476</c:v>
                    </c:pt>
                    <c:pt idx="5180">
                      <c:v>0.77942286340599476</c:v>
                    </c:pt>
                    <c:pt idx="5181">
                      <c:v>0.77942286340599476</c:v>
                    </c:pt>
                    <c:pt idx="5182">
                      <c:v>0.77942286340599476</c:v>
                    </c:pt>
                    <c:pt idx="5183">
                      <c:v>0.77942286340599476</c:v>
                    </c:pt>
                    <c:pt idx="5184">
                      <c:v>0.77942286340599476</c:v>
                    </c:pt>
                    <c:pt idx="5185">
                      <c:v>0.77942286340599476</c:v>
                    </c:pt>
                    <c:pt idx="5187">
                      <c:v>0.78808311744383919</c:v>
                    </c:pt>
                    <c:pt idx="5188">
                      <c:v>0.78808311744383919</c:v>
                    </c:pt>
                    <c:pt idx="5189">
                      <c:v>0.78808311744383919</c:v>
                    </c:pt>
                    <c:pt idx="5190">
                      <c:v>0.78808311744383919</c:v>
                    </c:pt>
                    <c:pt idx="5191">
                      <c:v>0.78808311744383919</c:v>
                    </c:pt>
                    <c:pt idx="5192">
                      <c:v>0.78808311744383919</c:v>
                    </c:pt>
                    <c:pt idx="5193">
                      <c:v>0.78808311744383919</c:v>
                    </c:pt>
                    <c:pt idx="5194">
                      <c:v>0.78808311744383919</c:v>
                    </c:pt>
                    <c:pt idx="5195">
                      <c:v>0.78808311744383919</c:v>
                    </c:pt>
                    <c:pt idx="5196">
                      <c:v>0.78808311744383919</c:v>
                    </c:pt>
                    <c:pt idx="5198">
                      <c:v>0.79674337148168362</c:v>
                    </c:pt>
                    <c:pt idx="5199">
                      <c:v>0.79674337148168362</c:v>
                    </c:pt>
                    <c:pt idx="5200">
                      <c:v>0.79674337148168362</c:v>
                    </c:pt>
                    <c:pt idx="5201">
                      <c:v>0.79674337148168362</c:v>
                    </c:pt>
                    <c:pt idx="5202">
                      <c:v>0.79674337148168362</c:v>
                    </c:pt>
                    <c:pt idx="5203">
                      <c:v>0.79674337148168362</c:v>
                    </c:pt>
                    <c:pt idx="5204">
                      <c:v>0.79674337148168362</c:v>
                    </c:pt>
                    <c:pt idx="5205">
                      <c:v>0.79674337148168362</c:v>
                    </c:pt>
                    <c:pt idx="5206">
                      <c:v>0.79674337148168362</c:v>
                    </c:pt>
                    <c:pt idx="5208">
                      <c:v>0.80540362551952804</c:v>
                    </c:pt>
                    <c:pt idx="5209">
                      <c:v>0.80540362551952804</c:v>
                    </c:pt>
                    <c:pt idx="5210">
                      <c:v>0.80540362551952804</c:v>
                    </c:pt>
                    <c:pt idx="5211">
                      <c:v>0.80540362551952804</c:v>
                    </c:pt>
                    <c:pt idx="5212">
                      <c:v>0.80540362551952804</c:v>
                    </c:pt>
                    <c:pt idx="5213">
                      <c:v>0.80540362551952804</c:v>
                    </c:pt>
                    <c:pt idx="5214">
                      <c:v>0.80540362551952804</c:v>
                    </c:pt>
                    <c:pt idx="5215">
                      <c:v>0.80540362551952804</c:v>
                    </c:pt>
                    <c:pt idx="5217">
                      <c:v>0.81406387955737225</c:v>
                    </c:pt>
                    <c:pt idx="5218">
                      <c:v>0.81406387955737225</c:v>
                    </c:pt>
                    <c:pt idx="5219">
                      <c:v>0.81406387955737225</c:v>
                    </c:pt>
                    <c:pt idx="5220">
                      <c:v>0.81406387955737225</c:v>
                    </c:pt>
                    <c:pt idx="5221">
                      <c:v>0.81406387955737225</c:v>
                    </c:pt>
                    <c:pt idx="5222">
                      <c:v>0.81406387955737225</c:v>
                    </c:pt>
                    <c:pt idx="5223">
                      <c:v>0.81406387955737225</c:v>
                    </c:pt>
                    <c:pt idx="5225">
                      <c:v>0.82272413359521668</c:v>
                    </c:pt>
                    <c:pt idx="5226">
                      <c:v>0.82272413359521668</c:v>
                    </c:pt>
                    <c:pt idx="5227">
                      <c:v>0.82272413359521668</c:v>
                    </c:pt>
                    <c:pt idx="5228">
                      <c:v>0.82272413359521668</c:v>
                    </c:pt>
                    <c:pt idx="5229">
                      <c:v>0.82272413359521668</c:v>
                    </c:pt>
                    <c:pt idx="5230">
                      <c:v>0.82272413359521668</c:v>
                    </c:pt>
                    <c:pt idx="5232">
                      <c:v>0.83138438763306111</c:v>
                    </c:pt>
                    <c:pt idx="5233">
                      <c:v>0.83138438763306111</c:v>
                    </c:pt>
                    <c:pt idx="5234">
                      <c:v>0.83138438763306111</c:v>
                    </c:pt>
                    <c:pt idx="5235">
                      <c:v>0.83138438763306111</c:v>
                    </c:pt>
                    <c:pt idx="5236">
                      <c:v>0.83138438763306111</c:v>
                    </c:pt>
                    <c:pt idx="5238">
                      <c:v>0.84004464167090542</c:v>
                    </c:pt>
                    <c:pt idx="5239">
                      <c:v>0.84004464167090542</c:v>
                    </c:pt>
                    <c:pt idx="5240">
                      <c:v>0.84004464167090542</c:v>
                    </c:pt>
                    <c:pt idx="5241">
                      <c:v>0.84004464167090542</c:v>
                    </c:pt>
                    <c:pt idx="5243">
                      <c:v>0.84870489570874985</c:v>
                    </c:pt>
                    <c:pt idx="5244">
                      <c:v>0.84870489570874985</c:v>
                    </c:pt>
                    <c:pt idx="5245">
                      <c:v>0.84870489570874985</c:v>
                    </c:pt>
                    <c:pt idx="5247">
                      <c:v>0.85736514974659417</c:v>
                    </c:pt>
                    <c:pt idx="5248">
                      <c:v>0.85736514974659417</c:v>
                    </c:pt>
                    <c:pt idx="5250">
                      <c:v>0.8660254037844386</c:v>
                    </c:pt>
                  </c:numLit>
                </c:yVal>
                <c:smooth val="0"/>
                <c:extLst xmlns:c15="http://schemas.microsoft.com/office/drawing/2012/chart">
                  <c:ext xmlns:c16="http://schemas.microsoft.com/office/drawing/2014/chart" uri="{C3380CC4-5D6E-409C-BE32-E72D297353CC}">
                    <c16:uniqueId val="{0000010B-1D1F-4B39-A3E2-50A26CBDD0D2}"/>
                  </c:ext>
                </c:extLst>
              </c15:ser>
            </c15:filteredScatterSeries>
            <c15:filteredScatterSeries>
              <c15:ser>
                <c:idx val="27"/>
                <c:order val="27"/>
                <c:tx>
                  <c:v>Very Fine</c:v>
                </c:tx>
                <c:spPr>
                  <a:ln w="9525">
                    <a:solidFill>
                      <a:srgbClr val="FF0000"/>
                    </a:solidFill>
                    <a:prstDash val="solid"/>
                  </a:ln>
                </c:spPr>
                <c:marker>
                  <c:spPr>
                    <a:noFill/>
                    <a:ln>
                      <a:noFill/>
                    </a:ln>
                  </c:spPr>
                </c:marker>
                <c:xVal>
                  <c:numLit>
                    <c:formatCode>General</c:formatCode>
                    <c:ptCount val="4"/>
                    <c:pt idx="0">
                      <c:v>0.5</c:v>
                    </c:pt>
                    <c:pt idx="1">
                      <c:v>0.7</c:v>
                    </c:pt>
                    <c:pt idx="2">
                      <c:v>0.3</c:v>
                    </c:pt>
                    <c:pt idx="3">
                      <c:v>0.5</c:v>
                    </c:pt>
                  </c:numLit>
                </c:xVal>
                <c:yVal>
                  <c:numLit>
                    <c:formatCode>General</c:formatCode>
                    <c:ptCount val="4"/>
                    <c:pt idx="0">
                      <c:v>0.8660254037844386</c:v>
                    </c:pt>
                    <c:pt idx="1">
                      <c:v>0.51961524227066325</c:v>
                    </c:pt>
                    <c:pt idx="2">
                      <c:v>0.51961524227066325</c:v>
                    </c:pt>
                    <c:pt idx="3">
                      <c:v>0.8660254037844386</c:v>
                    </c:pt>
                  </c:numLit>
                </c:yVal>
                <c:smooth val="0"/>
                <c:extLst xmlns:c15="http://schemas.microsoft.com/office/drawing/2012/chart">
                  <c:ext xmlns:c16="http://schemas.microsoft.com/office/drawing/2014/chart" uri="{C3380CC4-5D6E-409C-BE32-E72D297353CC}">
                    <c16:uniqueId val="{0000010C-1D1F-4B39-A3E2-50A26CBDD0D2}"/>
                  </c:ext>
                </c:extLst>
              </c15:ser>
            </c15:filteredScatterSeries>
            <c15:filteredScatterSeries>
              <c15:ser>
                <c:idx val="28"/>
                <c:order val="28"/>
                <c:tx>
                  <c:v>Fine</c:v>
                </c:tx>
                <c:spPr>
                  <a:ln w="9525">
                    <a:solidFill>
                      <a:srgbClr val="FF0000"/>
                    </a:solidFill>
                    <a:prstDash val="solid"/>
                  </a:ln>
                </c:spPr>
                <c:marker>
                  <c:spPr>
                    <a:noFill/>
                    <a:ln>
                      <a:noFill/>
                    </a:ln>
                  </c:spPr>
                </c:marker>
                <c:xVal>
                  <c:numLit>
                    <c:formatCode>General</c:formatCode>
                    <c:ptCount val="5"/>
                    <c:pt idx="0">
                      <c:v>0.3</c:v>
                    </c:pt>
                    <c:pt idx="1">
                      <c:v>0.7</c:v>
                    </c:pt>
                    <c:pt idx="2">
                      <c:v>0.82500000000000051</c:v>
                    </c:pt>
                    <c:pt idx="3">
                      <c:v>0.17500000000000002</c:v>
                    </c:pt>
                    <c:pt idx="4">
                      <c:v>0.3</c:v>
                    </c:pt>
                  </c:numLit>
                </c:xVal>
                <c:yVal>
                  <c:numLit>
                    <c:formatCode>General</c:formatCode>
                    <c:ptCount val="5"/>
                    <c:pt idx="0">
                      <c:v>0.51961524227066325</c:v>
                    </c:pt>
                    <c:pt idx="1">
                      <c:v>0.51961524227066325</c:v>
                    </c:pt>
                    <c:pt idx="2">
                      <c:v>0.30310889132455349</c:v>
                    </c:pt>
                    <c:pt idx="3">
                      <c:v>0.30310889132455349</c:v>
                    </c:pt>
                    <c:pt idx="4">
                      <c:v>0.51961524227066325</c:v>
                    </c:pt>
                  </c:numLit>
                </c:yVal>
                <c:smooth val="0"/>
                <c:extLst xmlns:c15="http://schemas.microsoft.com/office/drawing/2012/chart">
                  <c:ext xmlns:c16="http://schemas.microsoft.com/office/drawing/2014/chart" uri="{C3380CC4-5D6E-409C-BE32-E72D297353CC}">
                    <c16:uniqueId val="{0000010D-1D1F-4B39-A3E2-50A26CBDD0D2}"/>
                  </c:ext>
                </c:extLst>
              </c15:ser>
            </c15:filteredScatterSeries>
            <c15:filteredScatterSeries>
              <c15:ser>
                <c:idx val="29"/>
                <c:order val="29"/>
                <c:tx>
                  <c:v>Fine Silty</c:v>
                </c:tx>
                <c:spPr>
                  <a:ln w="9525">
                    <a:solidFill>
                      <a:srgbClr val="FF0000"/>
                    </a:solidFill>
                    <a:prstDash val="solid"/>
                  </a:ln>
                </c:spPr>
                <c:marker>
                  <c:spPr>
                    <a:noFill/>
                    <a:ln>
                      <a:noFill/>
                    </a:ln>
                  </c:spPr>
                </c:marker>
                <c:xVal>
                  <c:numLit>
                    <c:formatCode>General</c:formatCode>
                    <c:ptCount val="5"/>
                    <c:pt idx="0">
                      <c:v>0.67500000000000038</c:v>
                    </c:pt>
                    <c:pt idx="1">
                      <c:v>0.82500000000000051</c:v>
                    </c:pt>
                    <c:pt idx="2">
                      <c:v>0.91000000000000059</c:v>
                    </c:pt>
                    <c:pt idx="3">
                      <c:v>0.76000000000000045</c:v>
                    </c:pt>
                    <c:pt idx="4">
                      <c:v>0.67500000000000038</c:v>
                    </c:pt>
                  </c:numLit>
                </c:xVal>
                <c:yVal>
                  <c:numLit>
                    <c:formatCode>General</c:formatCode>
                    <c:ptCount val="5"/>
                    <c:pt idx="0">
                      <c:v>0.30310889132455349</c:v>
                    </c:pt>
                    <c:pt idx="1">
                      <c:v>0.30310889132455349</c:v>
                    </c:pt>
                    <c:pt idx="2">
                      <c:v>0.15588457268119896</c:v>
                    </c:pt>
                    <c:pt idx="3">
                      <c:v>0.15588457268119896</c:v>
                    </c:pt>
                    <c:pt idx="4">
                      <c:v>0.30310889132455349</c:v>
                    </c:pt>
                  </c:numLit>
                </c:yVal>
                <c:smooth val="0"/>
                <c:extLst xmlns:c15="http://schemas.microsoft.com/office/drawing/2012/chart">
                  <c:ext xmlns:c16="http://schemas.microsoft.com/office/drawing/2014/chart" uri="{C3380CC4-5D6E-409C-BE32-E72D297353CC}">
                    <c16:uniqueId val="{0000010E-1D1F-4B39-A3E2-50A26CBDD0D2}"/>
                  </c:ext>
                </c:extLst>
              </c15:ser>
            </c15:filteredScatterSeries>
            <c15:filteredScatterSeries>
              <c15:ser>
                <c:idx val="30"/>
                <c:order val="30"/>
                <c:tx>
                  <c:v>Coarse Silty</c:v>
                </c:tx>
                <c:spPr>
                  <a:ln w="9525">
                    <a:solidFill>
                      <a:srgbClr val="FF0000"/>
                    </a:solidFill>
                    <a:prstDash val="solid"/>
                  </a:ln>
                </c:spPr>
                <c:marker>
                  <c:spPr>
                    <a:noFill/>
                    <a:ln>
                      <a:noFill/>
                    </a:ln>
                  </c:spPr>
                </c:marker>
                <c:xVal>
                  <c:numLit>
                    <c:formatCode>General</c:formatCode>
                    <c:ptCount val="5"/>
                    <c:pt idx="0">
                      <c:v>0.76000000000000045</c:v>
                    </c:pt>
                    <c:pt idx="1">
                      <c:v>0.91000000000000059</c:v>
                    </c:pt>
                    <c:pt idx="2">
                      <c:v>1</c:v>
                    </c:pt>
                    <c:pt idx="3">
                      <c:v>0.85000000000000053</c:v>
                    </c:pt>
                    <c:pt idx="4">
                      <c:v>0.76000000000000045</c:v>
                    </c:pt>
                  </c:numLit>
                </c:xVal>
                <c:yVal>
                  <c:numLit>
                    <c:formatCode>General</c:formatCode>
                    <c:ptCount val="5"/>
                    <c:pt idx="0">
                      <c:v>0.15588457268119896</c:v>
                    </c:pt>
                    <c:pt idx="1">
                      <c:v>0.15588457268119896</c:v>
                    </c:pt>
                    <c:pt idx="2">
                      <c:v>0</c:v>
                    </c:pt>
                    <c:pt idx="3">
                      <c:v>0</c:v>
                    </c:pt>
                    <c:pt idx="4">
                      <c:v>0.15588457268119896</c:v>
                    </c:pt>
                  </c:numLit>
                </c:yVal>
                <c:smooth val="0"/>
                <c:extLst xmlns:c15="http://schemas.microsoft.com/office/drawing/2012/chart">
                  <c:ext xmlns:c16="http://schemas.microsoft.com/office/drawing/2014/chart" uri="{C3380CC4-5D6E-409C-BE32-E72D297353CC}">
                    <c16:uniqueId val="{0000010F-1D1F-4B39-A3E2-50A26CBDD0D2}"/>
                  </c:ext>
                </c:extLst>
              </c15:ser>
            </c15:filteredScatterSeries>
            <c15:filteredScatterSeries>
              <c15:ser>
                <c:idx val="31"/>
                <c:order val="31"/>
                <c:tx>
                  <c:v>Fine Loamy</c:v>
                </c:tx>
                <c:spPr>
                  <a:ln w="9525">
                    <a:solidFill>
                      <a:srgbClr val="FF0000"/>
                    </a:solidFill>
                    <a:prstDash val="solid"/>
                  </a:ln>
                </c:spPr>
                <c:marker>
                  <c:spPr>
                    <a:noFill/>
                    <a:ln>
                      <a:noFill/>
                    </a:ln>
                  </c:spPr>
                </c:marker>
                <c:xVal>
                  <c:numLit>
                    <c:formatCode>General</c:formatCode>
                    <c:ptCount val="5"/>
                    <c:pt idx="0">
                      <c:v>0.17500000000000002</c:v>
                    </c:pt>
                    <c:pt idx="1">
                      <c:v>0.67500000000000038</c:v>
                    </c:pt>
                    <c:pt idx="2">
                      <c:v>0.76000000000000045</c:v>
                    </c:pt>
                    <c:pt idx="3">
                      <c:v>0.09</c:v>
                    </c:pt>
                    <c:pt idx="4">
                      <c:v>0.17500000000000002</c:v>
                    </c:pt>
                  </c:numLit>
                </c:xVal>
                <c:yVal>
                  <c:numLit>
                    <c:formatCode>General</c:formatCode>
                    <c:ptCount val="5"/>
                    <c:pt idx="0">
                      <c:v>0.30310889132455349</c:v>
                    </c:pt>
                    <c:pt idx="1">
                      <c:v>0.30310889132455349</c:v>
                    </c:pt>
                    <c:pt idx="2">
                      <c:v>0.15588457268119896</c:v>
                    </c:pt>
                    <c:pt idx="3">
                      <c:v>0.15588457268119896</c:v>
                    </c:pt>
                    <c:pt idx="4">
                      <c:v>0.30310889132455349</c:v>
                    </c:pt>
                  </c:numLit>
                </c:yVal>
                <c:smooth val="0"/>
                <c:extLst xmlns:c15="http://schemas.microsoft.com/office/drawing/2012/chart">
                  <c:ext xmlns:c16="http://schemas.microsoft.com/office/drawing/2014/chart" uri="{C3380CC4-5D6E-409C-BE32-E72D297353CC}">
                    <c16:uniqueId val="{00000110-1D1F-4B39-A3E2-50A26CBDD0D2}"/>
                  </c:ext>
                </c:extLst>
              </c15:ser>
            </c15:filteredScatterSeries>
            <c15:filteredScatterSeries>
              <c15:ser>
                <c:idx val="32"/>
                <c:order val="32"/>
                <c:tx>
                  <c:v>Coarse Loamy</c:v>
                </c:tx>
                <c:spPr>
                  <a:ln w="9525">
                    <a:solidFill>
                      <a:srgbClr val="FF0000"/>
                    </a:solidFill>
                    <a:prstDash val="solid"/>
                  </a:ln>
                </c:spPr>
                <c:marker>
                  <c:spPr>
                    <a:noFill/>
                    <a:ln>
                      <a:noFill/>
                    </a:ln>
                  </c:spPr>
                </c:marker>
                <c:xVal>
                  <c:numLit>
                    <c:formatCode>General</c:formatCode>
                    <c:ptCount val="6"/>
                    <c:pt idx="0">
                      <c:v>0.09</c:v>
                    </c:pt>
                    <c:pt idx="1">
                      <c:v>0.76000000000000045</c:v>
                    </c:pt>
                    <c:pt idx="2">
                      <c:v>0.85000000000000053</c:v>
                    </c:pt>
                    <c:pt idx="3">
                      <c:v>0.3</c:v>
                    </c:pt>
                    <c:pt idx="4">
                      <c:v>7.4999999999999997E-2</c:v>
                    </c:pt>
                    <c:pt idx="5">
                      <c:v>0.09</c:v>
                    </c:pt>
                  </c:numLit>
                </c:xVal>
                <c:yVal>
                  <c:numLit>
                    <c:formatCode>General</c:formatCode>
                    <c:ptCount val="6"/>
                    <c:pt idx="0">
                      <c:v>0.15588457268119896</c:v>
                    </c:pt>
                    <c:pt idx="1">
                      <c:v>0.15588457268119896</c:v>
                    </c:pt>
                    <c:pt idx="2">
                      <c:v>0</c:v>
                    </c:pt>
                    <c:pt idx="3">
                      <c:v>0</c:v>
                    </c:pt>
                    <c:pt idx="4">
                      <c:v>0.12990381056766581</c:v>
                    </c:pt>
                    <c:pt idx="5">
                      <c:v>0.15588457268119896</c:v>
                    </c:pt>
                  </c:numLit>
                </c:yVal>
                <c:smooth val="0"/>
                <c:extLst xmlns:c15="http://schemas.microsoft.com/office/drawing/2012/chart">
                  <c:ext xmlns:c16="http://schemas.microsoft.com/office/drawing/2014/chart" uri="{C3380CC4-5D6E-409C-BE32-E72D297353CC}">
                    <c16:uniqueId val="{00000111-1D1F-4B39-A3E2-50A26CBDD0D2}"/>
                  </c:ext>
                </c:extLst>
              </c15:ser>
            </c15:filteredScatterSeries>
            <c15:filteredScatterSeries>
              <c15:ser>
                <c:idx val="33"/>
                <c:order val="33"/>
                <c:tx>
                  <c:v>Sandy</c:v>
                </c:tx>
                <c:spPr>
                  <a:ln w="9525">
                    <a:solidFill>
                      <a:srgbClr val="FF0000"/>
                    </a:solidFill>
                    <a:prstDash val="solid"/>
                  </a:ln>
                </c:spPr>
                <c:marker>
                  <c:spPr>
                    <a:noFill/>
                    <a:ln>
                      <a:noFill/>
                    </a:ln>
                  </c:spPr>
                </c:marker>
                <c:xVal>
                  <c:numLit>
                    <c:formatCode>General</c:formatCode>
                    <c:ptCount val="4"/>
                    <c:pt idx="0">
                      <c:v>7.4999999999999997E-2</c:v>
                    </c:pt>
                    <c:pt idx="1">
                      <c:v>0.3</c:v>
                    </c:pt>
                    <c:pt idx="2">
                      <c:v>0</c:v>
                    </c:pt>
                    <c:pt idx="3">
                      <c:v>7.4999999999999997E-2</c:v>
                    </c:pt>
                  </c:numLit>
                </c:xVal>
                <c:yVal>
                  <c:numLit>
                    <c:formatCode>General</c:formatCode>
                    <c:ptCount val="4"/>
                    <c:pt idx="0">
                      <c:v>0.12990381056766581</c:v>
                    </c:pt>
                    <c:pt idx="1">
                      <c:v>0</c:v>
                    </c:pt>
                    <c:pt idx="2">
                      <c:v>0</c:v>
                    </c:pt>
                    <c:pt idx="3">
                      <c:v>0.12990381056766581</c:v>
                    </c:pt>
                  </c:numLit>
                </c:yVal>
                <c:smooth val="0"/>
                <c:extLst xmlns:c15="http://schemas.microsoft.com/office/drawing/2012/chart">
                  <c:ext xmlns:c16="http://schemas.microsoft.com/office/drawing/2014/chart" uri="{C3380CC4-5D6E-409C-BE32-E72D297353CC}">
                    <c16:uniqueId val="{00000112-1D1F-4B39-A3E2-50A26CBDD0D2}"/>
                  </c:ext>
                </c:extLst>
              </c15:ser>
            </c15:filteredScatterSeries>
          </c:ext>
        </c:extLst>
      </c:scatterChart>
      <c:valAx>
        <c:axId val="340533688"/>
        <c:scaling>
          <c:orientation val="minMax"/>
          <c:max val="1.1000000000000001"/>
          <c:min val="-0.1"/>
        </c:scaling>
        <c:delete val="1"/>
        <c:axPos val="b"/>
        <c:numFmt formatCode="General" sourceLinked="1"/>
        <c:majorTickMark val="out"/>
        <c:minorTickMark val="none"/>
        <c:tickLblPos val="nextTo"/>
        <c:crossAx val="340534080"/>
        <c:crosses val="autoZero"/>
        <c:crossBetween val="midCat"/>
      </c:valAx>
      <c:valAx>
        <c:axId val="340534080"/>
        <c:scaling>
          <c:orientation val="minMax"/>
          <c:max val="1.05"/>
          <c:min val="-0.15"/>
        </c:scaling>
        <c:delete val="1"/>
        <c:axPos val="l"/>
        <c:numFmt formatCode="General" sourceLinked="1"/>
        <c:majorTickMark val="out"/>
        <c:minorTickMark val="none"/>
        <c:tickLblPos val="nextTo"/>
        <c:crossAx val="340533688"/>
        <c:crosses val="autoZero"/>
        <c:crossBetween val="midCat"/>
      </c:valAx>
      <c:spPr>
        <a:noFill/>
        <a:ln w="12700">
          <a:noFill/>
        </a:ln>
        <a:scene3d>
          <a:camera prst="orthographicFront"/>
          <a:lightRig rig="threePt" dir="t"/>
        </a:scene3d>
      </c:spPr>
    </c:plotArea>
    <c:plotVisOnly val="1"/>
    <c:dispBlanksAs val="gap"/>
    <c:showDLblsOverMax val="0"/>
  </c:chart>
  <c:spPr>
    <a:solidFill>
      <a:srgbClr val="FFFFFF"/>
    </a:solidFill>
    <a:ln w="12700">
      <a:solidFill>
        <a:schemeClr val="accent1"/>
      </a:solidFill>
      <a:prstDash val="solid"/>
    </a:ln>
    <a:scene3d>
      <a:camera prst="orthographicFront"/>
      <a:lightRig rig="threePt" dir="t"/>
    </a:scene3d>
    <a:sp3d>
      <a:bevelT/>
      <a:bevelB/>
    </a:sp3d>
  </c:spPr>
  <c:txPr>
    <a:bodyPr/>
    <a:lstStyle/>
    <a:p>
      <a:pPr>
        <a:defRPr sz="800" b="0" i="0" u="none" strike="noStrike" baseline="0">
          <a:solidFill>
            <a:schemeClr val="tx1"/>
          </a:solidFill>
          <a:latin typeface="Arial"/>
          <a:ea typeface="Arial"/>
          <a:cs typeface="Arial"/>
        </a:defRPr>
      </a:pPr>
      <a:endParaRPr lang="en-US"/>
    </a:p>
  </c:txPr>
  <c:printSettings>
    <c:headerFooter alignWithMargins="0"/>
    <c:pageMargins b="1" l="0.75" r="0.75" t="1" header="0.5" footer="0.5"/>
    <c:pageSetup paperSize="9" orientation="landscape" horizontalDpi="300" verticalDpi="300"/>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absolute">
    <xdr:from>
      <xdr:col>0</xdr:col>
      <xdr:colOff>161925</xdr:colOff>
      <xdr:row>0</xdr:row>
      <xdr:rowOff>66675</xdr:rowOff>
    </xdr:from>
    <xdr:to>
      <xdr:col>14</xdr:col>
      <xdr:colOff>161925</xdr:colOff>
      <xdr:row>45</xdr:row>
      <xdr:rowOff>28575</xdr:rowOff>
    </xdr:to>
    <xdr:graphicFrame macro="">
      <xdr:nvGraphicFramePr>
        <xdr:cNvPr id="2" name="Chart_1" descr="The texture triangle showing the different textures and their sand, silt, clay boundaries with other textures. Entered Total sand, silt, clay data will plot on the texture triangle.">
          <a:extLst>
            <a:ext uri="{FF2B5EF4-FFF2-40B4-BE49-F238E27FC236}">
              <a16:creationId xmlns:a16="http://schemas.microsoft.com/office/drawing/2014/main" id="{A4675D0C-AEA7-46A2-AEBC-D606D6DCFDCB}"/>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0.02441</cdr:x>
      <cdr:y>0.32389</cdr:y>
    </cdr:from>
    <cdr:to>
      <cdr:x>0.18066</cdr:x>
      <cdr:y>0.36458</cdr:y>
    </cdr:to>
    <cdr:sp macro="" textlink="">
      <cdr:nvSpPr>
        <cdr:cNvPr id="2" name="TextBox 1"/>
        <cdr:cNvSpPr txBox="1"/>
      </cdr:nvSpPr>
      <cdr:spPr>
        <a:xfrm xmlns:a="http://schemas.openxmlformats.org/drawingml/2006/main">
          <a:off x="142875" y="1895475"/>
          <a:ext cx="914400" cy="23812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sz="8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0.01302</cdr:x>
      <cdr:y>0.03092</cdr:y>
    </cdr:from>
    <cdr:to>
      <cdr:x>0.35649</cdr:x>
      <cdr:y>0.30114</cdr:y>
    </cdr:to>
    <cdr:pic>
      <cdr:nvPicPr>
        <cdr:cNvPr id="5" name="Picture 4">
          <a:extLst xmlns:a="http://schemas.openxmlformats.org/drawingml/2006/main">
            <a:ext uri="{FF2B5EF4-FFF2-40B4-BE49-F238E27FC236}">
              <a16:creationId xmlns:a16="http://schemas.microsoft.com/office/drawing/2014/main" id="{4F5CAD69-D903-4BA4-B706-2F1CE64C036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0701" y="239145"/>
          <a:ext cx="2656500" cy="2089962"/>
        </a:xfrm>
        <a:prstGeom xmlns:a="http://schemas.openxmlformats.org/drawingml/2006/main" prst="rect">
          <a:avLst/>
        </a:prstGeom>
      </cdr:spPr>
    </cdr:pic>
  </cdr:relSizeAnchor>
  <cdr:relSizeAnchor xmlns:cdr="http://schemas.openxmlformats.org/drawingml/2006/chartDrawing">
    <cdr:from>
      <cdr:x>0.13424</cdr:x>
      <cdr:y>0.57512</cdr:y>
    </cdr:from>
    <cdr:to>
      <cdr:x>0.17734</cdr:x>
      <cdr:y>0.64901</cdr:y>
    </cdr:to>
    <cdr:cxnSp macro="">
      <cdr:nvCxnSpPr>
        <cdr:cNvPr id="4" name="Straight Arrow Connector 3">
          <a:extLst xmlns:a="http://schemas.openxmlformats.org/drawingml/2006/main">
            <a:ext uri="{FF2B5EF4-FFF2-40B4-BE49-F238E27FC236}">
              <a16:creationId xmlns:a16="http://schemas.microsoft.com/office/drawing/2014/main" id="{AA35B2C5-BF19-989A-3C9F-649BE74A8589}"/>
            </a:ext>
          </a:extLst>
        </cdr:cNvPr>
        <cdr:cNvCxnSpPr/>
      </cdr:nvCxnSpPr>
      <cdr:spPr>
        <a:xfrm xmlns:a="http://schemas.openxmlformats.org/drawingml/2006/main" flipV="1">
          <a:off x="1038225" y="4448175"/>
          <a:ext cx="333375" cy="571500"/>
        </a:xfrm>
        <a:prstGeom xmlns:a="http://schemas.openxmlformats.org/drawingml/2006/main" prst="straightConnector1">
          <a:avLst/>
        </a:prstGeom>
        <a:ln xmlns:a="http://schemas.openxmlformats.org/drawingml/2006/main">
          <a:solidFill>
            <a:sysClr val="windowText" lastClr="000000"/>
          </a:solidFill>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0.03941</cdr:x>
      <cdr:y>0.73768</cdr:y>
    </cdr:from>
    <cdr:to>
      <cdr:x>0.08005</cdr:x>
      <cdr:y>0.80788</cdr:y>
    </cdr:to>
    <cdr:cxnSp macro="">
      <cdr:nvCxnSpPr>
        <cdr:cNvPr id="7" name="Straight Connector 6">
          <a:extLst xmlns:a="http://schemas.openxmlformats.org/drawingml/2006/main">
            <a:ext uri="{FF2B5EF4-FFF2-40B4-BE49-F238E27FC236}">
              <a16:creationId xmlns:a16="http://schemas.microsoft.com/office/drawing/2014/main" id="{18B661EA-5C91-25F1-FDE8-CE76C2AAE75A}"/>
            </a:ext>
          </a:extLst>
        </cdr:cNvPr>
        <cdr:cNvCxnSpPr/>
      </cdr:nvCxnSpPr>
      <cdr:spPr>
        <a:xfrm xmlns:a="http://schemas.openxmlformats.org/drawingml/2006/main" flipV="1">
          <a:off x="304800" y="5705475"/>
          <a:ext cx="314325" cy="542925"/>
        </a:xfrm>
        <a:prstGeom xmlns:a="http://schemas.openxmlformats.org/drawingml/2006/main" prst="line">
          <a:avLst/>
        </a:prstGeom>
        <a:ln xmlns:a="http://schemas.openxmlformats.org/drawingml/2006/main">
          <a:solidFill>
            <a:sysClr val="windowText" lastClr="000000"/>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0.08943</cdr:x>
      <cdr:y>0.63426</cdr:y>
    </cdr:from>
    <cdr:to>
      <cdr:x>0.12506</cdr:x>
      <cdr:y>0.75249</cdr:y>
    </cdr:to>
    <cdr:sp macro="" textlink="">
      <cdr:nvSpPr>
        <cdr:cNvPr id="8" name="TextBox 7">
          <a:extLst xmlns:a="http://schemas.openxmlformats.org/drawingml/2006/main">
            <a:ext uri="{FF2B5EF4-FFF2-40B4-BE49-F238E27FC236}">
              <a16:creationId xmlns:a16="http://schemas.microsoft.com/office/drawing/2014/main" id="{FE7404B4-DB33-3E37-8414-1FD88962CD9F}"/>
            </a:ext>
          </a:extLst>
        </cdr:cNvPr>
        <cdr:cNvSpPr txBox="1"/>
      </cdr:nvSpPr>
      <cdr:spPr>
        <a:xfrm xmlns:a="http://schemas.openxmlformats.org/drawingml/2006/main" rot="18025135">
          <a:off x="372263" y="5224983"/>
          <a:ext cx="914400" cy="27559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100"/>
            <a:t>Percent Clay</a:t>
          </a:r>
        </a:p>
      </cdr:txBody>
    </cdr:sp>
  </cdr:relSizeAnchor>
  <cdr:relSizeAnchor xmlns:cdr="http://schemas.openxmlformats.org/drawingml/2006/chartDrawing">
    <cdr:from>
      <cdr:x>0.57143</cdr:x>
      <cdr:y>0.94828</cdr:y>
    </cdr:from>
    <cdr:to>
      <cdr:x>0.67118</cdr:x>
      <cdr:y>0.94828</cdr:y>
    </cdr:to>
    <cdr:cxnSp macro="">
      <cdr:nvCxnSpPr>
        <cdr:cNvPr id="10" name="Straight Arrow Connector 9">
          <a:extLst xmlns:a="http://schemas.openxmlformats.org/drawingml/2006/main">
            <a:ext uri="{FF2B5EF4-FFF2-40B4-BE49-F238E27FC236}">
              <a16:creationId xmlns:a16="http://schemas.microsoft.com/office/drawing/2014/main" id="{7A04FAFA-23D8-D77D-6632-83BDCDA3D1BD}"/>
            </a:ext>
          </a:extLst>
        </cdr:cNvPr>
        <cdr:cNvCxnSpPr/>
      </cdr:nvCxnSpPr>
      <cdr:spPr>
        <a:xfrm xmlns:a="http://schemas.openxmlformats.org/drawingml/2006/main" flipH="1">
          <a:off x="4419600" y="7334250"/>
          <a:ext cx="771525" cy="0"/>
        </a:xfrm>
        <a:prstGeom xmlns:a="http://schemas.openxmlformats.org/drawingml/2006/main" prst="straightConnector1">
          <a:avLst/>
        </a:prstGeom>
        <a:ln xmlns:a="http://schemas.openxmlformats.org/drawingml/2006/main">
          <a:solidFill>
            <a:sysClr val="windowText" lastClr="000000"/>
          </a:solidFill>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0.78818</cdr:x>
      <cdr:y>0.94704</cdr:y>
    </cdr:from>
    <cdr:to>
      <cdr:x>0.883</cdr:x>
      <cdr:y>0.94704</cdr:y>
    </cdr:to>
    <cdr:cxnSp macro="">
      <cdr:nvCxnSpPr>
        <cdr:cNvPr id="12" name="Straight Connector 11">
          <a:extLst xmlns:a="http://schemas.openxmlformats.org/drawingml/2006/main">
            <a:ext uri="{FF2B5EF4-FFF2-40B4-BE49-F238E27FC236}">
              <a16:creationId xmlns:a16="http://schemas.microsoft.com/office/drawing/2014/main" id="{5C003F9A-FBAC-3A1E-E464-84F4EE9AECA0}"/>
            </a:ext>
          </a:extLst>
        </cdr:cNvPr>
        <cdr:cNvCxnSpPr/>
      </cdr:nvCxnSpPr>
      <cdr:spPr>
        <a:xfrm xmlns:a="http://schemas.openxmlformats.org/drawingml/2006/main">
          <a:off x="6096000" y="7324725"/>
          <a:ext cx="733425" cy="0"/>
        </a:xfrm>
        <a:prstGeom xmlns:a="http://schemas.openxmlformats.org/drawingml/2006/main" prst="line">
          <a:avLst/>
        </a:prstGeom>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0.66872</cdr:x>
      <cdr:y>0.92857</cdr:y>
    </cdr:from>
    <cdr:to>
      <cdr:x>0.78695</cdr:x>
      <cdr:y>0.96305</cdr:y>
    </cdr:to>
    <cdr:sp macro="" textlink="">
      <cdr:nvSpPr>
        <cdr:cNvPr id="13" name="TextBox 12">
          <a:extLst xmlns:a="http://schemas.openxmlformats.org/drawingml/2006/main">
            <a:ext uri="{FF2B5EF4-FFF2-40B4-BE49-F238E27FC236}">
              <a16:creationId xmlns:a16="http://schemas.microsoft.com/office/drawing/2014/main" id="{D0410D10-C691-C109-63B2-C37ADE10D612}"/>
            </a:ext>
          </a:extLst>
        </cdr:cNvPr>
        <cdr:cNvSpPr txBox="1"/>
      </cdr:nvSpPr>
      <cdr:spPr>
        <a:xfrm xmlns:a="http://schemas.openxmlformats.org/drawingml/2006/main">
          <a:off x="5172075" y="7181850"/>
          <a:ext cx="914400"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100"/>
            <a:t>Percent Sand</a:t>
          </a:r>
        </a:p>
      </cdr:txBody>
    </cdr:sp>
  </cdr:relSizeAnchor>
  <cdr:relSizeAnchor xmlns:cdr="http://schemas.openxmlformats.org/drawingml/2006/chartDrawing">
    <cdr:from>
      <cdr:x>0.66502</cdr:x>
      <cdr:y>0.31158</cdr:y>
    </cdr:from>
    <cdr:to>
      <cdr:x>0.70197</cdr:x>
      <cdr:y>0.37438</cdr:y>
    </cdr:to>
    <cdr:cxnSp macro="">
      <cdr:nvCxnSpPr>
        <cdr:cNvPr id="15" name="Straight Arrow Connector 14">
          <a:extLst xmlns:a="http://schemas.openxmlformats.org/drawingml/2006/main">
            <a:ext uri="{FF2B5EF4-FFF2-40B4-BE49-F238E27FC236}">
              <a16:creationId xmlns:a16="http://schemas.microsoft.com/office/drawing/2014/main" id="{435E4EBD-94B4-B86C-CE04-3BBB7F974601}"/>
            </a:ext>
          </a:extLst>
        </cdr:cNvPr>
        <cdr:cNvCxnSpPr/>
      </cdr:nvCxnSpPr>
      <cdr:spPr>
        <a:xfrm xmlns:a="http://schemas.openxmlformats.org/drawingml/2006/main">
          <a:off x="5143500" y="2409825"/>
          <a:ext cx="285750" cy="485775"/>
        </a:xfrm>
        <a:prstGeom xmlns:a="http://schemas.openxmlformats.org/drawingml/2006/main" prst="straightConnector1">
          <a:avLst/>
        </a:prstGeom>
        <a:ln xmlns:a="http://schemas.openxmlformats.org/drawingml/2006/main">
          <a:solidFill>
            <a:sysClr val="windowText" lastClr="000000"/>
          </a:solidFill>
          <a:tailEnd type="triangle"/>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0.57882</cdr:x>
      <cdr:y>0.1564</cdr:y>
    </cdr:from>
    <cdr:to>
      <cdr:x>0.61823</cdr:x>
      <cdr:y>0.2266</cdr:y>
    </cdr:to>
    <cdr:cxnSp macro="">
      <cdr:nvCxnSpPr>
        <cdr:cNvPr id="17" name="Straight Connector 16">
          <a:extLst xmlns:a="http://schemas.openxmlformats.org/drawingml/2006/main">
            <a:ext uri="{FF2B5EF4-FFF2-40B4-BE49-F238E27FC236}">
              <a16:creationId xmlns:a16="http://schemas.microsoft.com/office/drawing/2014/main" id="{9B038E27-F443-755E-B9FD-E1CA7C0DB5FD}"/>
            </a:ext>
          </a:extLst>
        </cdr:cNvPr>
        <cdr:cNvCxnSpPr/>
      </cdr:nvCxnSpPr>
      <cdr:spPr>
        <a:xfrm xmlns:a="http://schemas.openxmlformats.org/drawingml/2006/main">
          <a:off x="4476750" y="1209675"/>
          <a:ext cx="304800" cy="542925"/>
        </a:xfrm>
        <a:prstGeom xmlns:a="http://schemas.openxmlformats.org/drawingml/2006/main" prst="line">
          <a:avLst/>
        </a:prstGeom>
        <a:ln xmlns:a="http://schemas.openxmlformats.org/drawingml/2006/main">
          <a:solidFill>
            <a:sysClr val="windowText" lastClr="000000"/>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cxnSp>
  </cdr:relSizeAnchor>
  <cdr:relSizeAnchor xmlns:cdr="http://schemas.openxmlformats.org/drawingml/2006/chartDrawing">
    <cdr:from>
      <cdr:x>0.62611</cdr:x>
      <cdr:y>0.21358</cdr:y>
    </cdr:from>
    <cdr:to>
      <cdr:x>0.66032</cdr:x>
      <cdr:y>0.32524</cdr:y>
    </cdr:to>
    <cdr:sp macro="" textlink="">
      <cdr:nvSpPr>
        <cdr:cNvPr id="18" name="TextBox 17">
          <a:extLst xmlns:a="http://schemas.openxmlformats.org/drawingml/2006/main">
            <a:ext uri="{FF2B5EF4-FFF2-40B4-BE49-F238E27FC236}">
              <a16:creationId xmlns:a16="http://schemas.microsoft.com/office/drawing/2014/main" id="{E53DB9E7-E4C6-5467-847E-C68D1A51FB8C}"/>
            </a:ext>
          </a:extLst>
        </cdr:cNvPr>
        <cdr:cNvSpPr txBox="1"/>
      </cdr:nvSpPr>
      <cdr:spPr>
        <a:xfrm xmlns:a="http://schemas.openxmlformats.org/drawingml/2006/main" rot="3615140">
          <a:off x="4543008" y="1951392"/>
          <a:ext cx="863629" cy="26463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100"/>
            <a:t>Percent Silt</a:t>
          </a:r>
        </a:p>
      </cdr:txBody>
    </cdr:sp>
  </cdr:relSizeAnchor>
</c:userShape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F7DBD-B51D-4097-83A0-C79E2E5B87A1}">
  <dimension ref="A1:AF102"/>
  <sheetViews>
    <sheetView showGridLines="0" tabSelected="1" workbookViewId="0">
      <pane ySplit="2" topLeftCell="A3" activePane="bottomLeft" state="frozen"/>
      <selection pane="bottomLeft" sqref="A1:N1"/>
    </sheetView>
  </sheetViews>
  <sheetFormatPr defaultRowHeight="12" x14ac:dyDescent="0.2"/>
  <cols>
    <col min="1" max="2" width="10.7109375" style="49" customWidth="1"/>
    <col min="3" max="11" width="12.7109375" style="49" customWidth="1"/>
    <col min="12" max="12" width="35.7109375" style="50" customWidth="1"/>
    <col min="13" max="13" width="12.42578125" style="50" customWidth="1"/>
    <col min="14" max="14" width="49.140625" style="49" customWidth="1"/>
    <col min="15" max="26" width="2.7109375" style="49" customWidth="1"/>
    <col min="27" max="31" width="9.140625" style="49"/>
    <col min="32" max="32" width="3" style="49" customWidth="1"/>
    <col min="33" max="16384" width="9.140625" style="49"/>
  </cols>
  <sheetData>
    <row r="1" spans="1:32" ht="90.75" customHeight="1" x14ac:dyDescent="0.25">
      <c r="A1" s="72" t="s">
        <v>165</v>
      </c>
      <c r="B1" s="73"/>
      <c r="C1" s="73"/>
      <c r="D1" s="73"/>
      <c r="E1" s="73"/>
      <c r="F1" s="73"/>
      <c r="G1" s="73"/>
      <c r="H1" s="73"/>
      <c r="I1" s="73"/>
      <c r="J1" s="73"/>
      <c r="K1" s="73"/>
      <c r="L1" s="73"/>
      <c r="M1" s="73"/>
      <c r="N1" s="74"/>
      <c r="O1" s="67"/>
      <c r="P1" s="67"/>
      <c r="Q1" s="67"/>
      <c r="R1" s="67"/>
      <c r="S1" s="67"/>
      <c r="T1" s="67"/>
      <c r="U1" s="67"/>
      <c r="V1" s="67"/>
      <c r="W1" s="67"/>
      <c r="X1" s="67"/>
      <c r="Y1" s="67"/>
      <c r="Z1" s="67"/>
      <c r="AA1"/>
      <c r="AB1"/>
      <c r="AC1"/>
      <c r="AD1"/>
      <c r="AE1"/>
      <c r="AF1"/>
    </row>
    <row r="2" spans="1:32" s="48" customFormat="1" ht="47.25" x14ac:dyDescent="0.2">
      <c r="A2" s="58" t="s">
        <v>0</v>
      </c>
      <c r="B2" s="58" t="s">
        <v>1</v>
      </c>
      <c r="C2" s="58" t="s">
        <v>3</v>
      </c>
      <c r="D2" s="58" t="s">
        <v>2</v>
      </c>
      <c r="E2" s="58" t="s">
        <v>4</v>
      </c>
      <c r="F2" s="58" t="s">
        <v>5</v>
      </c>
      <c r="G2" s="58" t="s">
        <v>6</v>
      </c>
      <c r="H2" s="58" t="s">
        <v>7</v>
      </c>
      <c r="I2" s="58" t="s">
        <v>8</v>
      </c>
      <c r="J2" s="58" t="s">
        <v>9</v>
      </c>
      <c r="K2" s="58" t="s">
        <v>10</v>
      </c>
      <c r="L2" s="58" t="s">
        <v>12</v>
      </c>
      <c r="M2" s="58" t="s">
        <v>163</v>
      </c>
      <c r="N2" s="58" t="s">
        <v>164</v>
      </c>
    </row>
    <row r="3" spans="1:32" ht="15" x14ac:dyDescent="0.2">
      <c r="A3" s="53">
        <v>1</v>
      </c>
      <c r="B3" s="55"/>
      <c r="C3" s="54">
        <f t="shared" ref="C3:C34" si="0">IF(B3+D3&gt;1, "ERROR",1-B3-D3)</f>
        <v>1</v>
      </c>
      <c r="D3" s="55"/>
      <c r="E3" s="55"/>
      <c r="F3" s="55"/>
      <c r="G3" s="55"/>
      <c r="H3" s="55"/>
      <c r="I3" s="55"/>
      <c r="J3" s="56">
        <f t="shared" ref="J3:J34" si="1">0.5*((2*C3+D3)/(C3+D3+B3))</f>
        <v>1</v>
      </c>
      <c r="K3" s="56">
        <f t="shared" ref="K3:K34" si="2">(3^(1/2)/2)*D3/(C3+D3+B3)</f>
        <v>0</v>
      </c>
      <c r="L3" s="56" t="str">
        <f>CHOOSE(Calc1!A$14,CHOOSE(Calc1!A$23, Calc1!C$2,Calc1!C$17,Calc1!C$18,Calc1!C$19,Calc1!C$20,Calc1!C$21,Calc1!C$22),CHOOSE(Calc1!A$32, Calc1!C$3,Calc1!C$26,Calc1!C$27,Calc1!C$28,Calc1!C$29,Calc1!C$30,Calc1!C$31),CHOOSE(Calc1!A$48, Calc1!C$4,Calc1!C$35,Calc1!C$36,Calc1!C$37,Calc1!C$38,Calc1!C$39,Calc1!C$40,Calc1!C$41,Calc1!C$42,Calc1!C$43,Calc1!C$44,Calc1!C$45,Calc1!C$46,Calc1!C$47),Calc1!C$5,Calc1!C$6,Calc1!C$7,Calc1!C$8,Calc1!C$9,Calc1!C$10,Calc1!C$11,Calc1!C$12,Calc1!C$13)</f>
        <v>SILT</v>
      </c>
      <c r="M3" s="54">
        <f>SUM(E3:I3)</f>
        <v>0</v>
      </c>
      <c r="N3" s="66" t="str">
        <f>IF(OR(E3&gt;0,F3&gt;0,G3&gt;0,H3&gt;0,I3&gt;0)*AND(M3&lt;&gt;B3),"SUM Sand Fractions NOT equal to Total Sand","")</f>
        <v/>
      </c>
      <c r="O3" s="51"/>
      <c r="P3" s="51"/>
      <c r="Q3" s="51"/>
      <c r="R3" s="51"/>
      <c r="S3" s="51"/>
      <c r="T3" s="51"/>
      <c r="U3" s="51"/>
      <c r="V3" s="51"/>
      <c r="W3" s="51"/>
      <c r="X3" s="51"/>
      <c r="Y3" s="51"/>
      <c r="Z3" s="51"/>
    </row>
    <row r="4" spans="1:32" ht="15" x14ac:dyDescent="0.2">
      <c r="A4" s="53">
        <v>2</v>
      </c>
      <c r="B4" s="55"/>
      <c r="C4" s="54">
        <f t="shared" si="0"/>
        <v>1</v>
      </c>
      <c r="D4" s="55"/>
      <c r="E4" s="55"/>
      <c r="F4" s="55"/>
      <c r="G4" s="55"/>
      <c r="H4" s="55"/>
      <c r="I4" s="55"/>
      <c r="J4" s="56">
        <f t="shared" si="1"/>
        <v>1</v>
      </c>
      <c r="K4" s="56">
        <f t="shared" si="2"/>
        <v>0</v>
      </c>
      <c r="L4" s="57" t="str">
        <f>CHOOSE(Calc2!A$14,CHOOSE(Calc2!A$23, Calc2!C$2,Calc2!C$17,Calc2!C$18,Calc2!C$19,Calc2!C$20,Calc2!C$21,Calc2!C$22),CHOOSE(Calc2!A$32, Calc2!C$3,Calc2!C$26,Calc2!C$27,Calc2!C$28,Calc2!C$29,Calc2!C$30,Calc2!C$31),CHOOSE(Calc2!A$48, Calc2!C$4,Calc2!C$35,Calc2!C$36,Calc2!C$37,Calc2!C$38,Calc2!C$39,Calc2!C$40,Calc2!C$41,Calc2!C$42,Calc2!C$43,Calc2!C$44,Calc2!C$45,Calc2!C$46,Calc2!C$47),Calc2!C$5,Calc2!C$6,Calc2!C$7,Calc2!C$8,Calc2!C$9,Calc2!C$10,Calc2!C$11,Calc2!C$12,Calc2!C$13)</f>
        <v>SILT</v>
      </c>
      <c r="M4" s="54">
        <f t="shared" ref="M4:M67" si="3">SUM(E4:I4)</f>
        <v>0</v>
      </c>
      <c r="N4" s="66" t="str">
        <f t="shared" ref="N4:N35" si="4">IF(OR(E4&gt;0,F4&gt;0,G4&gt;0,H4&gt;0,I4&gt;0)*AND(M4&lt;&gt;B4),"SUM != Total Sand","")</f>
        <v/>
      </c>
      <c r="O4" s="51"/>
      <c r="P4" s="51"/>
      <c r="Q4" s="51"/>
      <c r="R4" s="51"/>
      <c r="S4" s="51"/>
      <c r="T4" s="51"/>
      <c r="U4" s="51"/>
      <c r="V4" s="51"/>
      <c r="W4" s="51"/>
      <c r="X4" s="51"/>
      <c r="Y4" s="51"/>
      <c r="Z4" s="51"/>
    </row>
    <row r="5" spans="1:32" ht="15" x14ac:dyDescent="0.2">
      <c r="A5" s="53">
        <v>3</v>
      </c>
      <c r="B5" s="55"/>
      <c r="C5" s="54">
        <f t="shared" si="0"/>
        <v>1</v>
      </c>
      <c r="D5" s="55"/>
      <c r="E5" s="55"/>
      <c r="F5" s="55"/>
      <c r="G5" s="55"/>
      <c r="H5" s="55"/>
      <c r="I5" s="55"/>
      <c r="J5" s="56">
        <f t="shared" si="1"/>
        <v>1</v>
      </c>
      <c r="K5" s="56">
        <f t="shared" si="2"/>
        <v>0</v>
      </c>
      <c r="L5" s="57" t="str">
        <f>CHOOSE(Calc3!A$14,CHOOSE(Calc3!A$23, Calc3!C$2,Calc3!C$17,Calc3!C$18,Calc3!C$19,Calc3!C$20,Calc3!C$21,Calc3!C$22),CHOOSE(Calc3!A$32, Calc3!C$3,Calc3!C$26,Calc3!C$27,Calc3!C$28,Calc3!C$29,Calc3!C$30,Calc3!C$31),CHOOSE(Calc3!A$48, Calc3!C$4,Calc3!C$35,Calc3!C$36,Calc3!C$37,Calc3!C$38,Calc3!C$39,Calc3!C$40,Calc3!C$41,Calc3!C$42,Calc3!C$43,Calc3!C$44,Calc3!C$45,Calc3!C$46,Calc3!C$47),Calc3!C$5,Calc3!C$6,Calc3!C$7,Calc3!C$8,Calc3!C$9,Calc3!C$10,Calc3!C$11,Calc3!C$12,Calc3!C$13)</f>
        <v>SILT</v>
      </c>
      <c r="M5" s="54">
        <f t="shared" si="3"/>
        <v>0</v>
      </c>
      <c r="N5" s="66" t="str">
        <f t="shared" si="4"/>
        <v/>
      </c>
      <c r="O5" s="51"/>
      <c r="P5" s="51"/>
      <c r="Q5" s="51"/>
      <c r="R5" s="51"/>
      <c r="S5" s="51"/>
      <c r="T5" s="51"/>
      <c r="U5" s="51"/>
      <c r="V5" s="51"/>
      <c r="W5" s="51"/>
      <c r="X5" s="51"/>
      <c r="Y5" s="51"/>
      <c r="Z5" s="51"/>
    </row>
    <row r="6" spans="1:32" ht="15" x14ac:dyDescent="0.2">
      <c r="A6" s="53">
        <v>4</v>
      </c>
      <c r="B6" s="55"/>
      <c r="C6" s="54">
        <f t="shared" si="0"/>
        <v>1</v>
      </c>
      <c r="D6" s="55"/>
      <c r="E6" s="55"/>
      <c r="F6" s="55"/>
      <c r="G6" s="55"/>
      <c r="H6" s="55"/>
      <c r="I6" s="55"/>
      <c r="J6" s="56">
        <f t="shared" si="1"/>
        <v>1</v>
      </c>
      <c r="K6" s="56">
        <f t="shared" si="2"/>
        <v>0</v>
      </c>
      <c r="L6" s="57" t="str">
        <f>CHOOSE(Calc4!A$14,CHOOSE(Calc4!A$23, Calc4!C$2,Calc4!C$17,Calc4!C$18,Calc4!C$19,Calc4!C$20,Calc4!C$21,Calc4!C$22),CHOOSE(Calc4!A$32, Calc4!C$3,Calc4!C$26,Calc4!C$27,Calc4!C$28,Calc4!C$29,Calc4!C$30,Calc4!C$31),CHOOSE(Calc4!A$48, Calc4!C$4,Calc4!C$35,Calc4!C$36,Calc4!C$37,Calc4!C$38,Calc4!C$39,Calc4!C$40,Calc4!C$41,Calc4!C$42,Calc4!C$43,Calc4!C$44,Calc4!C$45,Calc4!C$46,Calc4!C$47),Calc4!C$5,Calc4!C$6,Calc4!C$7,Calc4!C$8,Calc4!C$9,Calc4!C$10,Calc4!C$11,Calc4!C$12,Calc4!C$13)</f>
        <v>SILT</v>
      </c>
      <c r="M6" s="54">
        <f t="shared" si="3"/>
        <v>0</v>
      </c>
      <c r="N6" s="66" t="str">
        <f t="shared" si="4"/>
        <v/>
      </c>
      <c r="O6" s="51"/>
      <c r="P6" s="51"/>
      <c r="Q6" s="51"/>
      <c r="R6" s="51"/>
      <c r="S6" s="51"/>
      <c r="T6" s="51"/>
      <c r="U6" s="51"/>
      <c r="V6" s="51"/>
      <c r="W6" s="51"/>
      <c r="X6" s="51"/>
      <c r="Y6" s="51"/>
      <c r="Z6" s="51"/>
    </row>
    <row r="7" spans="1:32" ht="15" x14ac:dyDescent="0.2">
      <c r="A7" s="53">
        <v>5</v>
      </c>
      <c r="B7" s="55"/>
      <c r="C7" s="54">
        <f t="shared" si="0"/>
        <v>1</v>
      </c>
      <c r="D7" s="55"/>
      <c r="E7" s="55"/>
      <c r="F7" s="55"/>
      <c r="G7" s="55"/>
      <c r="H7" s="55"/>
      <c r="I7" s="55"/>
      <c r="J7" s="56">
        <f t="shared" si="1"/>
        <v>1</v>
      </c>
      <c r="K7" s="56">
        <f t="shared" si="2"/>
        <v>0</v>
      </c>
      <c r="L7" s="57" t="str">
        <f>CHOOSE(Calc5!A$14,CHOOSE(Calc5!A$23, Calc5!C$2,Calc5!C$17,Calc5!C$18,Calc5!C$19,Calc5!C$20,Calc5!C$21,Calc5!C$22),CHOOSE(Calc5!A$32, Calc5!C$3,Calc5!C$26,Calc5!C$27,Calc5!C$28,Calc5!C$29,Calc5!C$30,Calc5!C$31),CHOOSE(Calc5!A$48, Calc5!C$4,Calc5!C$35,Calc5!C$36,Calc5!C$37,Calc5!C$38,Calc5!C$39,Calc5!C$40,Calc5!C$41,Calc5!C$42,Calc5!C$43,Calc5!C$44,Calc5!C$45,Calc5!C$46,Calc5!C$47),Calc5!C$5,Calc5!C$6,Calc5!C$7,Calc5!C$8,Calc5!C$9,Calc5!C$10,Calc5!C$11,Calc5!C$12,Calc5!C$13)</f>
        <v>SILT</v>
      </c>
      <c r="M7" s="54">
        <f t="shared" si="3"/>
        <v>0</v>
      </c>
      <c r="N7" s="66" t="str">
        <f t="shared" si="4"/>
        <v/>
      </c>
      <c r="O7" s="51"/>
      <c r="P7" s="51"/>
      <c r="Q7" s="51"/>
      <c r="R7" s="51"/>
      <c r="S7" s="51"/>
      <c r="T7" s="51"/>
      <c r="U7" s="51"/>
      <c r="V7" s="51"/>
      <c r="W7" s="51"/>
      <c r="X7" s="51"/>
      <c r="Y7" s="51"/>
      <c r="Z7" s="51"/>
    </row>
    <row r="8" spans="1:32" ht="15" x14ac:dyDescent="0.2">
      <c r="A8" s="53">
        <v>6</v>
      </c>
      <c r="B8" s="55"/>
      <c r="C8" s="54">
        <f t="shared" si="0"/>
        <v>1</v>
      </c>
      <c r="D8" s="55"/>
      <c r="E8" s="55"/>
      <c r="F8" s="55"/>
      <c r="G8" s="55"/>
      <c r="H8" s="55"/>
      <c r="I8" s="55"/>
      <c r="J8" s="56">
        <f t="shared" si="1"/>
        <v>1</v>
      </c>
      <c r="K8" s="56">
        <f t="shared" si="2"/>
        <v>0</v>
      </c>
      <c r="L8" s="57" t="str">
        <f>CHOOSE(Calc6!A$14,CHOOSE(Calc6!A$23, Calc6!C$2,Calc6!C$17,Calc6!C$18,Calc6!C$19,Calc6!C$20,Calc6!C$21,Calc6!C$22),CHOOSE(Calc6!A$32, Calc6!C$3,Calc6!C$26,Calc6!C$27,Calc6!C$28,Calc6!C$29,Calc6!C$30,Calc6!C$31),CHOOSE(Calc6!A$48, Calc6!C$4,Calc6!C$35,Calc6!C$36,Calc6!C$37,Calc6!C$38,Calc6!C$39,Calc6!C$40,Calc6!C$41,Calc6!C$42,Calc6!C$43,Calc6!C$44,Calc6!C$45,Calc6!C$46,Calc6!C$47),Calc6!C$5,Calc6!C$6,Calc6!C$7,Calc6!C$8,Calc6!C$9,Calc6!C$10,Calc6!C$11,Calc6!C$12,Calc6!C$13)</f>
        <v>SILT</v>
      </c>
      <c r="M8" s="54">
        <f t="shared" si="3"/>
        <v>0</v>
      </c>
      <c r="N8" s="66" t="str">
        <f t="shared" si="4"/>
        <v/>
      </c>
      <c r="O8" s="51"/>
      <c r="P8" s="51"/>
      <c r="Q8" s="51"/>
      <c r="R8" s="51"/>
      <c r="S8" s="51"/>
      <c r="T8" s="51"/>
      <c r="U8" s="51"/>
      <c r="V8" s="51"/>
      <c r="W8" s="51"/>
      <c r="X8" s="51"/>
      <c r="Y8" s="51"/>
      <c r="Z8" s="51"/>
    </row>
    <row r="9" spans="1:32" ht="15" x14ac:dyDescent="0.2">
      <c r="A9" s="53">
        <v>7</v>
      </c>
      <c r="B9" s="55"/>
      <c r="C9" s="54">
        <f t="shared" si="0"/>
        <v>1</v>
      </c>
      <c r="D9" s="55"/>
      <c r="E9" s="55"/>
      <c r="F9" s="55"/>
      <c r="G9" s="55"/>
      <c r="H9" s="55"/>
      <c r="I9" s="55"/>
      <c r="J9" s="56">
        <f t="shared" si="1"/>
        <v>1</v>
      </c>
      <c r="K9" s="56">
        <f t="shared" si="2"/>
        <v>0</v>
      </c>
      <c r="L9" s="57" t="str">
        <f>CHOOSE(Calc7!A$14,CHOOSE(Calc7!A$23, Calc7!C$2,Calc7!C$17,Calc7!C$18,Calc7!C$19,Calc7!C$20,Calc7!C$21,Calc7!C$22),CHOOSE(Calc7!A$32, Calc7!C$3,Calc7!C$26,Calc7!C$27,Calc7!C$28,Calc7!C$29,Calc7!C$30,Calc7!C$31),CHOOSE(Calc7!A$48, Calc7!C$4,Calc7!C$35,Calc7!C$36,Calc7!C$37,Calc7!C$38,Calc7!C$39,Calc7!C$40,Calc7!C$41,Calc7!C$42,Calc7!C$43,Calc7!C$44,Calc7!C$45,Calc7!C$46,Calc7!C$47),Calc7!C$5,Calc7!C$6,Calc7!C$7,Calc7!C$8,Calc7!C$9,Calc7!C$10,Calc7!C$11,Calc7!C$12,Calc7!C$13)</f>
        <v>SILT</v>
      </c>
      <c r="M9" s="54">
        <f t="shared" si="3"/>
        <v>0</v>
      </c>
      <c r="N9" s="66" t="str">
        <f t="shared" si="4"/>
        <v/>
      </c>
      <c r="O9" s="51"/>
      <c r="P9" s="51"/>
      <c r="Q9" s="51"/>
      <c r="R9" s="51"/>
      <c r="S9" s="51"/>
      <c r="T9" s="51"/>
      <c r="U9" s="51"/>
      <c r="V9" s="51"/>
      <c r="W9" s="51"/>
      <c r="X9" s="51"/>
      <c r="Y9" s="51"/>
      <c r="Z9" s="51"/>
    </row>
    <row r="10" spans="1:32" ht="15" x14ac:dyDescent="0.2">
      <c r="A10" s="53">
        <v>8</v>
      </c>
      <c r="B10" s="55"/>
      <c r="C10" s="54">
        <f t="shared" si="0"/>
        <v>1</v>
      </c>
      <c r="D10" s="55"/>
      <c r="E10" s="55"/>
      <c r="F10" s="55"/>
      <c r="G10" s="55"/>
      <c r="H10" s="55"/>
      <c r="I10" s="55"/>
      <c r="J10" s="56">
        <f t="shared" si="1"/>
        <v>1</v>
      </c>
      <c r="K10" s="56">
        <f t="shared" si="2"/>
        <v>0</v>
      </c>
      <c r="L10" s="57" t="str">
        <f>CHOOSE(Calc8!A$14,CHOOSE(Calc8!A$23, Calc8!C$2,Calc8!C$17,Calc8!C$18,Calc8!C$19,Calc8!C$20,Calc8!C$21,Calc8!C$22),CHOOSE(Calc8!A$32, Calc8!C$3,Calc8!C$26,Calc8!C$27,Calc8!C$28,Calc8!C$29,Calc8!C$30,Calc8!C$31),CHOOSE(Calc8!A$48, Calc8!C$4,Calc8!C$35,Calc8!C$36,Calc8!C$37,Calc8!C$38,Calc8!C$39,Calc8!C$40,Calc8!C$41,Calc8!C$42,Calc8!C$43,Calc8!C$44,Calc8!C$45,Calc8!C$46,Calc8!C$47),Calc8!C$5,Calc8!C$6,Calc8!C$7,Calc8!C$8,Calc8!C$9,Calc8!C$10,Calc8!C$11,Calc8!C$12,Calc8!C$13)</f>
        <v>SILT</v>
      </c>
      <c r="M10" s="54">
        <f t="shared" si="3"/>
        <v>0</v>
      </c>
      <c r="N10" s="66" t="str">
        <f t="shared" si="4"/>
        <v/>
      </c>
      <c r="O10" s="51"/>
      <c r="P10" s="51"/>
      <c r="Q10" s="51"/>
      <c r="R10" s="51"/>
      <c r="S10" s="51"/>
      <c r="T10" s="51"/>
      <c r="U10" s="51"/>
      <c r="V10" s="51"/>
      <c r="W10" s="51"/>
      <c r="X10" s="51"/>
      <c r="Y10" s="51"/>
      <c r="Z10" s="51"/>
    </row>
    <row r="11" spans="1:32" ht="15" x14ac:dyDescent="0.2">
      <c r="A11" s="53">
        <v>9</v>
      </c>
      <c r="B11" s="55"/>
      <c r="C11" s="54">
        <f t="shared" si="0"/>
        <v>1</v>
      </c>
      <c r="D11" s="55"/>
      <c r="E11" s="55"/>
      <c r="F11" s="55"/>
      <c r="G11" s="55"/>
      <c r="H11" s="55"/>
      <c r="I11" s="55"/>
      <c r="J11" s="56">
        <f t="shared" si="1"/>
        <v>1</v>
      </c>
      <c r="K11" s="56">
        <f t="shared" si="2"/>
        <v>0</v>
      </c>
      <c r="L11" s="57" t="str">
        <f>CHOOSE(Calc9!A$14,CHOOSE(Calc9!A$23, Calc9!C$2,Calc9!C$17,Calc9!C$18,Calc9!C$19,Calc9!C$20,Calc9!C$21,Calc9!C$22),CHOOSE(Calc9!A$32, Calc9!C$3,Calc9!C$26,Calc9!C$27,Calc9!C$28,Calc9!C$29,Calc9!C$30,Calc9!C$31),CHOOSE(Calc9!A$48, Calc9!C$4,Calc9!C$35,Calc9!C$36,Calc9!C$37,Calc9!C$38,Calc9!C$39,Calc9!C$40,Calc9!C$41,Calc9!C$42,Calc9!C$43,Calc9!C$44,Calc9!C$45,Calc9!C$46,Calc9!C$47),Calc9!C$5,Calc9!C$6,Calc9!C$7,Calc9!C$8,Calc9!C$9,Calc9!C$10,Calc9!C$11,Calc9!C$12,Calc9!C$13)</f>
        <v>SILT</v>
      </c>
      <c r="M11" s="54">
        <f t="shared" si="3"/>
        <v>0</v>
      </c>
      <c r="N11" s="66" t="str">
        <f t="shared" si="4"/>
        <v/>
      </c>
      <c r="O11" s="51"/>
      <c r="P11" s="51"/>
      <c r="Q11" s="51"/>
      <c r="R11" s="51"/>
      <c r="S11" s="51"/>
      <c r="T11" s="51"/>
      <c r="U11" s="51"/>
      <c r="V11" s="51"/>
      <c r="W11" s="51"/>
      <c r="X11" s="51"/>
      <c r="Y11" s="51"/>
      <c r="Z11" s="51"/>
    </row>
    <row r="12" spans="1:32" ht="15" x14ac:dyDescent="0.2">
      <c r="A12" s="53">
        <v>10</v>
      </c>
      <c r="B12" s="55"/>
      <c r="C12" s="54">
        <f t="shared" si="0"/>
        <v>1</v>
      </c>
      <c r="D12" s="55"/>
      <c r="E12" s="55"/>
      <c r="F12" s="55"/>
      <c r="G12" s="55"/>
      <c r="H12" s="55"/>
      <c r="I12" s="55"/>
      <c r="J12" s="56">
        <f t="shared" si="1"/>
        <v>1</v>
      </c>
      <c r="K12" s="56">
        <f t="shared" si="2"/>
        <v>0</v>
      </c>
      <c r="L12" s="57" t="str">
        <f>CHOOSE(Calc10!A$14,CHOOSE(Calc10!A$23, Calc10!C$2,Calc10!C$17,Calc10!C$18,Calc10!C$19,Calc10!C$20,Calc10!C$21,Calc10!C$22),CHOOSE(Calc10!A$32, Calc10!C$3,Calc10!C$26,Calc10!C$27,Calc10!C$28,Calc10!C$29,Calc10!C$30,Calc10!C$31),CHOOSE(Calc10!A$48, Calc10!C$4,Calc10!C$35,Calc10!C$36,Calc10!C$37,Calc10!C$38,Calc10!C$39,Calc10!C$40,Calc10!C$41,Calc10!C$42,Calc10!C$43,Calc10!C$44,Calc10!C$45,Calc10!C$46,Calc10!C$47),Calc10!C$5,Calc10!C$6,Calc10!C$7,Calc10!C$8,Calc10!C$9,Calc10!C$10,Calc10!C$11,Calc10!C$12,Calc10!C$13)</f>
        <v>SILT</v>
      </c>
      <c r="M12" s="54">
        <f t="shared" si="3"/>
        <v>0</v>
      </c>
      <c r="N12" s="66" t="str">
        <f t="shared" si="4"/>
        <v/>
      </c>
      <c r="O12" s="51"/>
      <c r="P12" s="51"/>
      <c r="Q12" s="51"/>
      <c r="R12" s="51"/>
      <c r="S12" s="51"/>
      <c r="T12" s="51"/>
      <c r="U12" s="51"/>
      <c r="V12" s="51"/>
      <c r="W12" s="51"/>
      <c r="X12" s="51"/>
      <c r="Y12" s="51"/>
      <c r="Z12" s="51"/>
    </row>
    <row r="13" spans="1:32" ht="15" x14ac:dyDescent="0.2">
      <c r="A13" s="53">
        <v>11</v>
      </c>
      <c r="B13" s="55"/>
      <c r="C13" s="54">
        <f t="shared" si="0"/>
        <v>1</v>
      </c>
      <c r="D13" s="55"/>
      <c r="E13" s="55"/>
      <c r="F13" s="55"/>
      <c r="G13" s="55"/>
      <c r="H13" s="55"/>
      <c r="I13" s="55"/>
      <c r="J13" s="56">
        <f t="shared" si="1"/>
        <v>1</v>
      </c>
      <c r="K13" s="56">
        <f t="shared" si="2"/>
        <v>0</v>
      </c>
      <c r="L13" s="57" t="str">
        <f>CHOOSE(Calc11!A$14,CHOOSE(Calc11!A$23, Calc11!C$2,Calc11!C$17,Calc11!C$18,Calc11!C$19,Calc11!C$20,Calc11!C$21,Calc11!C$22),CHOOSE(Calc11!A$32, Calc11!C$3,Calc11!C$26,Calc11!C$27,Calc11!C$28,Calc11!C$29,Calc11!C$30,Calc11!C$31),CHOOSE(Calc11!A$48, Calc11!C$4,Calc11!C$35,Calc11!C$36,Calc11!C$37,Calc11!C$38,Calc11!C$39,Calc11!C$40,Calc11!C$41,Calc11!C$42,Calc11!C$43,Calc11!C$44,Calc11!C$45,Calc11!C$46,Calc11!C$47),Calc11!C$5,Calc11!C$6,Calc11!C$7,Calc11!C$8,Calc11!C$9,Calc11!C$10,Calc11!C$11,Calc11!C$12,Calc11!C$13)</f>
        <v>SILT</v>
      </c>
      <c r="M13" s="54">
        <f t="shared" si="3"/>
        <v>0</v>
      </c>
      <c r="N13" s="66" t="str">
        <f t="shared" si="4"/>
        <v/>
      </c>
      <c r="O13" s="51"/>
      <c r="P13" s="51"/>
      <c r="Q13" s="51"/>
      <c r="R13" s="51"/>
      <c r="S13" s="51"/>
      <c r="T13" s="51"/>
      <c r="U13" s="51"/>
      <c r="V13" s="51"/>
      <c r="W13" s="51"/>
      <c r="X13" s="51"/>
      <c r="Y13" s="51"/>
      <c r="Z13" s="51"/>
    </row>
    <row r="14" spans="1:32" ht="15" x14ac:dyDescent="0.2">
      <c r="A14" s="53">
        <v>12</v>
      </c>
      <c r="B14" s="55"/>
      <c r="C14" s="54">
        <f t="shared" si="0"/>
        <v>1</v>
      </c>
      <c r="D14" s="55"/>
      <c r="E14" s="55"/>
      <c r="F14" s="55"/>
      <c r="G14" s="55"/>
      <c r="H14" s="55"/>
      <c r="I14" s="55"/>
      <c r="J14" s="56">
        <f t="shared" si="1"/>
        <v>1</v>
      </c>
      <c r="K14" s="56">
        <f t="shared" si="2"/>
        <v>0</v>
      </c>
      <c r="L14" s="57" t="str">
        <f>CHOOSE(Calc12!A$14,CHOOSE(Calc12!A$23, Calc12!C$2,Calc12!C$17,Calc12!C$18,Calc12!C$19,Calc12!C$20,Calc12!C$21,Calc12!C$22),CHOOSE(Calc12!A$32, Calc12!C$3,Calc12!C$26,Calc12!C$27,Calc12!C$28,Calc12!C$29,Calc12!C$30,Calc12!C$31),CHOOSE(Calc12!A$48, Calc12!C$4,Calc12!C$35,Calc12!C$36,Calc12!C$37,Calc12!C$38,Calc12!C$39,Calc12!C$40,Calc12!C$41,Calc12!C$42,Calc12!C$43,Calc12!C$44,Calc12!C$45,Calc12!C$46,Calc12!C$47),Calc12!C$5,Calc12!C$6,Calc12!C$7,Calc12!C$8,Calc12!C$9,Calc12!C$10,Calc12!C$11,Calc12!C$12,Calc12!C$13)</f>
        <v>SILT</v>
      </c>
      <c r="M14" s="54">
        <f t="shared" si="3"/>
        <v>0</v>
      </c>
      <c r="N14" s="66" t="str">
        <f t="shared" si="4"/>
        <v/>
      </c>
      <c r="O14" s="51"/>
      <c r="P14" s="51"/>
      <c r="Q14" s="51"/>
      <c r="R14" s="51"/>
      <c r="S14" s="51"/>
      <c r="T14" s="51"/>
      <c r="U14" s="51"/>
      <c r="V14" s="51"/>
      <c r="W14" s="51"/>
      <c r="X14" s="51"/>
      <c r="Y14" s="51"/>
      <c r="Z14" s="51"/>
    </row>
    <row r="15" spans="1:32" ht="15" x14ac:dyDescent="0.2">
      <c r="A15" s="53">
        <v>13</v>
      </c>
      <c r="B15" s="55"/>
      <c r="C15" s="54">
        <f t="shared" si="0"/>
        <v>1</v>
      </c>
      <c r="D15" s="55"/>
      <c r="E15" s="55"/>
      <c r="F15" s="55"/>
      <c r="G15" s="55"/>
      <c r="H15" s="55"/>
      <c r="I15" s="55"/>
      <c r="J15" s="56">
        <f t="shared" si="1"/>
        <v>1</v>
      </c>
      <c r="K15" s="56">
        <f t="shared" si="2"/>
        <v>0</v>
      </c>
      <c r="L15" s="57" t="str">
        <f>CHOOSE(Calc13!A$14,CHOOSE(Calc13!A$23, Calc13!C$2,Calc13!C$17,Calc13!C$18,Calc13!C$19,Calc13!C$20,Calc13!C$21,Calc13!C$22),CHOOSE(Calc13!A$32, Calc13!C$3,Calc13!C$26,Calc13!C$27,Calc13!C$28,Calc13!C$29,Calc13!C$30,Calc13!C$31),CHOOSE(Calc13!A$48, Calc13!C$4,Calc13!C$35,Calc13!C$36,Calc13!C$37,Calc13!C$38,Calc13!C$39,Calc13!C$40,Calc13!C$41,Calc13!C$42,Calc13!C$43,Calc13!C$44,Calc13!C$45,Calc13!C$46,Calc13!C$47),Calc13!C$5,Calc13!C$6,Calc13!C$7,Calc13!C$8,Calc13!C$9,Calc13!C$10,Calc13!C$11,Calc13!C$12,Calc13!C$13)</f>
        <v>SILT</v>
      </c>
      <c r="M15" s="54">
        <f t="shared" si="3"/>
        <v>0</v>
      </c>
      <c r="N15" s="66" t="str">
        <f t="shared" si="4"/>
        <v/>
      </c>
      <c r="O15" s="51"/>
      <c r="P15" s="51"/>
      <c r="Q15" s="51"/>
      <c r="R15" s="51"/>
      <c r="S15" s="51"/>
      <c r="T15" s="51"/>
      <c r="U15" s="51"/>
      <c r="V15" s="51"/>
      <c r="W15" s="51"/>
      <c r="X15" s="51"/>
      <c r="Y15" s="51"/>
      <c r="Z15" s="51"/>
    </row>
    <row r="16" spans="1:32" ht="15" x14ac:dyDescent="0.2">
      <c r="A16" s="53">
        <v>14</v>
      </c>
      <c r="B16" s="55"/>
      <c r="C16" s="54">
        <f t="shared" si="0"/>
        <v>1</v>
      </c>
      <c r="D16" s="55"/>
      <c r="E16" s="55"/>
      <c r="F16" s="55"/>
      <c r="G16" s="55"/>
      <c r="H16" s="55"/>
      <c r="I16" s="55"/>
      <c r="J16" s="56">
        <f t="shared" si="1"/>
        <v>1</v>
      </c>
      <c r="K16" s="56">
        <f t="shared" si="2"/>
        <v>0</v>
      </c>
      <c r="L16" s="57" t="str">
        <f>CHOOSE(Calc14!A$14,CHOOSE(Calc14!A$23, Calc14!C$2,Calc14!C$17,Calc14!C$18,Calc14!C$19,Calc14!C$20,Calc14!C$21,Calc14!C$22),CHOOSE(Calc14!A$32, Calc14!C$3,Calc14!C$26,Calc14!C$27,Calc14!C$28,Calc14!C$29,Calc14!C$30,Calc14!C$31),CHOOSE(Calc14!A$48, Calc14!C$4,Calc14!C$35,Calc14!C$36,Calc14!C$37,Calc14!C$38,Calc14!C$39,Calc14!C$40,Calc14!C$41,Calc14!C$42,Calc14!C$43,Calc14!C$44,Calc14!C$45,Calc14!C$46,Calc14!C$47),Calc14!C$5,Calc14!C$6,Calc14!C$7,Calc14!C$8,Calc14!C$9,Calc14!C$10,Calc14!C$11,Calc14!C$12,Calc14!C$13)</f>
        <v>SILT</v>
      </c>
      <c r="M16" s="54">
        <f t="shared" si="3"/>
        <v>0</v>
      </c>
      <c r="N16" s="66" t="str">
        <f t="shared" si="4"/>
        <v/>
      </c>
      <c r="O16" s="51"/>
      <c r="P16" s="51"/>
      <c r="Q16" s="51"/>
      <c r="R16" s="51"/>
      <c r="S16" s="51"/>
      <c r="T16" s="51"/>
      <c r="U16" s="51"/>
      <c r="V16" s="51"/>
      <c r="W16" s="51"/>
      <c r="X16" s="51"/>
      <c r="Y16" s="51"/>
      <c r="Z16" s="51"/>
    </row>
    <row r="17" spans="1:26" ht="15" x14ac:dyDescent="0.2">
      <c r="A17" s="53">
        <v>15</v>
      </c>
      <c r="B17" s="55"/>
      <c r="C17" s="54">
        <f t="shared" si="0"/>
        <v>1</v>
      </c>
      <c r="D17" s="55"/>
      <c r="E17" s="55"/>
      <c r="F17" s="55"/>
      <c r="G17" s="55"/>
      <c r="H17" s="55"/>
      <c r="I17" s="55"/>
      <c r="J17" s="56">
        <f t="shared" si="1"/>
        <v>1</v>
      </c>
      <c r="K17" s="56">
        <f t="shared" si="2"/>
        <v>0</v>
      </c>
      <c r="L17" s="57" t="str">
        <f>CHOOSE(Calc15!A$14,CHOOSE(Calc15!A$23, Calc15!C$2,Calc15!C$17,Calc15!C$18,Calc15!C$19,Calc15!C$20,Calc15!C$21,Calc15!C$22),CHOOSE(Calc15!A$32, Calc15!C$3,Calc15!C$26,Calc15!C$27,Calc15!C$28,Calc15!C$29,Calc15!C$30,Calc15!C$31),CHOOSE(Calc15!A$48, Calc15!C$4,Calc15!C$35,Calc15!C$36,Calc15!C$37,Calc15!C$38,Calc15!C$39,Calc15!C$40,Calc15!C$41,Calc15!C$42,Calc15!C$43,Calc15!C$44,Calc15!C$45,Calc15!C$46,Calc15!C$47),Calc15!C$5,Calc15!C$6,Calc15!C$7,Calc15!C$8,Calc15!C$9,Calc15!C$10,Calc15!C$11,Calc15!C$12,Calc15!C$13)</f>
        <v>SILT</v>
      </c>
      <c r="M17" s="54">
        <f t="shared" si="3"/>
        <v>0</v>
      </c>
      <c r="N17" s="66" t="str">
        <f t="shared" si="4"/>
        <v/>
      </c>
      <c r="O17" s="51"/>
      <c r="P17" s="51"/>
      <c r="Q17" s="51"/>
      <c r="R17" s="51"/>
      <c r="S17" s="51"/>
      <c r="T17" s="51"/>
      <c r="U17" s="51"/>
      <c r="V17" s="51"/>
      <c r="W17" s="51"/>
      <c r="X17" s="51"/>
      <c r="Y17" s="51"/>
      <c r="Z17" s="51"/>
    </row>
    <row r="18" spans="1:26" ht="15" x14ac:dyDescent="0.2">
      <c r="A18" s="53">
        <v>16</v>
      </c>
      <c r="B18" s="55"/>
      <c r="C18" s="54">
        <f t="shared" si="0"/>
        <v>1</v>
      </c>
      <c r="D18" s="55"/>
      <c r="E18" s="55"/>
      <c r="F18" s="55"/>
      <c r="G18" s="55"/>
      <c r="H18" s="55"/>
      <c r="I18" s="55"/>
      <c r="J18" s="56">
        <f t="shared" si="1"/>
        <v>1</v>
      </c>
      <c r="K18" s="56">
        <f t="shared" si="2"/>
        <v>0</v>
      </c>
      <c r="L18" s="57" t="str">
        <f>CHOOSE(Calc16!A$14,CHOOSE(Calc16!A$23, Calc16!C$2,Calc16!C$17,Calc16!C$18,Calc16!C$19,Calc16!C$20,Calc16!C$21,Calc16!C$22),CHOOSE(Calc16!A$32, Calc16!C$3,Calc16!C$26,Calc16!C$27,Calc16!C$28,Calc16!C$29,Calc16!C$30,Calc16!C$31),CHOOSE(Calc16!A$48, Calc16!C$4,Calc16!C$35,Calc16!C$36,Calc16!C$37,Calc16!C$38,Calc16!C$39,Calc16!C$40,Calc16!C$41,Calc16!C$42,Calc16!C$43,Calc16!C$44,Calc16!C$45,Calc16!C$46,Calc16!C$47),Calc16!C$5,Calc16!C$6,Calc16!C$7,Calc16!C$8,Calc16!C$9,Calc16!C$10,Calc16!C$11,Calc16!C$12,Calc16!C$13)</f>
        <v>SILT</v>
      </c>
      <c r="M18" s="54">
        <f t="shared" si="3"/>
        <v>0</v>
      </c>
      <c r="N18" s="66" t="str">
        <f t="shared" si="4"/>
        <v/>
      </c>
      <c r="O18" s="51"/>
      <c r="P18" s="51"/>
      <c r="Q18" s="51"/>
      <c r="R18" s="51"/>
      <c r="S18" s="51"/>
      <c r="T18" s="51"/>
      <c r="U18" s="51"/>
      <c r="V18" s="51"/>
      <c r="W18" s="51"/>
      <c r="X18" s="51"/>
      <c r="Y18" s="51"/>
      <c r="Z18" s="51"/>
    </row>
    <row r="19" spans="1:26" ht="15" x14ac:dyDescent="0.2">
      <c r="A19" s="53">
        <v>17</v>
      </c>
      <c r="B19" s="55"/>
      <c r="C19" s="54">
        <f t="shared" si="0"/>
        <v>1</v>
      </c>
      <c r="D19" s="55"/>
      <c r="E19" s="55"/>
      <c r="F19" s="55"/>
      <c r="G19" s="55"/>
      <c r="H19" s="55"/>
      <c r="I19" s="55"/>
      <c r="J19" s="56">
        <f t="shared" si="1"/>
        <v>1</v>
      </c>
      <c r="K19" s="56">
        <f t="shared" si="2"/>
        <v>0</v>
      </c>
      <c r="L19" s="57" t="str">
        <f>CHOOSE(Calc17!A$14,CHOOSE(Calc17!A$23, Calc17!C$2,Calc17!C$17,Calc17!C$18,Calc17!C$19,Calc17!C$20,Calc17!C$21,Calc17!C$22),CHOOSE(Calc17!A$32, Calc17!C$3,Calc17!C$26,Calc17!C$27,Calc17!C$28,Calc17!C$29,Calc17!C$30,Calc17!C$31),CHOOSE(Calc17!A$48, Calc17!C$4,Calc17!C$35,Calc17!C$36,Calc17!C$37,Calc17!C$38,Calc17!C$39,Calc17!C$40,Calc17!C$41,Calc17!C$42,Calc17!C$43,Calc17!C$44,Calc17!C$45,Calc17!C$46,Calc17!C$47),Calc17!C$5,Calc17!C$6,Calc17!C$7,Calc17!C$8,Calc17!C$9,Calc17!C$10,Calc17!C$11,Calc17!C$12,Calc17!C$13)</f>
        <v>SILT</v>
      </c>
      <c r="M19" s="54">
        <f t="shared" si="3"/>
        <v>0</v>
      </c>
      <c r="N19" s="66" t="str">
        <f t="shared" si="4"/>
        <v/>
      </c>
      <c r="O19" s="51"/>
      <c r="P19" s="51"/>
      <c r="Q19" s="51"/>
      <c r="R19" s="51"/>
      <c r="S19" s="51"/>
      <c r="T19" s="51"/>
      <c r="U19" s="51"/>
      <c r="V19" s="51"/>
      <c r="W19" s="51"/>
      <c r="X19" s="51"/>
      <c r="Y19" s="51"/>
      <c r="Z19" s="51"/>
    </row>
    <row r="20" spans="1:26" ht="15" x14ac:dyDescent="0.2">
      <c r="A20" s="53">
        <v>18</v>
      </c>
      <c r="B20" s="55"/>
      <c r="C20" s="54">
        <f t="shared" si="0"/>
        <v>1</v>
      </c>
      <c r="D20" s="55"/>
      <c r="E20" s="55"/>
      <c r="F20" s="55"/>
      <c r="G20" s="55"/>
      <c r="H20" s="55"/>
      <c r="I20" s="55"/>
      <c r="J20" s="56">
        <f t="shared" si="1"/>
        <v>1</v>
      </c>
      <c r="K20" s="56">
        <f t="shared" si="2"/>
        <v>0</v>
      </c>
      <c r="L20" s="57" t="str">
        <f>CHOOSE(Calc18!A$14,CHOOSE(Calc18!A$23, Calc18!C$2,Calc18!C$17,Calc18!C$18,Calc18!C$19,Calc18!C$20,Calc18!C$21,Calc18!C$22),CHOOSE(Calc18!A$32, Calc18!C$3,Calc18!C$26,Calc18!C$27,Calc18!C$28,Calc18!C$29,Calc18!C$30,Calc18!C$31),CHOOSE(Calc18!A$48, Calc18!C$4,Calc18!C$35,Calc18!C$36,Calc18!C$37,Calc18!C$38,Calc18!C$39,Calc18!C$40,Calc18!C$41,Calc18!C$42,Calc18!C$43,Calc18!C$44,Calc18!C$45,Calc18!C$46,Calc18!C$47),Calc18!C$5,Calc18!C$6,Calc18!C$7,Calc18!C$8,Calc18!C$9,Calc18!C$10,Calc18!C$11,Calc18!C$12,Calc18!C$13)</f>
        <v>SILT</v>
      </c>
      <c r="M20" s="54">
        <f t="shared" si="3"/>
        <v>0</v>
      </c>
      <c r="N20" s="66" t="str">
        <f t="shared" si="4"/>
        <v/>
      </c>
      <c r="O20" s="51"/>
      <c r="P20" s="51"/>
      <c r="Q20" s="51"/>
      <c r="R20" s="51"/>
      <c r="S20" s="51"/>
      <c r="T20" s="51"/>
      <c r="U20" s="51"/>
      <c r="V20" s="51"/>
      <c r="W20" s="51"/>
      <c r="X20" s="51"/>
      <c r="Y20" s="51"/>
      <c r="Z20" s="51"/>
    </row>
    <row r="21" spans="1:26" ht="15" x14ac:dyDescent="0.2">
      <c r="A21" s="53">
        <v>19</v>
      </c>
      <c r="B21" s="55"/>
      <c r="C21" s="54">
        <f t="shared" si="0"/>
        <v>1</v>
      </c>
      <c r="D21" s="55"/>
      <c r="E21" s="55"/>
      <c r="F21" s="55"/>
      <c r="G21" s="55"/>
      <c r="H21" s="55"/>
      <c r="I21" s="55"/>
      <c r="J21" s="56">
        <f t="shared" si="1"/>
        <v>1</v>
      </c>
      <c r="K21" s="56">
        <f t="shared" si="2"/>
        <v>0</v>
      </c>
      <c r="L21" s="57" t="str">
        <f>CHOOSE(Calc19!A$14,CHOOSE(Calc19!A$23, Calc19!C$2,Calc19!C$17,Calc19!C$18,Calc19!C$19,Calc19!C$20,Calc19!C$21,Calc19!C$22),CHOOSE(Calc19!A$32, Calc19!C$3,Calc19!C$26,Calc19!C$27,Calc19!C$28,Calc19!C$29,Calc19!C$30,Calc19!C$31),CHOOSE(Calc19!A$48, Calc19!C$4,Calc19!C$35,Calc19!C$36,Calc19!C$37,Calc19!C$38,Calc19!C$39,Calc19!C$40,Calc19!C$41,Calc19!C$42,Calc19!C$43,Calc19!C$44,Calc19!C$45,Calc19!C$46,Calc19!C$47),Calc19!C$5,Calc19!C$6,Calc19!C$7,Calc19!C$8,Calc19!C$9,Calc19!C$10,Calc19!C$11,Calc19!C$12,Calc19!C$13)</f>
        <v>SILT</v>
      </c>
      <c r="M21" s="54">
        <f t="shared" si="3"/>
        <v>0</v>
      </c>
      <c r="N21" s="66" t="str">
        <f t="shared" si="4"/>
        <v/>
      </c>
      <c r="O21" s="51"/>
      <c r="P21" s="51"/>
      <c r="Q21" s="51"/>
      <c r="R21" s="51"/>
      <c r="S21" s="51"/>
      <c r="T21" s="51"/>
      <c r="U21" s="51"/>
      <c r="V21" s="51"/>
      <c r="W21" s="51"/>
      <c r="X21" s="51"/>
      <c r="Y21" s="51"/>
      <c r="Z21" s="51"/>
    </row>
    <row r="22" spans="1:26" ht="15" x14ac:dyDescent="0.2">
      <c r="A22" s="53">
        <v>20</v>
      </c>
      <c r="B22" s="55"/>
      <c r="C22" s="54">
        <f t="shared" si="0"/>
        <v>1</v>
      </c>
      <c r="D22" s="55"/>
      <c r="E22" s="55"/>
      <c r="F22" s="55"/>
      <c r="G22" s="55"/>
      <c r="H22" s="55"/>
      <c r="I22" s="55"/>
      <c r="J22" s="56">
        <f t="shared" si="1"/>
        <v>1</v>
      </c>
      <c r="K22" s="56">
        <f t="shared" si="2"/>
        <v>0</v>
      </c>
      <c r="L22" s="57" t="str">
        <f>CHOOSE(Calc20!A$14,CHOOSE(Calc20!A$23, Calc20!C$2,Calc20!C$17,Calc20!C$18,Calc20!C$19,Calc20!C$20,Calc20!C$21,Calc20!C$22),CHOOSE(Calc20!A$32, Calc20!C$3,Calc20!C$26,Calc20!C$27,Calc20!C$28,Calc20!C$29,Calc20!C$30,Calc20!C$31),CHOOSE(Calc20!A$48, Calc20!C$4,Calc20!C$35,Calc20!C$36,Calc20!C$37,Calc20!C$38,Calc20!C$39,Calc20!C$40,Calc20!C$41,Calc20!C$42,Calc20!C$43,Calc20!C$44,Calc20!C$45,Calc20!C$46,Calc20!C$47),Calc20!C$5,Calc20!C$6,Calc20!C$7,Calc20!C$8,Calc20!C$9,Calc20!C$10,Calc20!C$11,Calc20!C$12,Calc20!C$13)</f>
        <v>SILT</v>
      </c>
      <c r="M22" s="54">
        <f t="shared" si="3"/>
        <v>0</v>
      </c>
      <c r="N22" s="66" t="str">
        <f t="shared" si="4"/>
        <v/>
      </c>
      <c r="O22" s="51"/>
      <c r="P22" s="51"/>
      <c r="Q22" s="51"/>
      <c r="R22" s="51"/>
      <c r="S22" s="51"/>
      <c r="T22" s="51"/>
      <c r="U22" s="51"/>
      <c r="V22" s="51"/>
      <c r="W22" s="51"/>
      <c r="X22" s="51"/>
      <c r="Y22" s="51"/>
      <c r="Z22" s="51"/>
    </row>
    <row r="23" spans="1:26" ht="15" x14ac:dyDescent="0.2">
      <c r="A23" s="53">
        <v>21</v>
      </c>
      <c r="B23" s="55"/>
      <c r="C23" s="54">
        <f t="shared" si="0"/>
        <v>1</v>
      </c>
      <c r="D23" s="55"/>
      <c r="E23" s="55"/>
      <c r="F23" s="55"/>
      <c r="G23" s="55"/>
      <c r="H23" s="55"/>
      <c r="I23" s="55"/>
      <c r="J23" s="56">
        <f t="shared" si="1"/>
        <v>1</v>
      </c>
      <c r="K23" s="56">
        <f t="shared" si="2"/>
        <v>0</v>
      </c>
      <c r="L23" s="57" t="str">
        <f>CHOOSE(Calc21!A$14,CHOOSE(Calc21!A$23, Calc21!C$2,Calc21!C$17,Calc21!C$18,Calc21!C$19,Calc21!C$20,Calc21!C$21,Calc21!C$22),CHOOSE(Calc21!A$32, Calc21!C$3,Calc21!C$26,Calc21!C$27,Calc21!C$28,Calc21!C$29,Calc21!C$30,Calc21!C$31),CHOOSE(Calc21!A$48, Calc21!C$4,Calc21!C$35,Calc21!C$36,Calc21!C$37,Calc21!C$38,Calc21!C$39,Calc21!C$40,Calc21!C$41,Calc21!C$42,Calc21!C$43,Calc21!C$44,Calc21!C$45,Calc21!C$46,Calc21!C$47),Calc21!C$5,Calc21!C$6,Calc21!C$7,Calc21!C$8,Calc21!C$9,Calc21!C$10,Calc21!C$11,Calc21!C$12,Calc21!C$13)</f>
        <v>SILT</v>
      </c>
      <c r="M23" s="54">
        <f t="shared" si="3"/>
        <v>0</v>
      </c>
      <c r="N23" s="66" t="str">
        <f t="shared" si="4"/>
        <v/>
      </c>
      <c r="O23" s="51"/>
      <c r="P23" s="51"/>
      <c r="Q23" s="51"/>
      <c r="R23" s="51"/>
      <c r="S23" s="51"/>
      <c r="T23" s="51"/>
      <c r="U23" s="51"/>
      <c r="V23" s="51"/>
      <c r="W23" s="51"/>
      <c r="X23" s="51"/>
      <c r="Y23" s="51"/>
      <c r="Z23" s="51"/>
    </row>
    <row r="24" spans="1:26" ht="15" x14ac:dyDescent="0.2">
      <c r="A24" s="53">
        <v>22</v>
      </c>
      <c r="B24" s="55"/>
      <c r="C24" s="54">
        <f t="shared" si="0"/>
        <v>1</v>
      </c>
      <c r="D24" s="55"/>
      <c r="E24" s="55"/>
      <c r="F24" s="55"/>
      <c r="G24" s="55"/>
      <c r="H24" s="55"/>
      <c r="I24" s="55"/>
      <c r="J24" s="56">
        <f t="shared" si="1"/>
        <v>1</v>
      </c>
      <c r="K24" s="56">
        <f t="shared" si="2"/>
        <v>0</v>
      </c>
      <c r="L24" s="57" t="str">
        <f>CHOOSE(Calc22!A$14,CHOOSE(Calc22!A$23, Calc22!C$2,Calc22!C$17,Calc22!C$18,Calc22!C$19,Calc22!C$20,Calc22!C$21,Calc22!C$22),CHOOSE(Calc22!A$32, Calc22!C$3,Calc22!C$26,Calc22!C$27,Calc22!C$28,Calc22!C$29,Calc22!C$30,Calc22!C$31),CHOOSE(Calc22!A$48, Calc22!C$4,Calc22!C$35,Calc22!C$36,Calc22!C$37,Calc22!C$38,Calc22!C$39,Calc22!C$40,Calc22!C$41,Calc22!C$42,Calc22!C$43,Calc22!C$44,Calc22!C$45,Calc22!C$46,Calc22!C$47),Calc22!C$5,Calc22!C$6,Calc22!C$7,Calc22!C$8,Calc22!C$9,Calc22!C$10,Calc22!C$11,Calc22!C$12,Calc22!C$13)</f>
        <v>SILT</v>
      </c>
      <c r="M24" s="54">
        <f t="shared" si="3"/>
        <v>0</v>
      </c>
      <c r="N24" s="66" t="str">
        <f t="shared" si="4"/>
        <v/>
      </c>
      <c r="O24" s="51"/>
      <c r="P24" s="51"/>
      <c r="Q24" s="51"/>
      <c r="R24" s="51"/>
      <c r="S24" s="51"/>
      <c r="T24" s="51"/>
      <c r="U24" s="51"/>
      <c r="V24" s="51"/>
      <c r="W24" s="51"/>
      <c r="X24" s="51"/>
      <c r="Y24" s="51"/>
      <c r="Z24" s="51"/>
    </row>
    <row r="25" spans="1:26" ht="15" x14ac:dyDescent="0.2">
      <c r="A25" s="53">
        <v>23</v>
      </c>
      <c r="B25" s="55"/>
      <c r="C25" s="54">
        <f t="shared" si="0"/>
        <v>1</v>
      </c>
      <c r="D25" s="55"/>
      <c r="E25" s="55"/>
      <c r="F25" s="55"/>
      <c r="G25" s="55"/>
      <c r="H25" s="55"/>
      <c r="I25" s="55"/>
      <c r="J25" s="56">
        <f t="shared" si="1"/>
        <v>1</v>
      </c>
      <c r="K25" s="56">
        <f t="shared" si="2"/>
        <v>0</v>
      </c>
      <c r="L25" s="57" t="str">
        <f>CHOOSE(Calc23!A$14,CHOOSE(Calc23!A$23, Calc23!C$2,Calc23!C$17,Calc23!C$18,Calc23!C$19,Calc23!C$20,Calc23!C$21,Calc23!C$22),CHOOSE(Calc23!A$32, Calc23!C$3,Calc23!C$26,Calc23!C$27,Calc23!C$28,Calc23!C$29,Calc23!C$30,Calc23!C$31),CHOOSE(Calc23!A$48, Calc23!C$4,Calc23!C$35,Calc23!C$36,Calc23!C$37,Calc23!C$38,Calc23!C$39,Calc23!C$40,Calc23!C$41,Calc23!C$42,Calc23!C$43,Calc23!C$44,Calc23!C$45,Calc23!C$46,Calc23!C$47),Calc23!C$5,Calc23!C$6,Calc23!C$7,Calc23!C$8,Calc23!C$9,Calc23!C$10,Calc23!C$11,Calc23!C$12,Calc23!C$13)</f>
        <v>SILT</v>
      </c>
      <c r="M25" s="54">
        <f t="shared" si="3"/>
        <v>0</v>
      </c>
      <c r="N25" s="66" t="str">
        <f t="shared" si="4"/>
        <v/>
      </c>
      <c r="O25" s="51"/>
      <c r="P25" s="51"/>
      <c r="Q25" s="51"/>
      <c r="R25" s="51"/>
      <c r="S25" s="51"/>
      <c r="T25" s="51"/>
      <c r="U25" s="51"/>
      <c r="V25" s="51"/>
      <c r="W25" s="51"/>
      <c r="X25" s="51"/>
      <c r="Y25" s="51"/>
      <c r="Z25" s="51"/>
    </row>
    <row r="26" spans="1:26" ht="15" x14ac:dyDescent="0.2">
      <c r="A26" s="53">
        <v>24</v>
      </c>
      <c r="B26" s="55"/>
      <c r="C26" s="54">
        <f t="shared" si="0"/>
        <v>1</v>
      </c>
      <c r="D26" s="55"/>
      <c r="E26" s="55"/>
      <c r="F26" s="55"/>
      <c r="G26" s="55"/>
      <c r="H26" s="55"/>
      <c r="I26" s="55"/>
      <c r="J26" s="56">
        <f t="shared" si="1"/>
        <v>1</v>
      </c>
      <c r="K26" s="56">
        <f t="shared" si="2"/>
        <v>0</v>
      </c>
      <c r="L26" s="57" t="str">
        <f>CHOOSE(Calc24!A$14,CHOOSE(Calc24!A$23, Calc24!C$2,Calc24!C$17,Calc24!C$18,Calc24!C$19,Calc24!C$20,Calc24!C$21,Calc24!C$22),CHOOSE(Calc24!A$32, Calc24!C$3,Calc24!C$26,Calc24!C$27,Calc24!C$28,Calc24!C$29,Calc24!C$30,Calc24!C$31),CHOOSE(Calc24!A$48, Calc24!C$4,Calc24!C$35,Calc24!C$36,Calc24!C$37,Calc24!C$38,Calc24!C$39,Calc24!C$40,Calc24!C$41,Calc24!C$42,Calc24!C$43,Calc24!C$44,Calc24!C$45,Calc24!C$46,Calc24!C$47),Calc24!C$5,Calc24!C$6,Calc24!C$7,Calc24!C$8,Calc24!C$9,Calc24!C$10,Calc24!C$11,Calc24!C$12,Calc24!C$13)</f>
        <v>SILT</v>
      </c>
      <c r="M26" s="54">
        <f t="shared" si="3"/>
        <v>0</v>
      </c>
      <c r="N26" s="66" t="str">
        <f t="shared" si="4"/>
        <v/>
      </c>
      <c r="O26" s="51"/>
      <c r="P26" s="51"/>
      <c r="Q26" s="51"/>
      <c r="R26" s="51"/>
      <c r="S26" s="51"/>
      <c r="T26" s="51"/>
      <c r="U26" s="51"/>
      <c r="V26" s="51"/>
      <c r="W26" s="51"/>
      <c r="X26" s="51"/>
      <c r="Y26" s="51"/>
      <c r="Z26" s="51"/>
    </row>
    <row r="27" spans="1:26" ht="15" x14ac:dyDescent="0.2">
      <c r="A27" s="53">
        <v>25</v>
      </c>
      <c r="B27" s="55"/>
      <c r="C27" s="54">
        <f t="shared" si="0"/>
        <v>1</v>
      </c>
      <c r="D27" s="55"/>
      <c r="E27" s="55"/>
      <c r="F27" s="55"/>
      <c r="G27" s="55"/>
      <c r="H27" s="55"/>
      <c r="I27" s="55"/>
      <c r="J27" s="56">
        <f t="shared" si="1"/>
        <v>1</v>
      </c>
      <c r="K27" s="56">
        <f t="shared" si="2"/>
        <v>0</v>
      </c>
      <c r="L27" s="57" t="str">
        <f>CHOOSE(Calc25!A$14,CHOOSE(Calc25!A$23, Calc25!C$2,Calc25!C$17,Calc25!C$18,Calc25!C$19,Calc25!C$20,Calc25!C$21,Calc25!C$22),CHOOSE(Calc25!A$32, Calc25!C$3,Calc25!C$26,Calc25!C$27,Calc25!C$28,Calc25!C$29,Calc25!C$30,Calc25!C$31),CHOOSE(Calc25!A$48, Calc25!C$4,Calc25!C$35,Calc25!C$36,Calc25!C$37,Calc25!C$38,Calc25!C$39,Calc25!C$40,Calc25!C$41,Calc25!C$42,Calc25!C$43,Calc25!C$44,Calc25!C$45,Calc25!C$46,Calc25!C$47),Calc25!C$5,Calc25!C$6,Calc25!C$7,Calc25!C$8,Calc25!C$9,Calc25!C$10,Calc25!C$11,Calc25!C$12,Calc25!C$13)</f>
        <v>SILT</v>
      </c>
      <c r="M27" s="54">
        <f t="shared" si="3"/>
        <v>0</v>
      </c>
      <c r="N27" s="66" t="str">
        <f t="shared" si="4"/>
        <v/>
      </c>
      <c r="O27" s="51"/>
      <c r="P27" s="51"/>
      <c r="Q27" s="51"/>
      <c r="R27" s="51"/>
      <c r="S27" s="51"/>
      <c r="T27" s="51"/>
      <c r="U27" s="51"/>
      <c r="V27" s="51"/>
      <c r="W27" s="51"/>
      <c r="X27" s="51"/>
      <c r="Y27" s="51"/>
      <c r="Z27" s="51"/>
    </row>
    <row r="28" spans="1:26" ht="15" x14ac:dyDescent="0.2">
      <c r="A28" s="53">
        <v>26</v>
      </c>
      <c r="B28" s="55"/>
      <c r="C28" s="54">
        <f t="shared" si="0"/>
        <v>1</v>
      </c>
      <c r="D28" s="55"/>
      <c r="E28" s="55"/>
      <c r="F28" s="55"/>
      <c r="G28" s="55"/>
      <c r="H28" s="55"/>
      <c r="I28" s="55"/>
      <c r="J28" s="56">
        <f t="shared" si="1"/>
        <v>1</v>
      </c>
      <c r="K28" s="56">
        <f t="shared" si="2"/>
        <v>0</v>
      </c>
      <c r="L28" s="57" t="str">
        <f>CHOOSE(Calc26!A$14,CHOOSE(Calc26!A$23, Calc26!C$2,Calc26!C$17,Calc26!C$18,Calc26!C$19,Calc26!C$20,Calc26!C$21,Calc26!C$22),CHOOSE(Calc26!A$32, Calc26!C$3,Calc26!C$26,Calc26!C$27,Calc26!C$28,Calc26!C$29,Calc26!C$30,Calc26!C$31),CHOOSE(Calc26!A$48, Calc26!C$4,Calc26!C$35,Calc26!C$36,Calc26!C$37,Calc26!C$38,Calc26!C$39,Calc26!C$40,Calc26!C$41,Calc26!C$42,Calc26!C$43,Calc26!C$44,Calc26!C$45,Calc26!C$46,Calc26!C$47),Calc26!C$5,Calc26!C$6,Calc26!C$7,Calc26!C$8,Calc26!C$9,Calc26!C$10,Calc26!C$11,Calc26!C$12,Calc26!C$13)</f>
        <v>SILT</v>
      </c>
      <c r="M28" s="54">
        <f t="shared" si="3"/>
        <v>0</v>
      </c>
      <c r="N28" s="66" t="str">
        <f t="shared" si="4"/>
        <v/>
      </c>
      <c r="O28" s="51"/>
      <c r="P28" s="51"/>
      <c r="Q28" s="51"/>
      <c r="R28" s="51"/>
      <c r="S28" s="51"/>
      <c r="T28" s="51"/>
      <c r="U28" s="51"/>
      <c r="V28" s="51"/>
      <c r="W28" s="51"/>
      <c r="X28" s="51"/>
      <c r="Y28" s="51"/>
      <c r="Z28" s="51"/>
    </row>
    <row r="29" spans="1:26" ht="15" x14ac:dyDescent="0.2">
      <c r="A29" s="53">
        <v>27</v>
      </c>
      <c r="B29" s="55"/>
      <c r="C29" s="54">
        <f t="shared" si="0"/>
        <v>1</v>
      </c>
      <c r="D29" s="55"/>
      <c r="E29" s="55"/>
      <c r="F29" s="55"/>
      <c r="G29" s="55"/>
      <c r="H29" s="55"/>
      <c r="I29" s="55"/>
      <c r="J29" s="56">
        <f t="shared" si="1"/>
        <v>1</v>
      </c>
      <c r="K29" s="56">
        <f t="shared" si="2"/>
        <v>0</v>
      </c>
      <c r="L29" s="57" t="str">
        <f>CHOOSE(Calc27!A$14,CHOOSE(Calc27!A$23, Calc27!C$2,Calc27!C$17,Calc27!C$18,Calc27!C$19,Calc27!C$20,Calc27!C$21,Calc27!C$22),CHOOSE(Calc27!A$32, Calc27!C$3,Calc27!C$26,Calc27!C$27,Calc27!C$28,Calc27!C$29,Calc27!C$30,Calc27!C$31),CHOOSE(Calc27!A$48, Calc27!C$4,Calc27!C$35,Calc27!C$36,Calc27!C$37,Calc27!C$38,Calc27!C$39,Calc27!C$40,Calc27!C$41,Calc27!C$42,Calc27!C$43,Calc27!C$44,Calc27!C$45,Calc27!C$46,Calc27!C$47),Calc27!C$5,Calc27!C$6,Calc27!C$7,Calc27!C$8,Calc27!C$9,Calc27!C$10,Calc27!C$11,Calc27!C$12,Calc27!C$13)</f>
        <v>SILT</v>
      </c>
      <c r="M29" s="54">
        <f t="shared" si="3"/>
        <v>0</v>
      </c>
      <c r="N29" s="66" t="str">
        <f t="shared" si="4"/>
        <v/>
      </c>
      <c r="O29" s="51"/>
      <c r="P29" s="51"/>
      <c r="Q29" s="51"/>
      <c r="R29" s="51"/>
      <c r="S29" s="51"/>
      <c r="T29" s="51"/>
      <c r="U29" s="51"/>
      <c r="V29" s="51"/>
      <c r="W29" s="51"/>
      <c r="X29" s="51"/>
      <c r="Y29" s="51"/>
      <c r="Z29" s="51"/>
    </row>
    <row r="30" spans="1:26" ht="15" x14ac:dyDescent="0.2">
      <c r="A30" s="53">
        <v>28</v>
      </c>
      <c r="B30" s="55"/>
      <c r="C30" s="54">
        <f t="shared" si="0"/>
        <v>1</v>
      </c>
      <c r="D30" s="55"/>
      <c r="E30" s="55"/>
      <c r="F30" s="55"/>
      <c r="G30" s="55"/>
      <c r="H30" s="55"/>
      <c r="I30" s="55"/>
      <c r="J30" s="56">
        <f t="shared" si="1"/>
        <v>1</v>
      </c>
      <c r="K30" s="56">
        <f t="shared" si="2"/>
        <v>0</v>
      </c>
      <c r="L30" s="57" t="str">
        <f>CHOOSE(Calc28!A$14,CHOOSE(Calc28!A$23, Calc28!C$2,Calc28!C$17,Calc28!C$18,Calc28!C$19,Calc28!C$20,Calc28!C$21,Calc28!C$22),CHOOSE(Calc28!A$32, Calc28!C$3,Calc28!C$26,Calc28!C$27,Calc28!C$28,Calc28!C$29,Calc28!C$30,Calc28!C$31),CHOOSE(Calc28!A$48, Calc28!C$4,Calc28!C$35,Calc28!C$36,Calc28!C$37,Calc28!C$38,Calc28!C$39,Calc28!C$40,Calc28!C$41,Calc28!C$42,Calc28!C$43,Calc28!C$44,Calc28!C$45,Calc28!C$46,Calc28!C$47),Calc28!C$5,Calc28!C$6,Calc28!C$7,Calc28!C$8,Calc28!C$9,Calc28!C$10,Calc28!C$11,Calc28!C$12,Calc28!C$13)</f>
        <v>SILT</v>
      </c>
      <c r="M30" s="54">
        <f t="shared" si="3"/>
        <v>0</v>
      </c>
      <c r="N30" s="66" t="str">
        <f t="shared" si="4"/>
        <v/>
      </c>
      <c r="O30" s="51"/>
      <c r="P30" s="51"/>
      <c r="Q30" s="51"/>
      <c r="R30" s="51"/>
      <c r="S30" s="51"/>
      <c r="T30" s="51"/>
      <c r="U30" s="51"/>
      <c r="V30" s="51"/>
      <c r="W30" s="51"/>
      <c r="X30" s="51"/>
      <c r="Y30" s="51"/>
      <c r="Z30" s="51"/>
    </row>
    <row r="31" spans="1:26" ht="15" x14ac:dyDescent="0.2">
      <c r="A31" s="53">
        <v>29</v>
      </c>
      <c r="B31" s="55"/>
      <c r="C31" s="54">
        <f t="shared" si="0"/>
        <v>1</v>
      </c>
      <c r="D31" s="55"/>
      <c r="E31" s="55"/>
      <c r="F31" s="55"/>
      <c r="G31" s="55"/>
      <c r="H31" s="55"/>
      <c r="I31" s="55"/>
      <c r="J31" s="56">
        <f t="shared" si="1"/>
        <v>1</v>
      </c>
      <c r="K31" s="56">
        <f t="shared" si="2"/>
        <v>0</v>
      </c>
      <c r="L31" s="57" t="str">
        <f>CHOOSE(Calc29!A$14,CHOOSE(Calc29!A$23, Calc29!C$2,Calc29!C$17,Calc29!C$18,Calc29!C$19,Calc29!C$20,Calc29!C$21,Calc29!C$22),CHOOSE(Calc29!A$32, Calc29!C$3,Calc29!C$26,Calc29!C$27,Calc29!C$28,Calc29!C$29,Calc29!C$30,Calc29!C$31),CHOOSE(Calc29!A$48, Calc29!C$4,Calc29!C$35,Calc29!C$36,Calc29!C$37,Calc29!C$38,Calc29!C$39,Calc29!C$40,Calc29!C$41,Calc29!C$42,Calc29!C$43,Calc29!C$44,Calc29!C$45,Calc29!C$46,Calc29!C$47),Calc29!C$5,Calc29!C$6,Calc29!C$7,Calc29!C$8,Calc29!C$9,Calc29!C$10,Calc29!C$11,Calc29!C$12,Calc29!C$13)</f>
        <v>SILT</v>
      </c>
      <c r="M31" s="54">
        <f t="shared" si="3"/>
        <v>0</v>
      </c>
      <c r="N31" s="66" t="str">
        <f t="shared" si="4"/>
        <v/>
      </c>
      <c r="O31" s="51"/>
      <c r="P31" s="51"/>
      <c r="Q31" s="51"/>
      <c r="R31" s="51"/>
      <c r="S31" s="51"/>
      <c r="T31" s="51"/>
      <c r="U31" s="51"/>
      <c r="V31" s="51"/>
      <c r="W31" s="51"/>
      <c r="X31" s="51"/>
      <c r="Y31" s="51"/>
      <c r="Z31" s="51"/>
    </row>
    <row r="32" spans="1:26" ht="15" x14ac:dyDescent="0.2">
      <c r="A32" s="53">
        <v>30</v>
      </c>
      <c r="B32" s="55"/>
      <c r="C32" s="54">
        <f t="shared" si="0"/>
        <v>1</v>
      </c>
      <c r="D32" s="55"/>
      <c r="E32" s="55"/>
      <c r="F32" s="55"/>
      <c r="G32" s="55"/>
      <c r="H32" s="55"/>
      <c r="I32" s="55"/>
      <c r="J32" s="56">
        <f t="shared" si="1"/>
        <v>1</v>
      </c>
      <c r="K32" s="56">
        <f t="shared" si="2"/>
        <v>0</v>
      </c>
      <c r="L32" s="57" t="str">
        <f>CHOOSE(Calc30!A$14,CHOOSE(Calc30!A$23, Calc30!C$2,Calc30!C$17,Calc30!C$18,Calc30!C$19,Calc30!C$20,Calc30!C$21,Calc30!C$22),CHOOSE(Calc30!A$32, Calc30!C$3,Calc30!C$26,Calc30!C$27,Calc30!C$28,Calc30!C$29,Calc30!C$30,Calc30!C$31),CHOOSE(Calc30!A$48, Calc30!C$4,Calc30!C$35,Calc30!C$36,Calc30!C$37,Calc30!C$38,Calc30!C$39,Calc30!C$40,Calc30!C$41,Calc30!C$42,Calc30!C$43,Calc30!C$44,Calc30!C$45,Calc30!C$46,Calc30!C$47),Calc30!C$5,Calc30!C$6,Calc30!C$7,Calc30!C$8,Calc30!C$9,Calc30!C$10,Calc30!C$11,Calc30!C$12,Calc30!C$13)</f>
        <v>SILT</v>
      </c>
      <c r="M32" s="54">
        <f t="shared" si="3"/>
        <v>0</v>
      </c>
      <c r="N32" s="66" t="str">
        <f t="shared" si="4"/>
        <v/>
      </c>
      <c r="O32" s="51"/>
      <c r="P32" s="51"/>
      <c r="Q32" s="51"/>
      <c r="R32" s="51"/>
      <c r="S32" s="51"/>
      <c r="T32" s="51"/>
      <c r="U32" s="51"/>
      <c r="V32" s="51"/>
      <c r="W32" s="51"/>
      <c r="X32" s="51"/>
      <c r="Y32" s="51"/>
      <c r="Z32" s="51"/>
    </row>
    <row r="33" spans="1:26" ht="15" x14ac:dyDescent="0.2">
      <c r="A33" s="53">
        <v>31</v>
      </c>
      <c r="B33" s="55"/>
      <c r="C33" s="54">
        <f t="shared" si="0"/>
        <v>1</v>
      </c>
      <c r="D33" s="55"/>
      <c r="E33" s="55"/>
      <c r="F33" s="55"/>
      <c r="G33" s="55"/>
      <c r="H33" s="55"/>
      <c r="I33" s="55"/>
      <c r="J33" s="56">
        <f t="shared" si="1"/>
        <v>1</v>
      </c>
      <c r="K33" s="56">
        <f t="shared" si="2"/>
        <v>0</v>
      </c>
      <c r="L33" s="57" t="str">
        <f>CHOOSE(Calc31!A$14,CHOOSE(Calc31!A$23, Calc31!C$2,Calc31!C$17,Calc31!C$18,Calc31!C$19,Calc31!C$20,Calc31!C$21,Calc31!C$22),CHOOSE(Calc31!A$32, Calc31!C$3,Calc31!C$26,Calc31!C$27,Calc31!C$28,Calc31!C$29,Calc31!C$30,Calc31!C$31),CHOOSE(Calc31!A$48, Calc31!C$4,Calc31!C$35,Calc31!C$36,Calc31!C$37,Calc31!C$38,Calc31!C$39,Calc31!C$40,Calc31!C$41,Calc31!C$42,Calc31!C$43,Calc31!C$44,Calc31!C$45,Calc31!C$46,Calc31!C$47),Calc31!C$5,Calc31!C$6,Calc31!C$7,Calc31!C$8,Calc31!C$9,Calc31!C$10,Calc31!C$11,Calc31!C$12,Calc31!C$13)</f>
        <v>SILT</v>
      </c>
      <c r="M33" s="54">
        <f t="shared" si="3"/>
        <v>0</v>
      </c>
      <c r="N33" s="66" t="str">
        <f t="shared" si="4"/>
        <v/>
      </c>
      <c r="O33" s="51"/>
      <c r="P33" s="51"/>
      <c r="Q33" s="51"/>
      <c r="R33" s="51"/>
      <c r="S33" s="51"/>
      <c r="T33" s="51"/>
      <c r="U33" s="51"/>
      <c r="V33" s="51"/>
      <c r="W33" s="51"/>
      <c r="X33" s="51"/>
      <c r="Y33" s="51"/>
      <c r="Z33" s="51"/>
    </row>
    <row r="34" spans="1:26" ht="15" x14ac:dyDescent="0.2">
      <c r="A34" s="53">
        <v>32</v>
      </c>
      <c r="B34" s="55"/>
      <c r="C34" s="54">
        <f t="shared" si="0"/>
        <v>1</v>
      </c>
      <c r="D34" s="55"/>
      <c r="E34" s="55"/>
      <c r="F34" s="55"/>
      <c r="G34" s="55"/>
      <c r="H34" s="55"/>
      <c r="I34" s="55"/>
      <c r="J34" s="56">
        <f t="shared" si="1"/>
        <v>1</v>
      </c>
      <c r="K34" s="56">
        <f t="shared" si="2"/>
        <v>0</v>
      </c>
      <c r="L34" s="57" t="str">
        <f>CHOOSE(Calc32!A$14,CHOOSE(Calc32!A$23, Calc32!C$2,Calc32!C$17,Calc32!C$18,Calc32!C$19,Calc32!C$20,Calc32!C$21,Calc32!C$22),CHOOSE(Calc32!A$32, Calc32!C$3,Calc32!C$26,Calc32!C$27,Calc32!C$28,Calc32!C$29,Calc32!C$30,Calc32!C$31),CHOOSE(Calc32!A$48, Calc32!C$4,Calc32!C$35,Calc32!C$36,Calc32!C$37,Calc32!C$38,Calc32!C$39,Calc32!C$40,Calc32!C$41,Calc32!C$42,Calc32!C$43,Calc32!C$44,Calc32!C$45,Calc32!C$46,Calc32!C$47),Calc32!C$5,Calc32!C$6,Calc32!C$7,Calc32!C$8,Calc32!C$9,Calc32!C$10,Calc32!C$11,Calc32!C$12,Calc32!C$13)</f>
        <v>SILT</v>
      </c>
      <c r="M34" s="54">
        <f t="shared" si="3"/>
        <v>0</v>
      </c>
      <c r="N34" s="66" t="str">
        <f t="shared" si="4"/>
        <v/>
      </c>
      <c r="O34" s="51"/>
      <c r="P34" s="51"/>
      <c r="Q34" s="51"/>
      <c r="R34" s="51"/>
      <c r="S34" s="51"/>
      <c r="T34" s="51"/>
      <c r="U34" s="51"/>
      <c r="V34" s="51"/>
      <c r="W34" s="51"/>
      <c r="X34" s="51"/>
      <c r="Y34" s="51"/>
      <c r="Z34" s="51"/>
    </row>
    <row r="35" spans="1:26" ht="15" x14ac:dyDescent="0.2">
      <c r="A35" s="53">
        <v>33</v>
      </c>
      <c r="B35" s="55"/>
      <c r="C35" s="54">
        <f t="shared" ref="C35:C66" si="5">IF(B35+D35&gt;1, "ERROR",1-B35-D35)</f>
        <v>1</v>
      </c>
      <c r="D35" s="55"/>
      <c r="E35" s="55"/>
      <c r="F35" s="55"/>
      <c r="G35" s="55"/>
      <c r="H35" s="55"/>
      <c r="I35" s="55"/>
      <c r="J35" s="56">
        <f t="shared" ref="J35:J66" si="6">0.5*((2*C35+D35)/(C35+D35+B35))</f>
        <v>1</v>
      </c>
      <c r="K35" s="56">
        <f t="shared" ref="K35:K66" si="7">(3^(1/2)/2)*D35/(C35+D35+B35)</f>
        <v>0</v>
      </c>
      <c r="L35" s="57" t="str">
        <f>CHOOSE(Calc33!A$14,CHOOSE(Calc33!A$23, Calc33!C$2,Calc33!C$17,Calc33!C$18,Calc33!C$19,Calc33!C$20,Calc33!C$21,Calc33!C$22),CHOOSE(Calc33!A$32, Calc33!C$3,Calc33!C$26,Calc33!C$27,Calc33!C$28,Calc33!C$29,Calc33!C$30,Calc33!C$31),CHOOSE(Calc33!A$48, Calc33!C$4,Calc33!C$35,Calc33!C$36,Calc33!C$37,Calc33!C$38,Calc33!C$39,Calc33!C$40,Calc33!C$41,Calc33!C$42,Calc33!C$43,Calc33!C$44,Calc33!C$45,Calc33!C$46,Calc33!C$47),Calc33!C$5,Calc33!C$6,Calc33!C$7,Calc33!C$8,Calc33!C$9,Calc33!C$10,Calc33!C$11,Calc33!C$12,Calc33!C$13)</f>
        <v>SILT</v>
      </c>
      <c r="M35" s="54">
        <f t="shared" si="3"/>
        <v>0</v>
      </c>
      <c r="N35" s="66" t="str">
        <f t="shared" si="4"/>
        <v/>
      </c>
      <c r="O35" s="51"/>
      <c r="P35" s="51"/>
      <c r="Q35" s="51"/>
      <c r="R35" s="51"/>
      <c r="S35" s="51"/>
      <c r="T35" s="51"/>
      <c r="U35" s="51"/>
      <c r="V35" s="51"/>
      <c r="W35" s="51"/>
      <c r="X35" s="51"/>
      <c r="Y35" s="51"/>
      <c r="Z35" s="51"/>
    </row>
    <row r="36" spans="1:26" ht="15" x14ac:dyDescent="0.2">
      <c r="A36" s="53">
        <v>34</v>
      </c>
      <c r="B36" s="55"/>
      <c r="C36" s="54">
        <f t="shared" si="5"/>
        <v>1</v>
      </c>
      <c r="D36" s="55"/>
      <c r="E36" s="55"/>
      <c r="F36" s="55"/>
      <c r="G36" s="55"/>
      <c r="H36" s="55"/>
      <c r="I36" s="55"/>
      <c r="J36" s="56">
        <f t="shared" si="6"/>
        <v>1</v>
      </c>
      <c r="K36" s="56">
        <f t="shared" si="7"/>
        <v>0</v>
      </c>
      <c r="L36" s="57" t="str">
        <f>CHOOSE(Calc34!A$14,CHOOSE(Calc34!A$23, Calc34!C$2,Calc34!C$17,Calc34!C$18,Calc34!C$19,Calc34!C$20,Calc34!C$21,Calc34!C$22),CHOOSE(Calc34!A$32, Calc34!C$3,Calc34!C$26,Calc34!C$27,Calc34!C$28,Calc34!C$29,Calc34!C$30,Calc34!C$31),CHOOSE(Calc34!A$48, Calc34!C$4,Calc34!C$35,Calc34!C$36,Calc34!C$37,Calc34!C$38,Calc34!C$39,Calc34!C$40,Calc34!C$41,Calc34!C$42,Calc34!C$43,Calc34!C$44,Calc34!C$45,Calc34!C$46,Calc34!C$47),Calc34!C$5,Calc34!C$6,Calc34!C$7,Calc34!C$8,Calc34!C$9,Calc34!C$10,Calc34!C$11,Calc34!C$12,Calc34!C$13)</f>
        <v>SILT</v>
      </c>
      <c r="M36" s="54">
        <f t="shared" si="3"/>
        <v>0</v>
      </c>
      <c r="N36" s="66" t="str">
        <f t="shared" ref="N36:N67" si="8">IF(OR(E36&gt;0,F36&gt;0,G36&gt;0,H36&gt;0,I36&gt;0)*AND(M36&lt;&gt;B36),"SUM != Total Sand","")</f>
        <v/>
      </c>
      <c r="O36" s="51"/>
      <c r="P36" s="51"/>
      <c r="Q36" s="51"/>
      <c r="R36" s="51"/>
      <c r="S36" s="51"/>
      <c r="T36" s="51"/>
      <c r="U36" s="51"/>
      <c r="V36" s="51"/>
      <c r="W36" s="51"/>
      <c r="X36" s="51"/>
      <c r="Y36" s="51"/>
      <c r="Z36" s="51"/>
    </row>
    <row r="37" spans="1:26" ht="15" x14ac:dyDescent="0.2">
      <c r="A37" s="53">
        <v>35</v>
      </c>
      <c r="B37" s="55"/>
      <c r="C37" s="54">
        <f t="shared" si="5"/>
        <v>1</v>
      </c>
      <c r="D37" s="55"/>
      <c r="E37" s="55"/>
      <c r="F37" s="55"/>
      <c r="G37" s="55"/>
      <c r="H37" s="55"/>
      <c r="I37" s="55"/>
      <c r="J37" s="56">
        <f t="shared" si="6"/>
        <v>1</v>
      </c>
      <c r="K37" s="56">
        <f t="shared" si="7"/>
        <v>0</v>
      </c>
      <c r="L37" s="57" t="str">
        <f>CHOOSE(Calc35!A$14,CHOOSE(Calc35!A$23, Calc35!C$2,Calc35!C$17,Calc35!C$18,Calc35!C$19,Calc35!C$20,Calc35!C$21,Calc35!C$22),CHOOSE(Calc35!A$32, Calc35!C$3,Calc35!C$26,Calc35!C$27,Calc35!C$28,Calc35!C$29,Calc35!C$30,Calc35!C$31),CHOOSE(Calc35!A$48, Calc35!C$4,Calc35!C$35,Calc35!C$36,Calc35!C$37,Calc35!C$38,Calc35!C$39,Calc35!C$40,Calc35!C$41,Calc35!C$42,Calc35!C$43,Calc35!C$44,Calc35!C$45,Calc35!C$46,Calc35!C$47),Calc35!C$5,Calc35!C$6,Calc35!C$7,Calc35!C$8,Calc35!C$9,Calc35!C$10,Calc35!C$11,Calc35!C$12,Calc35!C$13)</f>
        <v>SILT</v>
      </c>
      <c r="M37" s="54">
        <f t="shared" si="3"/>
        <v>0</v>
      </c>
      <c r="N37" s="66" t="str">
        <f t="shared" si="8"/>
        <v/>
      </c>
      <c r="O37" s="51"/>
      <c r="P37" s="51"/>
      <c r="Q37" s="51"/>
      <c r="R37" s="51"/>
      <c r="S37" s="51"/>
      <c r="T37" s="51"/>
      <c r="U37" s="51"/>
      <c r="V37" s="51"/>
      <c r="W37" s="51"/>
      <c r="X37" s="51"/>
      <c r="Y37" s="51"/>
      <c r="Z37" s="51"/>
    </row>
    <row r="38" spans="1:26" ht="15" x14ac:dyDescent="0.2">
      <c r="A38" s="53">
        <v>36</v>
      </c>
      <c r="B38" s="55"/>
      <c r="C38" s="54">
        <f t="shared" si="5"/>
        <v>1</v>
      </c>
      <c r="D38" s="55"/>
      <c r="E38" s="55"/>
      <c r="F38" s="55"/>
      <c r="G38" s="55"/>
      <c r="H38" s="55"/>
      <c r="I38" s="55"/>
      <c r="J38" s="56">
        <f t="shared" si="6"/>
        <v>1</v>
      </c>
      <c r="K38" s="56">
        <f t="shared" si="7"/>
        <v>0</v>
      </c>
      <c r="L38" s="57" t="str">
        <f>CHOOSE(Calc36!A$14,CHOOSE(Calc36!A$23, Calc36!C$2,Calc36!C$17,Calc36!C$18,Calc36!C$19,Calc36!C$20,Calc36!C$21,Calc36!C$22),CHOOSE(Calc36!A$32, Calc36!C$3,Calc36!C$26,Calc36!C$27,Calc36!C$28,Calc36!C$29,Calc36!C$30,Calc36!C$31),CHOOSE(Calc36!A$48, Calc36!C$4,Calc36!C$35,Calc36!C$36,Calc36!C$37,Calc36!C$38,Calc36!C$39,Calc36!C$40,Calc36!C$41,Calc36!C$42,Calc36!C$43,Calc36!C$44,Calc36!C$45,Calc36!C$46,Calc36!C$47),Calc36!C$5,Calc36!C$6,Calc36!C$7,Calc36!C$8,Calc36!C$9,Calc36!C$10,Calc36!C$11,Calc36!C$12,Calc36!C$13)</f>
        <v>SILT</v>
      </c>
      <c r="M38" s="54">
        <f t="shared" si="3"/>
        <v>0</v>
      </c>
      <c r="N38" s="66" t="str">
        <f t="shared" si="8"/>
        <v/>
      </c>
      <c r="O38" s="51"/>
      <c r="P38" s="51"/>
      <c r="Q38" s="51"/>
      <c r="R38" s="51"/>
      <c r="S38" s="51"/>
      <c r="T38" s="51"/>
      <c r="U38" s="51"/>
      <c r="V38" s="51"/>
      <c r="W38" s="51"/>
      <c r="X38" s="51"/>
      <c r="Y38" s="51"/>
      <c r="Z38" s="51"/>
    </row>
    <row r="39" spans="1:26" ht="15" x14ac:dyDescent="0.2">
      <c r="A39" s="53">
        <v>37</v>
      </c>
      <c r="B39" s="55"/>
      <c r="C39" s="54">
        <f t="shared" si="5"/>
        <v>1</v>
      </c>
      <c r="D39" s="55"/>
      <c r="E39" s="55"/>
      <c r="F39" s="55"/>
      <c r="G39" s="55"/>
      <c r="H39" s="55"/>
      <c r="I39" s="55"/>
      <c r="J39" s="56">
        <f t="shared" si="6"/>
        <v>1</v>
      </c>
      <c r="K39" s="56">
        <f t="shared" si="7"/>
        <v>0</v>
      </c>
      <c r="L39" s="57" t="str">
        <f>CHOOSE(Calc37!A$14,CHOOSE(Calc37!A$23, Calc37!C$2,Calc37!C$17,Calc37!C$18,Calc37!C$19,Calc37!C$20,Calc37!C$21,Calc37!C$22),CHOOSE(Calc37!A$32, Calc37!C$3,Calc37!C$26,Calc37!C$27,Calc37!C$28,Calc37!C$29,Calc37!C$30,Calc37!C$31),CHOOSE(Calc37!A$48, Calc37!C$4,Calc37!C$35,Calc37!C$36,Calc37!C$37,Calc37!C$38,Calc37!C$39,Calc37!C$40,Calc37!C$41,Calc37!C$42,Calc37!C$43,Calc37!C$44,Calc37!C$45,Calc37!C$46,Calc37!C$47),Calc37!C$5,Calc37!C$6,Calc37!C$7,Calc37!C$8,Calc37!C$9,Calc37!C$10,Calc37!C$11,Calc37!C$12,Calc37!C$13)</f>
        <v>SILT</v>
      </c>
      <c r="M39" s="54">
        <f t="shared" si="3"/>
        <v>0</v>
      </c>
      <c r="N39" s="66" t="str">
        <f t="shared" si="8"/>
        <v/>
      </c>
      <c r="O39" s="51"/>
      <c r="P39" s="51"/>
      <c r="Q39" s="51"/>
      <c r="R39" s="51"/>
      <c r="S39" s="51"/>
      <c r="T39" s="51"/>
      <c r="U39" s="51"/>
      <c r="V39" s="51"/>
      <c r="W39" s="51"/>
      <c r="X39" s="51"/>
      <c r="Y39" s="51"/>
      <c r="Z39" s="51"/>
    </row>
    <row r="40" spans="1:26" ht="15" x14ac:dyDescent="0.2">
      <c r="A40" s="53">
        <v>38</v>
      </c>
      <c r="B40" s="55"/>
      <c r="C40" s="54">
        <f t="shared" si="5"/>
        <v>1</v>
      </c>
      <c r="D40" s="55"/>
      <c r="E40" s="55"/>
      <c r="F40" s="55"/>
      <c r="G40" s="55"/>
      <c r="H40" s="55"/>
      <c r="I40" s="55"/>
      <c r="J40" s="56">
        <f t="shared" si="6"/>
        <v>1</v>
      </c>
      <c r="K40" s="56">
        <f t="shared" si="7"/>
        <v>0</v>
      </c>
      <c r="L40" s="57" t="str">
        <f>CHOOSE(Calc38!A$14,CHOOSE(Calc38!A$23, Calc38!C$2,Calc38!C$17,Calc38!C$18,Calc38!C$19,Calc38!C$20,Calc38!C$21,Calc38!C$22),CHOOSE(Calc38!A$32, Calc38!C$3,Calc38!C$26,Calc38!C$27,Calc38!C$28,Calc38!C$29,Calc38!C$30,Calc38!C$31),CHOOSE(Calc38!A$48, Calc38!C$4,Calc38!C$35,Calc38!C$36,Calc38!C$37,Calc38!C$38,Calc38!C$39,Calc38!C$40,Calc38!C$41,Calc38!C$42,Calc38!C$43,Calc38!C$44,Calc38!C$45,Calc38!C$46,Calc38!C$47),Calc38!C$5,Calc38!C$6,Calc38!C$7,Calc38!C$8,Calc38!C$9,Calc38!C$10,Calc38!C$11,Calc38!C$12,Calc38!C$13)</f>
        <v>SILT</v>
      </c>
      <c r="M40" s="54">
        <f t="shared" si="3"/>
        <v>0</v>
      </c>
      <c r="N40" s="66" t="str">
        <f t="shared" si="8"/>
        <v/>
      </c>
      <c r="O40" s="51"/>
      <c r="P40" s="51"/>
      <c r="Q40" s="51"/>
      <c r="R40" s="51"/>
      <c r="S40" s="51"/>
      <c r="T40" s="51"/>
      <c r="U40" s="51"/>
      <c r="V40" s="51"/>
      <c r="W40" s="51"/>
      <c r="X40" s="51"/>
      <c r="Y40" s="51"/>
      <c r="Z40" s="51"/>
    </row>
    <row r="41" spans="1:26" ht="15" x14ac:dyDescent="0.2">
      <c r="A41" s="53">
        <v>39</v>
      </c>
      <c r="B41" s="55"/>
      <c r="C41" s="54">
        <f t="shared" si="5"/>
        <v>1</v>
      </c>
      <c r="D41" s="55"/>
      <c r="E41" s="55"/>
      <c r="F41" s="55"/>
      <c r="G41" s="55"/>
      <c r="H41" s="55"/>
      <c r="I41" s="55"/>
      <c r="J41" s="56">
        <f t="shared" si="6"/>
        <v>1</v>
      </c>
      <c r="K41" s="56">
        <f t="shared" si="7"/>
        <v>0</v>
      </c>
      <c r="L41" s="57" t="str">
        <f>CHOOSE(Calc39!A$14,CHOOSE(Calc39!A$23, Calc39!C$2,Calc39!C$17,Calc39!C$18,Calc39!C$19,Calc39!C$20,Calc39!C$21,Calc39!C$22),CHOOSE(Calc39!A$32, Calc39!C$3,Calc39!C$26,Calc39!C$27,Calc39!C$28,Calc39!C$29,Calc39!C$30,Calc39!C$31),CHOOSE(Calc39!A$48, Calc39!C$4,Calc39!C$35,Calc39!C$36,Calc39!C$37,Calc39!C$38,Calc39!C$39,Calc39!C$40,Calc39!C$41,Calc39!C$42,Calc39!C$43,Calc39!C$44,Calc39!C$45,Calc39!C$46,Calc39!C$47),Calc39!C$5,Calc39!C$6,Calc39!C$7,Calc39!C$8,Calc39!C$9,Calc39!C$10,Calc39!C$11,Calc39!C$12,Calc39!C$13)</f>
        <v>SILT</v>
      </c>
      <c r="M41" s="54">
        <f t="shared" si="3"/>
        <v>0</v>
      </c>
      <c r="N41" s="66" t="str">
        <f t="shared" si="8"/>
        <v/>
      </c>
      <c r="O41" s="51"/>
      <c r="P41" s="51"/>
      <c r="Q41" s="51"/>
      <c r="R41" s="51"/>
      <c r="S41" s="51"/>
      <c r="T41" s="51"/>
      <c r="U41" s="51"/>
      <c r="V41" s="51"/>
      <c r="W41" s="51"/>
      <c r="X41" s="51"/>
      <c r="Y41" s="51"/>
      <c r="Z41" s="51"/>
    </row>
    <row r="42" spans="1:26" ht="15" x14ac:dyDescent="0.2">
      <c r="A42" s="53">
        <v>40</v>
      </c>
      <c r="B42" s="55"/>
      <c r="C42" s="54">
        <f t="shared" si="5"/>
        <v>1</v>
      </c>
      <c r="D42" s="55"/>
      <c r="E42" s="55"/>
      <c r="F42" s="55"/>
      <c r="G42" s="55"/>
      <c r="H42" s="55"/>
      <c r="I42" s="55"/>
      <c r="J42" s="56">
        <f t="shared" si="6"/>
        <v>1</v>
      </c>
      <c r="K42" s="56">
        <f t="shared" si="7"/>
        <v>0</v>
      </c>
      <c r="L42" s="57" t="str">
        <f>CHOOSE(Calc40!A$14,CHOOSE(Calc40!A$23, Calc40!C$2,Calc40!C$17,Calc40!C$18,Calc40!C$19,Calc40!C$20,Calc40!C$21,Calc40!C$22),CHOOSE(Calc40!A$32, Calc40!C$3,Calc40!C$26,Calc40!C$27,Calc40!C$28,Calc40!C$29,Calc40!C$30,Calc40!C$31),CHOOSE(Calc40!A$48, Calc40!C$4,Calc40!C$35,Calc40!C$36,Calc40!C$37,Calc40!C$38,Calc40!C$39,Calc40!C$40,Calc40!C$41,Calc40!C$42,Calc40!C$43,Calc40!C$44,Calc40!C$45,Calc40!C$46,Calc40!C$47),Calc40!C$5,Calc40!C$6,Calc40!C$7,Calc40!C$8,Calc40!C$9,Calc40!C$10,Calc40!C$11,Calc40!C$12,Calc40!C$13)</f>
        <v>SILT</v>
      </c>
      <c r="M42" s="54">
        <f t="shared" si="3"/>
        <v>0</v>
      </c>
      <c r="N42" s="66" t="str">
        <f t="shared" si="8"/>
        <v/>
      </c>
      <c r="O42" s="51"/>
      <c r="P42" s="51"/>
      <c r="Q42" s="51"/>
      <c r="R42" s="51"/>
      <c r="S42" s="51"/>
      <c r="T42" s="51"/>
      <c r="U42" s="51"/>
      <c r="V42" s="51"/>
      <c r="W42" s="51"/>
      <c r="X42" s="51"/>
      <c r="Y42" s="51"/>
      <c r="Z42" s="51"/>
    </row>
    <row r="43" spans="1:26" ht="15" x14ac:dyDescent="0.2">
      <c r="A43" s="53">
        <v>41</v>
      </c>
      <c r="B43" s="55"/>
      <c r="C43" s="54">
        <f t="shared" si="5"/>
        <v>1</v>
      </c>
      <c r="D43" s="55"/>
      <c r="E43" s="55"/>
      <c r="F43" s="55"/>
      <c r="G43" s="55"/>
      <c r="H43" s="55"/>
      <c r="I43" s="55"/>
      <c r="J43" s="56">
        <f t="shared" si="6"/>
        <v>1</v>
      </c>
      <c r="K43" s="56">
        <f t="shared" si="7"/>
        <v>0</v>
      </c>
      <c r="L43" s="57" t="str">
        <f>CHOOSE(Calc41!A$14,CHOOSE(Calc41!A$23, Calc41!C$2,Calc41!C$17,Calc41!C$18,Calc41!C$19,Calc41!C$20,Calc41!C$21,Calc41!C$22),CHOOSE(Calc41!A$32, Calc41!C$3,Calc41!C$26,Calc41!C$27,Calc41!C$28,Calc41!C$29,Calc41!C$30,Calc41!C$31),CHOOSE(Calc41!A$48, Calc41!C$4,Calc41!C$35,Calc41!C$36,Calc41!C$37,Calc41!C$38,Calc41!C$39,Calc41!C$40,Calc41!C$41,Calc41!C$42,Calc41!C$43,Calc41!C$44,Calc41!C$45,Calc41!C$46,Calc41!C$47),Calc41!C$5,Calc41!C$6,Calc41!C$7,Calc41!C$8,Calc41!C$9,Calc41!C$10,Calc41!C$11,Calc41!C$12,Calc41!C$13)</f>
        <v>SILT</v>
      </c>
      <c r="M43" s="54">
        <f t="shared" si="3"/>
        <v>0</v>
      </c>
      <c r="N43" s="66" t="str">
        <f t="shared" si="8"/>
        <v/>
      </c>
      <c r="O43" s="51"/>
      <c r="P43" s="51"/>
      <c r="Q43" s="51"/>
      <c r="R43" s="51"/>
      <c r="S43" s="51"/>
      <c r="T43" s="51"/>
      <c r="U43" s="51"/>
      <c r="V43" s="51"/>
      <c r="W43" s="51"/>
      <c r="X43" s="51"/>
      <c r="Y43" s="51"/>
      <c r="Z43" s="51"/>
    </row>
    <row r="44" spans="1:26" ht="15" x14ac:dyDescent="0.2">
      <c r="A44" s="53">
        <v>42</v>
      </c>
      <c r="B44" s="55"/>
      <c r="C44" s="54">
        <f t="shared" si="5"/>
        <v>1</v>
      </c>
      <c r="D44" s="55"/>
      <c r="E44" s="55"/>
      <c r="F44" s="55"/>
      <c r="G44" s="55"/>
      <c r="H44" s="55"/>
      <c r="I44" s="55"/>
      <c r="J44" s="56">
        <f t="shared" si="6"/>
        <v>1</v>
      </c>
      <c r="K44" s="56">
        <f t="shared" si="7"/>
        <v>0</v>
      </c>
      <c r="L44" s="57" t="str">
        <f>CHOOSE(Calc42!A$14,CHOOSE(Calc42!A$23, Calc42!C$2,Calc42!C$17,Calc42!C$18,Calc42!C$19,Calc42!C$20,Calc42!C$21,Calc42!C$22),CHOOSE(Calc42!A$32, Calc42!C$3,Calc42!C$26,Calc42!C$27,Calc42!C$28,Calc42!C$29,Calc42!C$30,Calc42!C$31),CHOOSE(Calc42!A$48, Calc42!C$4,Calc42!C$35,Calc42!C$36,Calc42!C$37,Calc42!C$38,Calc42!C$39,Calc42!C$40,Calc42!C$41,Calc42!C$42,Calc42!C$43,Calc42!C$44,Calc42!C$45,Calc42!C$46,Calc42!C$47),Calc42!C$5,Calc42!C$6,Calc42!C$7,Calc42!C$8,Calc42!C$9,Calc42!C$10,Calc42!C$11,Calc42!C$12,Calc42!C$13)</f>
        <v>SILT</v>
      </c>
      <c r="M44" s="54">
        <f t="shared" si="3"/>
        <v>0</v>
      </c>
      <c r="N44" s="66" t="str">
        <f t="shared" si="8"/>
        <v/>
      </c>
      <c r="O44" s="52"/>
      <c r="P44" s="51"/>
      <c r="Q44" s="51"/>
      <c r="R44" s="51"/>
      <c r="S44" s="51"/>
      <c r="T44" s="51"/>
      <c r="U44" s="51"/>
      <c r="V44" s="51"/>
      <c r="W44" s="51"/>
      <c r="X44" s="51"/>
      <c r="Y44" s="51"/>
      <c r="Z44" s="51"/>
    </row>
    <row r="45" spans="1:26" ht="15" x14ac:dyDescent="0.2">
      <c r="A45" s="53">
        <v>43</v>
      </c>
      <c r="B45" s="55"/>
      <c r="C45" s="54">
        <f t="shared" si="5"/>
        <v>1</v>
      </c>
      <c r="D45" s="55"/>
      <c r="E45" s="55"/>
      <c r="F45" s="55"/>
      <c r="G45" s="55"/>
      <c r="H45" s="55"/>
      <c r="I45" s="55"/>
      <c r="J45" s="56">
        <f t="shared" si="6"/>
        <v>1</v>
      </c>
      <c r="K45" s="56">
        <f t="shared" si="7"/>
        <v>0</v>
      </c>
      <c r="L45" s="57" t="str">
        <f>CHOOSE(Calc43!A$14,CHOOSE(Calc43!A$23, Calc43!C$2,Calc43!C$17,Calc43!C$18,Calc43!C$19,Calc43!C$20,Calc43!C$21,Calc43!C$22),CHOOSE(Calc43!A$32, Calc43!C$3,Calc43!C$26,Calc43!C$27,Calc43!C$28,Calc43!C$29,Calc43!C$30,Calc43!C$31),CHOOSE(Calc43!A$48, Calc43!C$4,Calc43!C$35,Calc43!C$36,Calc43!C$37,Calc43!C$38,Calc43!C$39,Calc43!C$40,Calc43!C$41,Calc43!C$42,Calc43!C$43,Calc43!C$44,Calc43!C$45,Calc43!C$46,Calc43!C$47),Calc43!C$5,Calc43!C$6,Calc43!C$7,Calc43!C$8,Calc43!C$9,Calc43!C$10,Calc43!C$11,Calc43!C$12,Calc43!C$13)</f>
        <v>SILT</v>
      </c>
      <c r="M45" s="54">
        <f t="shared" si="3"/>
        <v>0</v>
      </c>
      <c r="N45" s="66" t="str">
        <f t="shared" si="8"/>
        <v/>
      </c>
      <c r="O45" s="51"/>
      <c r="P45" s="51"/>
      <c r="Q45" s="51"/>
      <c r="R45" s="51"/>
      <c r="S45" s="51"/>
      <c r="T45" s="51"/>
      <c r="U45" s="51"/>
      <c r="V45" s="51"/>
      <c r="W45" s="51"/>
      <c r="X45" s="51"/>
      <c r="Y45" s="51"/>
      <c r="Z45" s="51"/>
    </row>
    <row r="46" spans="1:26" ht="15" x14ac:dyDescent="0.2">
      <c r="A46" s="53">
        <v>44</v>
      </c>
      <c r="B46" s="55"/>
      <c r="C46" s="54">
        <f t="shared" si="5"/>
        <v>1</v>
      </c>
      <c r="D46" s="55"/>
      <c r="E46" s="55"/>
      <c r="F46" s="55"/>
      <c r="G46" s="55"/>
      <c r="H46" s="55"/>
      <c r="I46" s="55"/>
      <c r="J46" s="56">
        <f t="shared" si="6"/>
        <v>1</v>
      </c>
      <c r="K46" s="56">
        <f t="shared" si="7"/>
        <v>0</v>
      </c>
      <c r="L46" s="57" t="str">
        <f>CHOOSE(Calc44!A$14,CHOOSE(Calc44!A$23, Calc44!C$2,Calc44!C$17,Calc44!C$18,Calc44!C$19,Calc44!C$20,Calc44!C$21,Calc44!C$22),CHOOSE(Calc44!A$32, Calc44!C$3,Calc44!C$26,Calc44!C$27,Calc44!C$28,Calc44!C$29,Calc44!C$30,Calc44!C$31),CHOOSE(Calc44!A$48, Calc44!C$4,Calc44!C$35,Calc44!C$36,Calc44!C$37,Calc44!C$38,Calc44!C$39,Calc44!C$40,Calc44!C$41,Calc44!C$42,Calc44!C$43,Calc44!C$44,Calc44!C$45,Calc44!C$46,Calc44!C$47),Calc44!C$5,Calc44!C$6,Calc44!C$7,Calc44!C$8,Calc44!C$9,Calc44!C$10,Calc44!C$11,Calc44!C$12,Calc44!C$13)</f>
        <v>SILT</v>
      </c>
      <c r="M46" s="54">
        <f t="shared" si="3"/>
        <v>0</v>
      </c>
      <c r="N46" s="66" t="str">
        <f t="shared" si="8"/>
        <v/>
      </c>
      <c r="O46" s="51"/>
      <c r="P46" s="51"/>
      <c r="Q46" s="51"/>
      <c r="R46" s="51"/>
      <c r="S46" s="51"/>
      <c r="T46" s="51"/>
      <c r="U46" s="51"/>
      <c r="V46" s="51"/>
      <c r="W46" s="51"/>
      <c r="X46" s="51"/>
      <c r="Y46" s="51"/>
      <c r="Z46" s="51"/>
    </row>
    <row r="47" spans="1:26" ht="15" x14ac:dyDescent="0.2">
      <c r="A47" s="53">
        <v>45</v>
      </c>
      <c r="B47" s="55"/>
      <c r="C47" s="54">
        <f t="shared" si="5"/>
        <v>1</v>
      </c>
      <c r="D47" s="55"/>
      <c r="E47" s="55"/>
      <c r="F47" s="55"/>
      <c r="G47" s="55"/>
      <c r="H47" s="55"/>
      <c r="I47" s="55"/>
      <c r="J47" s="56">
        <f t="shared" si="6"/>
        <v>1</v>
      </c>
      <c r="K47" s="56">
        <f t="shared" si="7"/>
        <v>0</v>
      </c>
      <c r="L47" s="57" t="str">
        <f>CHOOSE(Calc45!A$14,CHOOSE(Calc45!A$23, Calc45!C$2,Calc45!C$17,Calc45!C$18,Calc45!C$19,Calc45!C$20,Calc45!C$21,Calc45!C$22),CHOOSE(Calc45!A$32, Calc45!C$3,Calc45!C$26,Calc45!C$27,Calc45!C$28,Calc45!C$29,Calc45!C$30,Calc45!C$31),CHOOSE(Calc45!A$48, Calc45!C$4,Calc45!C$35,Calc45!C$36,Calc45!C$37,Calc45!C$38,Calc45!C$39,Calc45!C$40,Calc45!C$41,Calc45!C$42,Calc45!C$43,Calc45!C$44,Calc45!C$45,Calc45!C$46,Calc45!C$47),Calc45!C$5,Calc45!C$6,Calc45!C$7,Calc45!C$8,Calc45!C$9,Calc45!C$10,Calc45!C$11,Calc45!C$12,Calc45!C$13)</f>
        <v>SILT</v>
      </c>
      <c r="M47" s="54">
        <f t="shared" si="3"/>
        <v>0</v>
      </c>
      <c r="N47" s="66" t="str">
        <f t="shared" si="8"/>
        <v/>
      </c>
      <c r="O47" s="51"/>
      <c r="P47" s="51"/>
      <c r="Q47" s="51"/>
      <c r="R47" s="51"/>
      <c r="S47" s="51"/>
      <c r="T47" s="51"/>
      <c r="U47" s="51"/>
      <c r="V47" s="51"/>
      <c r="W47" s="51"/>
      <c r="X47" s="51"/>
      <c r="Y47" s="51"/>
      <c r="Z47" s="51"/>
    </row>
    <row r="48" spans="1:26" ht="15" x14ac:dyDescent="0.2">
      <c r="A48" s="53">
        <v>46</v>
      </c>
      <c r="B48" s="55"/>
      <c r="C48" s="54">
        <f t="shared" si="5"/>
        <v>1</v>
      </c>
      <c r="D48" s="55"/>
      <c r="E48" s="55"/>
      <c r="F48" s="55"/>
      <c r="G48" s="55"/>
      <c r="H48" s="55"/>
      <c r="I48" s="55"/>
      <c r="J48" s="56">
        <f t="shared" si="6"/>
        <v>1</v>
      </c>
      <c r="K48" s="56">
        <f t="shared" si="7"/>
        <v>0</v>
      </c>
      <c r="L48" s="57" t="str">
        <f>CHOOSE(Calc46!A$14,CHOOSE(Calc46!A$23, Calc46!C$2,Calc46!C$17,Calc46!C$18,Calc46!C$19,Calc46!C$20,Calc46!C$21,Calc46!C$22),CHOOSE(Calc46!A$32, Calc46!C$3,Calc46!C$26,Calc46!C$27,Calc46!C$28,Calc46!C$29,Calc46!C$30,Calc46!C$31),CHOOSE(Calc46!A$48, Calc46!C$4,Calc46!C$35,Calc46!C$36,Calc46!C$37,Calc46!C$38,Calc46!C$39,Calc46!C$40,Calc46!C$41,Calc46!C$42,Calc46!C$43,Calc46!C$44,Calc46!C$45,Calc46!C$46,Calc46!C$47),Calc46!C$5,Calc46!C$6,Calc46!C$7,Calc46!C$8,Calc46!C$9,Calc46!C$10,Calc46!C$11,Calc46!C$12,Calc46!C$13)</f>
        <v>SILT</v>
      </c>
      <c r="M48" s="54">
        <f t="shared" si="3"/>
        <v>0</v>
      </c>
      <c r="N48" s="66" t="str">
        <f t="shared" si="8"/>
        <v/>
      </c>
      <c r="O48" s="51"/>
      <c r="P48" s="51"/>
      <c r="Q48" s="51"/>
      <c r="R48" s="51"/>
      <c r="S48" s="51"/>
      <c r="T48" s="51"/>
      <c r="U48" s="51"/>
      <c r="V48" s="51"/>
      <c r="W48" s="51"/>
      <c r="X48" s="51"/>
      <c r="Y48" s="51"/>
      <c r="Z48" s="51"/>
    </row>
    <row r="49" spans="1:26" ht="15" x14ac:dyDescent="0.2">
      <c r="A49" s="53">
        <v>47</v>
      </c>
      <c r="B49" s="55"/>
      <c r="C49" s="54">
        <f t="shared" si="5"/>
        <v>1</v>
      </c>
      <c r="D49" s="55"/>
      <c r="E49" s="55"/>
      <c r="F49" s="55"/>
      <c r="G49" s="55"/>
      <c r="H49" s="55"/>
      <c r="I49" s="55"/>
      <c r="J49" s="56">
        <f t="shared" si="6"/>
        <v>1</v>
      </c>
      <c r="K49" s="56">
        <f t="shared" si="7"/>
        <v>0</v>
      </c>
      <c r="L49" s="57" t="str">
        <f>CHOOSE(Calc47!A$14,CHOOSE(Calc47!A$23, Calc47!C$2,Calc47!C$17,Calc47!C$18,Calc47!C$19,Calc47!C$20,Calc47!C$21,Calc47!C$22),CHOOSE(Calc47!A$32, Calc47!C$3,Calc47!C$26,Calc47!C$27,Calc47!C$28,Calc47!C$29,Calc47!C$30,Calc47!C$31),CHOOSE(Calc47!A$48, Calc47!C$4,Calc47!C$35,Calc47!C$36,Calc47!C$37,Calc47!C$38,Calc47!C$39,Calc47!C$40,Calc47!C$41,Calc47!C$42,Calc47!C$43,Calc47!C$44,Calc47!C$45,Calc47!C$46,Calc47!C$47),Calc47!C$5,Calc47!C$6,Calc47!C$7,Calc47!C$8,Calc47!C$9,Calc47!C$10,Calc47!C$11,Calc47!C$12,Calc47!C$13)</f>
        <v>SILT</v>
      </c>
      <c r="M49" s="54">
        <f t="shared" si="3"/>
        <v>0</v>
      </c>
      <c r="N49" s="66" t="str">
        <f t="shared" si="8"/>
        <v/>
      </c>
      <c r="O49" s="51"/>
      <c r="P49" s="51"/>
      <c r="Q49" s="51"/>
      <c r="R49" s="51"/>
      <c r="S49" s="51"/>
      <c r="T49" s="51"/>
      <c r="U49" s="51"/>
      <c r="V49" s="51"/>
      <c r="W49" s="51"/>
      <c r="X49" s="51"/>
      <c r="Y49" s="51"/>
      <c r="Z49" s="51"/>
    </row>
    <row r="50" spans="1:26" ht="15" x14ac:dyDescent="0.2">
      <c r="A50" s="53">
        <v>48</v>
      </c>
      <c r="B50" s="55"/>
      <c r="C50" s="54">
        <f t="shared" si="5"/>
        <v>1</v>
      </c>
      <c r="D50" s="55"/>
      <c r="E50" s="55"/>
      <c r="F50" s="55"/>
      <c r="G50" s="55"/>
      <c r="H50" s="55"/>
      <c r="I50" s="55"/>
      <c r="J50" s="56">
        <f t="shared" si="6"/>
        <v>1</v>
      </c>
      <c r="K50" s="56">
        <f t="shared" si="7"/>
        <v>0</v>
      </c>
      <c r="L50" s="57" t="str">
        <f>CHOOSE(Calc48!A$14,CHOOSE(Calc48!A$23, Calc48!C$2,Calc48!C$17,Calc48!C$18,Calc48!C$19,Calc48!C$20,Calc48!C$21,Calc48!C$22),CHOOSE(Calc48!A$32, Calc48!C$3,Calc48!C$26,Calc48!C$27,Calc48!C$28,Calc48!C$29,Calc48!C$30,Calc48!C$31),CHOOSE(Calc48!A$48, Calc48!C$4,Calc48!C$35,Calc48!C$36,Calc48!C$37,Calc48!C$38,Calc48!C$39,Calc48!C$40,Calc48!C$41,Calc48!C$42,Calc48!C$43,Calc48!C$44,Calc48!C$45,Calc48!C$46,Calc48!C$47),Calc48!C$5,Calc48!C$6,Calc48!C$7,Calc48!C$8,Calc48!C$9,Calc48!C$10,Calc48!C$11,Calc48!C$12,Calc48!C$13)</f>
        <v>SILT</v>
      </c>
      <c r="M50" s="54">
        <f t="shared" si="3"/>
        <v>0</v>
      </c>
      <c r="N50" s="66" t="str">
        <f t="shared" si="8"/>
        <v/>
      </c>
      <c r="O50" s="51"/>
      <c r="P50" s="51"/>
      <c r="Q50" s="51"/>
      <c r="R50" s="51"/>
      <c r="S50" s="51"/>
      <c r="T50" s="51"/>
      <c r="U50" s="51"/>
      <c r="V50" s="51"/>
      <c r="W50" s="51"/>
      <c r="X50" s="51"/>
      <c r="Y50" s="51"/>
      <c r="Z50" s="51"/>
    </row>
    <row r="51" spans="1:26" ht="15" x14ac:dyDescent="0.2">
      <c r="A51" s="53">
        <v>49</v>
      </c>
      <c r="B51" s="55"/>
      <c r="C51" s="54">
        <f t="shared" si="5"/>
        <v>1</v>
      </c>
      <c r="D51" s="55"/>
      <c r="E51" s="55"/>
      <c r="F51" s="55"/>
      <c r="G51" s="55"/>
      <c r="H51" s="55"/>
      <c r="I51" s="55"/>
      <c r="J51" s="56">
        <f t="shared" si="6"/>
        <v>1</v>
      </c>
      <c r="K51" s="56">
        <f t="shared" si="7"/>
        <v>0</v>
      </c>
      <c r="L51" s="57" t="str">
        <f>CHOOSE(Calc49!A$14,CHOOSE(Calc49!A$23, Calc49!C$2,Calc49!C$17,Calc49!C$18,Calc49!C$19,Calc49!C$20,Calc49!C$21,Calc49!C$22),CHOOSE(Calc49!A$32, Calc49!C$3,Calc49!C$26,Calc49!C$27,Calc49!C$28,Calc49!C$29,Calc49!C$30,Calc49!C$31),CHOOSE(Calc49!A$48, Calc49!C$4,Calc49!C$35,Calc49!C$36,Calc49!C$37,Calc49!C$38,Calc49!C$39,Calc49!C$40,Calc49!C$41,Calc49!C$42,Calc49!C$43,Calc49!C$44,Calc49!C$45,Calc49!C$46,Calc49!C$47),Calc49!C$5,Calc49!C$6,Calc49!C$7,Calc49!C$8,Calc49!C$9,Calc49!C$10,Calc49!C$11,Calc49!C$12,Calc49!C$13)</f>
        <v>SILT</v>
      </c>
      <c r="M51" s="54">
        <f t="shared" si="3"/>
        <v>0</v>
      </c>
      <c r="N51" s="66" t="str">
        <f t="shared" si="8"/>
        <v/>
      </c>
      <c r="O51" s="51"/>
      <c r="P51" s="51"/>
      <c r="Q51" s="51"/>
      <c r="R51" s="51"/>
      <c r="S51" s="51"/>
      <c r="T51" s="51"/>
      <c r="U51" s="51"/>
      <c r="V51" s="51"/>
      <c r="W51" s="51"/>
      <c r="X51" s="51"/>
      <c r="Y51" s="51"/>
      <c r="Z51" s="51"/>
    </row>
    <row r="52" spans="1:26" ht="15" x14ac:dyDescent="0.2">
      <c r="A52" s="53">
        <v>50</v>
      </c>
      <c r="B52" s="55"/>
      <c r="C52" s="54">
        <f t="shared" si="5"/>
        <v>1</v>
      </c>
      <c r="D52" s="55"/>
      <c r="E52" s="55"/>
      <c r="F52" s="55"/>
      <c r="G52" s="55"/>
      <c r="H52" s="55"/>
      <c r="I52" s="55"/>
      <c r="J52" s="56">
        <f t="shared" si="6"/>
        <v>1</v>
      </c>
      <c r="K52" s="56">
        <f t="shared" si="7"/>
        <v>0</v>
      </c>
      <c r="L52" s="57" t="str">
        <f>CHOOSE(Calc50!A$14,CHOOSE(Calc50!A$23, Calc50!C$2,Calc50!C$17,Calc50!C$18,Calc50!C$19,Calc50!C$20,Calc50!C$21,Calc50!C$22),CHOOSE(Calc50!A$32, Calc50!C$3,Calc50!C$26,Calc50!C$27,Calc50!C$28,Calc50!C$29,Calc50!C$30,Calc50!C$31),CHOOSE(Calc50!A$48, Calc50!C$4,Calc50!C$35,Calc50!C$36,Calc50!C$37,Calc50!C$38,Calc50!C$39,Calc50!C$40,Calc50!C$41,Calc50!C$42,Calc50!C$43,Calc50!C$44,Calc50!C$45,Calc50!C$46,Calc50!C$47),Calc50!C$5,Calc50!C$6,Calc50!C$7,Calc50!C$8,Calc50!C$9,Calc50!C$10,Calc50!C$11,Calc50!C$12,Calc50!C$13)</f>
        <v>SILT</v>
      </c>
      <c r="M52" s="54">
        <f t="shared" si="3"/>
        <v>0</v>
      </c>
      <c r="N52" s="66" t="str">
        <f t="shared" si="8"/>
        <v/>
      </c>
      <c r="O52" s="51"/>
      <c r="P52" s="51"/>
      <c r="Q52" s="51"/>
      <c r="R52" s="51"/>
      <c r="S52" s="51"/>
      <c r="T52" s="51"/>
      <c r="U52" s="51"/>
      <c r="V52" s="51"/>
      <c r="W52" s="51"/>
      <c r="X52" s="51"/>
      <c r="Y52" s="51"/>
      <c r="Z52" s="51"/>
    </row>
    <row r="53" spans="1:26" ht="15" x14ac:dyDescent="0.2">
      <c r="A53" s="53">
        <v>51</v>
      </c>
      <c r="B53" s="55"/>
      <c r="C53" s="54">
        <f t="shared" si="5"/>
        <v>1</v>
      </c>
      <c r="D53" s="55"/>
      <c r="E53" s="55"/>
      <c r="F53" s="55"/>
      <c r="G53" s="55"/>
      <c r="H53" s="55"/>
      <c r="I53" s="55"/>
      <c r="J53" s="56">
        <f t="shared" si="6"/>
        <v>1</v>
      </c>
      <c r="K53" s="56">
        <f t="shared" si="7"/>
        <v>0</v>
      </c>
      <c r="L53" s="57" t="str">
        <f>CHOOSE(Calc51!A$14,CHOOSE(Calc51!A$23, Calc51!C$2,Calc51!C$17,Calc51!C$18,Calc51!C$19,Calc51!C$20,Calc51!C$21,Calc51!C$22),CHOOSE(Calc51!A$32, Calc51!C$3,Calc51!C$26,Calc51!C$27,Calc51!C$28,Calc51!C$29,Calc51!C$30,Calc51!C$31),CHOOSE(Calc51!A$48, Calc51!C$4,Calc51!C$35,Calc51!C$36,Calc51!C$37,Calc51!C$38,Calc51!C$39,Calc51!C$40,Calc51!C$41,Calc51!C$42,Calc51!C$43,Calc51!C$44,Calc51!C$45,Calc51!C$46,Calc51!C$47),Calc51!C$5,Calc51!C$6,Calc51!C$7,Calc51!C$8,Calc51!C$9,Calc51!C$10,Calc51!C$11,Calc51!C$12,Calc51!C$13)</f>
        <v>SILT</v>
      </c>
      <c r="M53" s="54">
        <f t="shared" si="3"/>
        <v>0</v>
      </c>
      <c r="N53" s="66" t="str">
        <f t="shared" si="8"/>
        <v/>
      </c>
      <c r="O53" s="51"/>
      <c r="P53" s="51"/>
      <c r="Q53" s="51"/>
      <c r="R53" s="51"/>
      <c r="S53" s="51"/>
      <c r="T53" s="51"/>
      <c r="U53" s="51"/>
      <c r="V53" s="51"/>
      <c r="W53" s="51"/>
      <c r="X53" s="51"/>
      <c r="Y53" s="51"/>
      <c r="Z53" s="51"/>
    </row>
    <row r="54" spans="1:26" ht="15" x14ac:dyDescent="0.2">
      <c r="A54" s="53">
        <v>52</v>
      </c>
      <c r="B54" s="55"/>
      <c r="C54" s="54">
        <f t="shared" si="5"/>
        <v>1</v>
      </c>
      <c r="D54" s="55"/>
      <c r="E54" s="55"/>
      <c r="F54" s="55"/>
      <c r="G54" s="55"/>
      <c r="H54" s="55"/>
      <c r="I54" s="55"/>
      <c r="J54" s="56">
        <f t="shared" si="6"/>
        <v>1</v>
      </c>
      <c r="K54" s="56">
        <f t="shared" si="7"/>
        <v>0</v>
      </c>
      <c r="L54" s="57" t="str">
        <f>CHOOSE(Calc52!A$14,CHOOSE(Calc52!A$23, Calc52!C$2,Calc52!C$17,Calc52!C$18,Calc52!C$19,Calc52!C$20,Calc52!C$21,Calc52!C$22),CHOOSE(Calc52!A$32, Calc52!C$3,Calc52!C$26,Calc52!C$27,Calc52!C$28,Calc52!C$29,Calc52!C$30,Calc52!C$31),CHOOSE(Calc52!A$48, Calc52!C$4,Calc52!C$35,Calc52!C$36,Calc52!C$37,Calc52!C$38,Calc52!C$39,Calc52!C$40,Calc52!C$41,Calc52!C$42,Calc52!C$43,Calc52!C$44,Calc52!C$45,Calc52!C$46,Calc52!C$47),Calc52!C$5,Calc52!C$6,Calc52!C$7,Calc52!C$8,Calc52!C$9,Calc52!C$10,Calc52!C$11,Calc52!C$12,Calc52!C$13)</f>
        <v>SILT</v>
      </c>
      <c r="M54" s="54">
        <f t="shared" si="3"/>
        <v>0</v>
      </c>
      <c r="N54" s="66" t="str">
        <f t="shared" si="8"/>
        <v/>
      </c>
      <c r="O54" s="51"/>
      <c r="P54" s="51"/>
      <c r="Q54" s="51"/>
      <c r="R54" s="51"/>
      <c r="S54" s="51"/>
      <c r="T54" s="51"/>
      <c r="U54" s="51"/>
      <c r="V54" s="51"/>
      <c r="W54" s="51"/>
      <c r="X54" s="51"/>
      <c r="Y54" s="51"/>
      <c r="Z54" s="51"/>
    </row>
    <row r="55" spans="1:26" ht="15" x14ac:dyDescent="0.2">
      <c r="A55" s="53">
        <v>53</v>
      </c>
      <c r="B55" s="55"/>
      <c r="C55" s="54">
        <f t="shared" si="5"/>
        <v>1</v>
      </c>
      <c r="D55" s="55"/>
      <c r="E55" s="55"/>
      <c r="F55" s="55"/>
      <c r="G55" s="55"/>
      <c r="H55" s="55"/>
      <c r="I55" s="55"/>
      <c r="J55" s="56">
        <f t="shared" si="6"/>
        <v>1</v>
      </c>
      <c r="K55" s="56">
        <f t="shared" si="7"/>
        <v>0</v>
      </c>
      <c r="L55" s="57" t="str">
        <f>CHOOSE(Calc53!A$14,CHOOSE(Calc53!A$23, Calc53!C$2,Calc53!C$17,Calc53!C$18,Calc53!C$19,Calc53!C$20,Calc53!C$21,Calc53!C$22),CHOOSE(Calc53!A$32, Calc53!C$3,Calc53!C$26,Calc53!C$27,Calc53!C$28,Calc53!C$29,Calc53!C$30,Calc53!C$31),CHOOSE(Calc53!A$48, Calc53!C$4,Calc53!C$35,Calc53!C$36,Calc53!C$37,Calc53!C$38,Calc53!C$39,Calc53!C$40,Calc53!C$41,Calc53!C$42,Calc53!C$43,Calc53!C$44,Calc53!C$45,Calc53!C$46,Calc53!C$47),Calc53!C$5,Calc53!C$6,Calc53!C$7,Calc53!C$8,Calc53!C$9,Calc53!C$10,Calc53!C$11,Calc53!C$12,Calc53!C$13)</f>
        <v>SILT</v>
      </c>
      <c r="M55" s="54">
        <f t="shared" si="3"/>
        <v>0</v>
      </c>
      <c r="N55" s="66" t="str">
        <f t="shared" si="8"/>
        <v/>
      </c>
      <c r="O55" s="51"/>
      <c r="P55" s="51"/>
      <c r="Q55" s="51"/>
      <c r="R55" s="51"/>
      <c r="S55" s="51"/>
      <c r="T55" s="51"/>
      <c r="U55" s="51"/>
      <c r="V55" s="51"/>
      <c r="W55" s="51"/>
      <c r="X55" s="51"/>
      <c r="Y55" s="51"/>
      <c r="Z55" s="51"/>
    </row>
    <row r="56" spans="1:26" ht="15" x14ac:dyDescent="0.2">
      <c r="A56" s="53">
        <v>54</v>
      </c>
      <c r="B56" s="55"/>
      <c r="C56" s="54">
        <f t="shared" si="5"/>
        <v>1</v>
      </c>
      <c r="D56" s="55"/>
      <c r="E56" s="55"/>
      <c r="F56" s="55"/>
      <c r="G56" s="55"/>
      <c r="H56" s="55"/>
      <c r="I56" s="55"/>
      <c r="J56" s="56">
        <f t="shared" si="6"/>
        <v>1</v>
      </c>
      <c r="K56" s="56">
        <f t="shared" si="7"/>
        <v>0</v>
      </c>
      <c r="L56" s="57" t="str">
        <f>CHOOSE(Calc54!A$14,CHOOSE(Calc54!A$23, Calc54!C$2,Calc54!C$17,Calc54!C$18,Calc54!C$19,Calc54!C$20,Calc54!C$21,Calc54!C$22),CHOOSE(Calc54!A$32, Calc54!C$3,Calc54!C$26,Calc54!C$27,Calc54!C$28,Calc54!C$29,Calc54!C$30,Calc54!C$31),CHOOSE(Calc54!A$48, Calc54!C$4,Calc54!C$35,Calc54!C$36,Calc54!C$37,Calc54!C$38,Calc54!C$39,Calc54!C$40,Calc54!C$41,Calc54!C$42,Calc54!C$43,Calc54!C$44,Calc54!C$45,Calc54!C$46,Calc54!C$47),Calc54!C$5,Calc54!C$6,Calc54!C$7,Calc54!C$8,Calc54!C$9,Calc54!C$10,Calc54!C$11,Calc54!C$12,Calc54!C$13)</f>
        <v>SILT</v>
      </c>
      <c r="M56" s="54">
        <f t="shared" si="3"/>
        <v>0</v>
      </c>
      <c r="N56" s="66" t="str">
        <f t="shared" si="8"/>
        <v/>
      </c>
      <c r="O56" s="51"/>
      <c r="P56" s="51"/>
      <c r="Q56" s="51"/>
      <c r="R56" s="51"/>
      <c r="S56" s="51"/>
      <c r="T56" s="51"/>
      <c r="U56" s="51"/>
      <c r="V56" s="51"/>
      <c r="W56" s="51"/>
      <c r="X56" s="51"/>
      <c r="Y56" s="51"/>
      <c r="Z56" s="51"/>
    </row>
    <row r="57" spans="1:26" ht="15" x14ac:dyDescent="0.2">
      <c r="A57" s="53">
        <v>55</v>
      </c>
      <c r="B57" s="55"/>
      <c r="C57" s="54">
        <f t="shared" si="5"/>
        <v>1</v>
      </c>
      <c r="D57" s="55"/>
      <c r="E57" s="55"/>
      <c r="F57" s="55"/>
      <c r="G57" s="55"/>
      <c r="H57" s="55"/>
      <c r="I57" s="55"/>
      <c r="J57" s="56">
        <f t="shared" si="6"/>
        <v>1</v>
      </c>
      <c r="K57" s="56">
        <f t="shared" si="7"/>
        <v>0</v>
      </c>
      <c r="L57" s="57" t="str">
        <f>CHOOSE(Calc55!A$14,CHOOSE(Calc55!A$23, Calc55!C$2,Calc55!C$17,Calc55!C$18,Calc55!C$19,Calc55!C$20,Calc55!C$21,Calc55!C$22),CHOOSE(Calc55!A$32, Calc55!C$3,Calc55!C$26,Calc55!C$27,Calc55!C$28,Calc55!C$29,Calc55!C$30,Calc55!C$31),CHOOSE(Calc55!A$48, Calc55!C$4,Calc55!C$35,Calc55!C$36,Calc55!C$37,Calc55!C$38,Calc55!C$39,Calc55!C$40,Calc55!C$41,Calc55!C$42,Calc55!C$43,Calc55!C$44,Calc55!C$45,Calc55!C$46,Calc55!C$47),Calc55!C$5,Calc55!C$6,Calc55!C$7,Calc55!C$8,Calc55!C$9,Calc55!C$10,Calc55!C$11,Calc55!C$12,Calc55!C$13)</f>
        <v>SILT</v>
      </c>
      <c r="M57" s="54">
        <f t="shared" si="3"/>
        <v>0</v>
      </c>
      <c r="N57" s="66" t="str">
        <f t="shared" si="8"/>
        <v/>
      </c>
      <c r="O57" s="51"/>
      <c r="P57" s="51"/>
      <c r="Q57" s="51"/>
      <c r="R57" s="51"/>
      <c r="S57" s="51"/>
      <c r="T57" s="51"/>
      <c r="U57" s="51"/>
      <c r="V57" s="51"/>
      <c r="W57" s="51"/>
      <c r="X57" s="51"/>
      <c r="Y57" s="51"/>
      <c r="Z57" s="51"/>
    </row>
    <row r="58" spans="1:26" ht="15" x14ac:dyDescent="0.2">
      <c r="A58" s="53">
        <v>56</v>
      </c>
      <c r="B58" s="55"/>
      <c r="C58" s="54">
        <f t="shared" si="5"/>
        <v>1</v>
      </c>
      <c r="D58" s="55"/>
      <c r="E58" s="55"/>
      <c r="F58" s="55"/>
      <c r="G58" s="55"/>
      <c r="H58" s="55"/>
      <c r="I58" s="55"/>
      <c r="J58" s="56">
        <f t="shared" si="6"/>
        <v>1</v>
      </c>
      <c r="K58" s="56">
        <f t="shared" si="7"/>
        <v>0</v>
      </c>
      <c r="L58" s="57" t="str">
        <f>CHOOSE(Calc56!A$14,CHOOSE(Calc56!A$23, Calc56!C$2,Calc56!C$17,Calc56!C$18,Calc56!C$19,Calc56!C$20,Calc56!C$21,Calc56!C$22),CHOOSE(Calc56!A$32, Calc56!C$3,Calc56!C$26,Calc56!C$27,Calc56!C$28,Calc56!C$29,Calc56!C$30,Calc56!C$31),CHOOSE(Calc56!A$48, Calc56!C$4,Calc56!C$35,Calc56!C$36,Calc56!C$37,Calc56!C$38,Calc56!C$39,Calc56!C$40,Calc56!C$41,Calc56!C$42,Calc56!C$43,Calc56!C$44,Calc56!C$45,Calc56!C$46,Calc56!C$47),Calc56!C$5,Calc56!C$6,Calc56!C$7,Calc56!C$8,Calc56!C$9,Calc56!C$10,Calc56!C$11,Calc56!C$12,Calc56!C$13)</f>
        <v>SILT</v>
      </c>
      <c r="M58" s="54">
        <f t="shared" si="3"/>
        <v>0</v>
      </c>
      <c r="N58" s="66" t="str">
        <f t="shared" si="8"/>
        <v/>
      </c>
      <c r="O58" s="51"/>
      <c r="P58" s="51"/>
      <c r="Q58" s="51"/>
      <c r="R58" s="51"/>
      <c r="S58" s="51"/>
      <c r="T58" s="51"/>
      <c r="U58" s="51"/>
      <c r="V58" s="51"/>
      <c r="W58" s="51"/>
      <c r="X58" s="51"/>
      <c r="Y58" s="51"/>
      <c r="Z58" s="51"/>
    </row>
    <row r="59" spans="1:26" ht="15" x14ac:dyDescent="0.2">
      <c r="A59" s="53">
        <v>57</v>
      </c>
      <c r="B59" s="55"/>
      <c r="C59" s="54">
        <f t="shared" si="5"/>
        <v>1</v>
      </c>
      <c r="D59" s="55"/>
      <c r="E59" s="55"/>
      <c r="F59" s="55"/>
      <c r="G59" s="55"/>
      <c r="H59" s="55"/>
      <c r="I59" s="55"/>
      <c r="J59" s="56">
        <f t="shared" si="6"/>
        <v>1</v>
      </c>
      <c r="K59" s="56">
        <f t="shared" si="7"/>
        <v>0</v>
      </c>
      <c r="L59" s="57" t="str">
        <f>CHOOSE(Calc57!A$14,CHOOSE(Calc57!A$23, Calc57!C$2,Calc57!C$17,Calc57!C$18,Calc57!C$19,Calc57!C$20,Calc57!C$21,Calc57!C$22),CHOOSE(Calc57!A$32, Calc57!C$3,Calc57!C$26,Calc57!C$27,Calc57!C$28,Calc57!C$29,Calc57!C$30,Calc57!C$31),CHOOSE(Calc57!A$48, Calc57!C$4,Calc57!C$35,Calc57!C$36,Calc57!C$37,Calc57!C$38,Calc57!C$39,Calc57!C$40,Calc57!C$41,Calc57!C$42,Calc57!C$43,Calc57!C$44,Calc57!C$45,Calc57!C$46,Calc57!C$47),Calc57!C$5,Calc57!C$6,Calc57!C$7,Calc57!C$8,Calc57!C$9,Calc57!C$10,Calc57!C$11,Calc57!C$12,Calc57!C$13)</f>
        <v>SILT</v>
      </c>
      <c r="M59" s="54">
        <f t="shared" si="3"/>
        <v>0</v>
      </c>
      <c r="N59" s="66" t="str">
        <f t="shared" si="8"/>
        <v/>
      </c>
      <c r="O59" s="51"/>
      <c r="P59" s="51"/>
      <c r="Q59" s="51"/>
      <c r="R59" s="51"/>
      <c r="S59" s="51"/>
      <c r="T59" s="51"/>
      <c r="U59" s="51"/>
      <c r="V59" s="51"/>
      <c r="W59" s="51"/>
      <c r="X59" s="51"/>
      <c r="Y59" s="51"/>
      <c r="Z59" s="51"/>
    </row>
    <row r="60" spans="1:26" ht="15" x14ac:dyDescent="0.2">
      <c r="A60" s="53">
        <v>58</v>
      </c>
      <c r="B60" s="55"/>
      <c r="C60" s="54">
        <f t="shared" si="5"/>
        <v>1</v>
      </c>
      <c r="D60" s="55"/>
      <c r="E60" s="55"/>
      <c r="F60" s="55"/>
      <c r="G60" s="55"/>
      <c r="H60" s="55"/>
      <c r="I60" s="55"/>
      <c r="J60" s="56">
        <f t="shared" si="6"/>
        <v>1</v>
      </c>
      <c r="K60" s="56">
        <f t="shared" si="7"/>
        <v>0</v>
      </c>
      <c r="L60" s="57" t="str">
        <f>CHOOSE(Calc58!A$14,CHOOSE(Calc58!A$23, Calc58!C$2,Calc58!C$17,Calc58!C$18,Calc58!C$19,Calc58!C$20,Calc58!C$21,Calc58!C$22),CHOOSE(Calc58!A$32, Calc58!C$3,Calc58!C$26,Calc58!C$27,Calc58!C$28,Calc58!C$29,Calc58!C$30,Calc58!C$31),CHOOSE(Calc58!A$48, Calc58!C$4,Calc58!C$35,Calc58!C$36,Calc58!C$37,Calc58!C$38,Calc58!C$39,Calc58!C$40,Calc58!C$41,Calc58!C$42,Calc58!C$43,Calc58!C$44,Calc58!C$45,Calc58!C$46,Calc58!C$47),Calc58!C$5,Calc58!C$6,Calc58!C$7,Calc58!C$8,Calc58!C$9,Calc58!C$10,Calc58!C$11,Calc58!C$12,Calc58!C$13)</f>
        <v>SILT</v>
      </c>
      <c r="M60" s="54">
        <f t="shared" si="3"/>
        <v>0</v>
      </c>
      <c r="N60" s="66" t="str">
        <f t="shared" si="8"/>
        <v/>
      </c>
      <c r="O60" s="51"/>
      <c r="P60" s="51"/>
      <c r="Q60" s="51"/>
      <c r="R60" s="51"/>
      <c r="S60" s="51"/>
      <c r="T60" s="51"/>
      <c r="U60" s="51"/>
      <c r="V60" s="51"/>
      <c r="W60" s="51"/>
      <c r="X60" s="51"/>
      <c r="Y60" s="51"/>
      <c r="Z60" s="51"/>
    </row>
    <row r="61" spans="1:26" ht="15" x14ac:dyDescent="0.2">
      <c r="A61" s="53">
        <v>59</v>
      </c>
      <c r="B61" s="55"/>
      <c r="C61" s="54">
        <f t="shared" si="5"/>
        <v>1</v>
      </c>
      <c r="D61" s="55"/>
      <c r="E61" s="55"/>
      <c r="F61" s="55"/>
      <c r="G61" s="55"/>
      <c r="H61" s="55"/>
      <c r="I61" s="55"/>
      <c r="J61" s="56">
        <f t="shared" si="6"/>
        <v>1</v>
      </c>
      <c r="K61" s="56">
        <f t="shared" si="7"/>
        <v>0</v>
      </c>
      <c r="L61" s="57" t="str">
        <f>CHOOSE(Calc59!A$14,CHOOSE(Calc59!A$23, Calc59!C$2,Calc59!C$17,Calc59!C$18,Calc59!C$19,Calc59!C$20,Calc59!C$21,Calc59!C$22),CHOOSE(Calc59!A$32, Calc59!C$3,Calc59!C$26,Calc59!C$27,Calc59!C$28,Calc59!C$29,Calc59!C$30,Calc59!C$31),CHOOSE(Calc59!A$48, Calc59!C$4,Calc59!C$35,Calc59!C$36,Calc59!C$37,Calc59!C$38,Calc59!C$39,Calc59!C$40,Calc59!C$41,Calc59!C$42,Calc59!C$43,Calc59!C$44,Calc59!C$45,Calc59!C$46,Calc59!C$47),Calc59!C$5,Calc59!C$6,Calc59!C$7,Calc59!C$8,Calc59!C$9,Calc59!C$10,Calc59!C$11,Calc59!C$12,Calc59!C$13)</f>
        <v>SILT</v>
      </c>
      <c r="M61" s="54">
        <f t="shared" si="3"/>
        <v>0</v>
      </c>
      <c r="N61" s="66" t="str">
        <f t="shared" si="8"/>
        <v/>
      </c>
      <c r="O61" s="51"/>
      <c r="P61" s="51"/>
      <c r="Q61" s="51"/>
      <c r="R61" s="51"/>
      <c r="S61" s="51"/>
      <c r="T61" s="51"/>
      <c r="U61" s="51"/>
      <c r="V61" s="51"/>
      <c r="W61" s="51"/>
      <c r="X61" s="51"/>
      <c r="Y61" s="51"/>
      <c r="Z61" s="51"/>
    </row>
    <row r="62" spans="1:26" ht="15" x14ac:dyDescent="0.2">
      <c r="A62" s="53">
        <v>60</v>
      </c>
      <c r="B62" s="55"/>
      <c r="C62" s="54">
        <f t="shared" si="5"/>
        <v>1</v>
      </c>
      <c r="D62" s="55"/>
      <c r="E62" s="55"/>
      <c r="F62" s="55"/>
      <c r="G62" s="55"/>
      <c r="H62" s="55"/>
      <c r="I62" s="55"/>
      <c r="J62" s="56">
        <f t="shared" si="6"/>
        <v>1</v>
      </c>
      <c r="K62" s="56">
        <f t="shared" si="7"/>
        <v>0</v>
      </c>
      <c r="L62" s="57" t="str">
        <f>CHOOSE(Calc60!A$14,CHOOSE(Calc60!A$23, Calc60!C$2,Calc60!C$17,Calc60!C$18,Calc60!C$19,Calc60!C$20,Calc60!C$21,Calc60!C$22),CHOOSE(Calc60!A$32, Calc60!C$3,Calc60!C$26,Calc60!C$27,Calc60!C$28,Calc60!C$29,Calc60!C$30,Calc60!C$31),CHOOSE(Calc60!A$48, Calc60!C$4,Calc60!C$35,Calc60!C$36,Calc60!C$37,Calc60!C$38,Calc60!C$39,Calc60!C$40,Calc60!C$41,Calc60!C$42,Calc60!C$43,Calc60!C$44,Calc60!C$45,Calc60!C$46,Calc60!C$47),Calc60!C$5,Calc60!C$6,Calc60!C$7,Calc60!C$8,Calc60!C$9,Calc60!C$10,Calc60!C$11,Calc60!C$12,Calc60!C$13)</f>
        <v>SILT</v>
      </c>
      <c r="M62" s="54">
        <f t="shared" si="3"/>
        <v>0</v>
      </c>
      <c r="N62" s="66" t="str">
        <f t="shared" si="8"/>
        <v/>
      </c>
      <c r="O62" s="51"/>
      <c r="P62" s="51"/>
      <c r="Q62" s="51"/>
      <c r="R62" s="51"/>
      <c r="S62" s="51"/>
      <c r="T62" s="51"/>
      <c r="U62" s="51"/>
      <c r="V62" s="51"/>
      <c r="W62" s="51"/>
      <c r="X62" s="51"/>
      <c r="Y62" s="51"/>
      <c r="Z62" s="51"/>
    </row>
    <row r="63" spans="1:26" ht="15" x14ac:dyDescent="0.2">
      <c r="A63" s="53">
        <v>61</v>
      </c>
      <c r="B63" s="55"/>
      <c r="C63" s="54">
        <f t="shared" si="5"/>
        <v>1</v>
      </c>
      <c r="D63" s="55"/>
      <c r="E63" s="55"/>
      <c r="F63" s="55"/>
      <c r="G63" s="55"/>
      <c r="H63" s="55"/>
      <c r="I63" s="55"/>
      <c r="J63" s="56">
        <f t="shared" si="6"/>
        <v>1</v>
      </c>
      <c r="K63" s="56">
        <f t="shared" si="7"/>
        <v>0</v>
      </c>
      <c r="L63" s="57" t="str">
        <f>CHOOSE(Calc61!A$14,CHOOSE(Calc61!A$23, Calc61!C$2,Calc61!C$17,Calc61!C$18,Calc61!C$19,Calc61!C$20,Calc61!C$21,Calc61!C$22),CHOOSE(Calc61!A$32, Calc61!C$3,Calc61!C$26,Calc61!C$27,Calc61!C$28,Calc61!C$29,Calc61!C$30,Calc61!C$31),CHOOSE(Calc61!A$48, Calc61!C$4,Calc61!C$35,Calc61!C$36,Calc61!C$37,Calc61!C$38,Calc61!C$39,Calc61!C$40,Calc61!C$41,Calc61!C$42,Calc61!C$43,Calc61!C$44,Calc61!C$45,Calc61!C$46,Calc61!C$47),Calc61!C$5,Calc61!C$6,Calc61!C$7,Calc61!C$8,Calc61!C$9,Calc61!C$10,Calc61!C$11,Calc61!C$12,Calc61!C$13)</f>
        <v>SILT</v>
      </c>
      <c r="M63" s="54">
        <f t="shared" si="3"/>
        <v>0</v>
      </c>
      <c r="N63" s="66" t="str">
        <f t="shared" si="8"/>
        <v/>
      </c>
      <c r="O63" s="51"/>
      <c r="P63" s="51"/>
      <c r="Q63" s="51"/>
      <c r="R63" s="51"/>
      <c r="S63" s="51"/>
      <c r="T63" s="51"/>
      <c r="U63" s="51"/>
      <c r="V63" s="51"/>
      <c r="W63" s="51"/>
      <c r="X63" s="51"/>
      <c r="Y63" s="51"/>
      <c r="Z63" s="51"/>
    </row>
    <row r="64" spans="1:26" ht="15" x14ac:dyDescent="0.2">
      <c r="A64" s="53">
        <v>62</v>
      </c>
      <c r="B64" s="55"/>
      <c r="C64" s="54">
        <f t="shared" si="5"/>
        <v>1</v>
      </c>
      <c r="D64" s="55"/>
      <c r="E64" s="55"/>
      <c r="F64" s="55"/>
      <c r="G64" s="55"/>
      <c r="H64" s="55"/>
      <c r="I64" s="55"/>
      <c r="J64" s="56">
        <f t="shared" si="6"/>
        <v>1</v>
      </c>
      <c r="K64" s="56">
        <f t="shared" si="7"/>
        <v>0</v>
      </c>
      <c r="L64" s="57" t="str">
        <f>CHOOSE(Calc62!A$14,CHOOSE(Calc62!A$23, Calc62!C$2,Calc62!C$17,Calc62!C$18,Calc62!C$19,Calc62!C$20,Calc62!C$21,Calc62!C$22),CHOOSE(Calc62!A$32, Calc62!C$3,Calc62!C$26,Calc62!C$27,Calc62!C$28,Calc62!C$29,Calc62!C$30,Calc62!C$31),CHOOSE(Calc62!A$48, Calc62!C$4,Calc62!C$35,Calc62!C$36,Calc62!C$37,Calc62!C$38,Calc62!C$39,Calc62!C$40,Calc62!C$41,Calc62!C$42,Calc62!C$43,Calc62!C$44,Calc62!C$45,Calc62!C$46,Calc62!C$47),Calc62!C$5,Calc62!C$6,Calc62!C$7,Calc62!C$8,Calc62!C$9,Calc62!C$10,Calc62!C$11,Calc62!C$12,Calc62!C$13)</f>
        <v>SILT</v>
      </c>
      <c r="M64" s="54">
        <f t="shared" si="3"/>
        <v>0</v>
      </c>
      <c r="N64" s="66" t="str">
        <f t="shared" si="8"/>
        <v/>
      </c>
      <c r="O64" s="51"/>
      <c r="P64" s="51"/>
      <c r="Q64" s="51"/>
      <c r="R64" s="51"/>
      <c r="S64" s="51"/>
      <c r="T64" s="51"/>
      <c r="U64" s="51"/>
      <c r="V64" s="51"/>
      <c r="W64" s="51"/>
      <c r="X64" s="51"/>
      <c r="Y64" s="51"/>
      <c r="Z64" s="51"/>
    </row>
    <row r="65" spans="1:26" ht="15" x14ac:dyDescent="0.2">
      <c r="A65" s="53">
        <v>63</v>
      </c>
      <c r="B65" s="55"/>
      <c r="C65" s="54">
        <f t="shared" si="5"/>
        <v>1</v>
      </c>
      <c r="D65" s="55"/>
      <c r="E65" s="55"/>
      <c r="F65" s="55"/>
      <c r="G65" s="55"/>
      <c r="H65" s="55"/>
      <c r="I65" s="55"/>
      <c r="J65" s="56">
        <f t="shared" si="6"/>
        <v>1</v>
      </c>
      <c r="K65" s="56">
        <f t="shared" si="7"/>
        <v>0</v>
      </c>
      <c r="L65" s="57" t="str">
        <f>CHOOSE(Calc63!A$14,CHOOSE(Calc63!A$23, Calc63!C$2,Calc63!C$17,Calc63!C$18,Calc63!C$19,Calc63!C$20,Calc63!C$21,Calc63!C$22),CHOOSE(Calc63!A$32, Calc63!C$3,Calc63!C$26,Calc63!C$27,Calc63!C$28,Calc63!C$29,Calc63!C$30,Calc63!C$31),CHOOSE(Calc63!A$48, Calc63!C$4,Calc63!C$35,Calc63!C$36,Calc63!C$37,Calc63!C$38,Calc63!C$39,Calc63!C$40,Calc63!C$41,Calc63!C$42,Calc63!C$43,Calc63!C$44,Calc63!C$45,Calc63!C$46,Calc63!C$47),Calc63!C$5,Calc63!C$6,Calc63!C$7,Calc63!C$8,Calc63!C$9,Calc63!C$10,Calc63!C$11,Calc63!C$12,Calc63!C$13)</f>
        <v>SILT</v>
      </c>
      <c r="M65" s="54">
        <f t="shared" si="3"/>
        <v>0</v>
      </c>
      <c r="N65" s="66" t="str">
        <f t="shared" si="8"/>
        <v/>
      </c>
      <c r="O65" s="51"/>
      <c r="P65" s="51"/>
      <c r="Q65" s="51"/>
      <c r="R65" s="51"/>
      <c r="S65" s="51"/>
      <c r="T65" s="51"/>
      <c r="U65" s="51"/>
      <c r="V65" s="51"/>
      <c r="W65" s="51"/>
      <c r="X65" s="51"/>
      <c r="Y65" s="51"/>
      <c r="Z65" s="51"/>
    </row>
    <row r="66" spans="1:26" ht="15" x14ac:dyDescent="0.2">
      <c r="A66" s="53">
        <v>64</v>
      </c>
      <c r="B66" s="55"/>
      <c r="C66" s="54">
        <f t="shared" si="5"/>
        <v>1</v>
      </c>
      <c r="D66" s="55"/>
      <c r="E66" s="55"/>
      <c r="F66" s="55"/>
      <c r="G66" s="55"/>
      <c r="H66" s="55"/>
      <c r="I66" s="55"/>
      <c r="J66" s="56">
        <f t="shared" si="6"/>
        <v>1</v>
      </c>
      <c r="K66" s="56">
        <f t="shared" si="7"/>
        <v>0</v>
      </c>
      <c r="L66" s="57" t="str">
        <f>CHOOSE(Calc64!A$14,CHOOSE(Calc64!A$23, Calc64!C$2,Calc64!C$17,Calc64!C$18,Calc64!C$19,Calc64!C$20,Calc64!C$21,Calc64!C$22),CHOOSE(Calc64!A$32, Calc64!C$3,Calc64!C$26,Calc64!C$27,Calc64!C$28,Calc64!C$29,Calc64!C$30,Calc64!C$31),CHOOSE(Calc64!A$48, Calc64!C$4,Calc64!C$35,Calc64!C$36,Calc64!C$37,Calc64!C$38,Calc64!C$39,Calc64!C$40,Calc64!C$41,Calc64!C$42,Calc64!C$43,Calc64!C$44,Calc64!C$45,Calc64!C$46,Calc64!C$47),Calc64!C$5,Calc64!C$6,Calc64!C$7,Calc64!C$8,Calc64!C$9,Calc64!C$10,Calc64!C$11,Calc64!C$12,Calc64!C$13)</f>
        <v>SILT</v>
      </c>
      <c r="M66" s="54">
        <f t="shared" si="3"/>
        <v>0</v>
      </c>
      <c r="N66" s="66" t="str">
        <f t="shared" si="8"/>
        <v/>
      </c>
      <c r="O66" s="51"/>
      <c r="P66" s="51"/>
      <c r="Q66" s="51"/>
      <c r="R66" s="51"/>
      <c r="S66" s="51"/>
      <c r="T66" s="51"/>
      <c r="U66" s="51"/>
      <c r="V66" s="51"/>
      <c r="W66" s="51"/>
      <c r="X66" s="51"/>
      <c r="Y66" s="51"/>
      <c r="Z66" s="51"/>
    </row>
    <row r="67" spans="1:26" ht="15" x14ac:dyDescent="0.2">
      <c r="A67" s="53">
        <v>65</v>
      </c>
      <c r="B67" s="55"/>
      <c r="C67" s="54">
        <f t="shared" ref="C67:C98" si="9">IF(B67+D67&gt;1, "ERROR",1-B67-D67)</f>
        <v>1</v>
      </c>
      <c r="D67" s="55"/>
      <c r="E67" s="55"/>
      <c r="F67" s="55"/>
      <c r="G67" s="55"/>
      <c r="H67" s="55"/>
      <c r="I67" s="55"/>
      <c r="J67" s="56">
        <f t="shared" ref="J67:J102" si="10">0.5*((2*C67+D67)/(C67+D67+B67))</f>
        <v>1</v>
      </c>
      <c r="K67" s="56">
        <f t="shared" ref="K67:K102" si="11">(3^(1/2)/2)*D67/(C67+D67+B67)</f>
        <v>0</v>
      </c>
      <c r="L67" s="57" t="str">
        <f>CHOOSE(Calc65!A$14,CHOOSE(Calc65!A$23, Calc65!C$2,Calc65!C$17,Calc65!C$18,Calc65!C$19,Calc65!C$20,Calc65!C$21,Calc65!C$22),CHOOSE(Calc65!A$32, Calc65!C$3,Calc65!C$26,Calc65!C$27,Calc65!C$28,Calc65!C$29,Calc65!C$30,Calc65!C$31),CHOOSE(Calc65!A$48, Calc65!C$4,Calc65!C$35,Calc65!C$36,Calc65!C$37,Calc65!C$38,Calc65!C$39,Calc65!C$40,Calc65!C$41,Calc65!C$42,Calc65!C$43,Calc65!C$44,Calc65!C$45,Calc65!C$46,Calc65!C$47),Calc65!C$5,Calc65!C$6,Calc65!C$7,Calc65!C$8,Calc65!C$9,Calc65!C$10,Calc65!C$11,Calc65!C$12,Calc65!C$13)</f>
        <v>SILT</v>
      </c>
      <c r="M67" s="54">
        <f t="shared" si="3"/>
        <v>0</v>
      </c>
      <c r="N67" s="66" t="str">
        <f t="shared" si="8"/>
        <v/>
      </c>
      <c r="O67" s="51"/>
      <c r="P67" s="51"/>
      <c r="Q67" s="51"/>
      <c r="R67" s="51"/>
      <c r="S67" s="51"/>
      <c r="T67" s="51"/>
      <c r="U67" s="51"/>
      <c r="V67" s="51"/>
      <c r="W67" s="51"/>
      <c r="X67" s="51"/>
      <c r="Y67" s="51"/>
      <c r="Z67" s="51"/>
    </row>
    <row r="68" spans="1:26" ht="15" x14ac:dyDescent="0.2">
      <c r="A68" s="53">
        <v>66</v>
      </c>
      <c r="B68" s="55"/>
      <c r="C68" s="54">
        <f t="shared" si="9"/>
        <v>1</v>
      </c>
      <c r="D68" s="55"/>
      <c r="E68" s="55"/>
      <c r="F68" s="55"/>
      <c r="G68" s="55"/>
      <c r="H68" s="55"/>
      <c r="I68" s="55"/>
      <c r="J68" s="56">
        <f t="shared" si="10"/>
        <v>1</v>
      </c>
      <c r="K68" s="56">
        <f t="shared" si="11"/>
        <v>0</v>
      </c>
      <c r="L68" s="57" t="str">
        <f>CHOOSE(Calc66!A$14,CHOOSE(Calc66!A$23, Calc66!C$2,Calc66!C$17,Calc66!C$18,Calc66!C$19,Calc66!C$20,Calc66!C$21,Calc66!C$22),CHOOSE(Calc66!A$32, Calc66!C$3,Calc66!C$26,Calc66!C$27,Calc66!C$28,Calc66!C$29,Calc66!C$30,Calc66!C$31),CHOOSE(Calc66!A$48, Calc66!C$4,Calc66!C$35,Calc66!C$36,Calc66!C$37,Calc66!C$38,Calc66!C$39,Calc66!C$40,Calc66!C$41,Calc66!C$42,Calc66!C$43,Calc66!C$44,Calc66!C$45,Calc66!C$46,Calc66!C$47),Calc66!C$5,Calc66!C$6,Calc66!C$7,Calc66!C$8,Calc66!C$9,Calc66!C$10,Calc66!C$11,Calc66!C$12,Calc66!C$13)</f>
        <v>SILT</v>
      </c>
      <c r="M68" s="54">
        <f t="shared" ref="M68:M102" si="12">SUM(E68:I68)</f>
        <v>0</v>
      </c>
      <c r="N68" s="66" t="str">
        <f t="shared" ref="N68:N99" si="13">IF(OR(E68&gt;0,F68&gt;0,G68&gt;0,H68&gt;0,I68&gt;0)*AND(M68&lt;&gt;B68),"SUM != Total Sand","")</f>
        <v/>
      </c>
      <c r="O68" s="51"/>
      <c r="P68" s="51"/>
      <c r="Q68" s="51"/>
      <c r="R68" s="51"/>
      <c r="S68" s="51"/>
      <c r="T68" s="51"/>
      <c r="U68" s="51"/>
      <c r="V68" s="51"/>
      <c r="W68" s="51"/>
      <c r="X68" s="51"/>
      <c r="Y68" s="51"/>
      <c r="Z68" s="51"/>
    </row>
    <row r="69" spans="1:26" ht="15" x14ac:dyDescent="0.2">
      <c r="A69" s="53">
        <v>67</v>
      </c>
      <c r="B69" s="55"/>
      <c r="C69" s="54">
        <f t="shared" si="9"/>
        <v>1</v>
      </c>
      <c r="D69" s="55"/>
      <c r="E69" s="55"/>
      <c r="F69" s="55"/>
      <c r="G69" s="55"/>
      <c r="H69" s="55"/>
      <c r="I69" s="55"/>
      <c r="J69" s="56">
        <f t="shared" si="10"/>
        <v>1</v>
      </c>
      <c r="K69" s="56">
        <f t="shared" si="11"/>
        <v>0</v>
      </c>
      <c r="L69" s="57" t="str">
        <f>CHOOSE(Calc67!A$14,CHOOSE(Calc67!A$23, Calc67!C$2,Calc67!C$17,Calc67!C$18,Calc67!C$19,Calc67!C$20,Calc67!C$21,Calc67!C$22),CHOOSE(Calc67!A$32, Calc67!C$3,Calc67!C$26,Calc67!C$27,Calc67!C$28,Calc67!C$29,Calc67!C$30,Calc67!C$31),CHOOSE(Calc67!A$48, Calc67!C$4,Calc67!C$35,Calc67!C$36,Calc67!C$37,Calc67!C$38,Calc67!C$39,Calc67!C$40,Calc67!C$41,Calc67!C$42,Calc67!C$43,Calc67!C$44,Calc67!C$45,Calc67!C$46,Calc67!C$47),Calc67!C$5,Calc67!C$6,Calc67!C$7,Calc67!C$8,Calc67!C$9,Calc67!C$10,Calc67!C$11,Calc67!C$12,Calc67!C$13)</f>
        <v>SILT</v>
      </c>
      <c r="M69" s="54">
        <f t="shared" si="12"/>
        <v>0</v>
      </c>
      <c r="N69" s="66" t="str">
        <f t="shared" si="13"/>
        <v/>
      </c>
      <c r="O69" s="51"/>
      <c r="P69" s="51"/>
      <c r="Q69" s="51"/>
      <c r="R69" s="51"/>
      <c r="S69" s="51"/>
      <c r="T69" s="51"/>
      <c r="U69" s="51"/>
      <c r="V69" s="51"/>
      <c r="W69" s="51"/>
      <c r="X69" s="51"/>
      <c r="Y69" s="51"/>
      <c r="Z69" s="51"/>
    </row>
    <row r="70" spans="1:26" ht="15" x14ac:dyDescent="0.2">
      <c r="A70" s="53">
        <v>68</v>
      </c>
      <c r="B70" s="55"/>
      <c r="C70" s="54">
        <f t="shared" si="9"/>
        <v>1</v>
      </c>
      <c r="D70" s="55"/>
      <c r="E70" s="55"/>
      <c r="F70" s="55"/>
      <c r="G70" s="55"/>
      <c r="H70" s="55"/>
      <c r="I70" s="55"/>
      <c r="J70" s="56">
        <f t="shared" si="10"/>
        <v>1</v>
      </c>
      <c r="K70" s="56">
        <f t="shared" si="11"/>
        <v>0</v>
      </c>
      <c r="L70" s="57" t="str">
        <f>CHOOSE(Calc68!A$14,CHOOSE(Calc68!A$23, Calc68!C$2,Calc68!C$17,Calc68!C$18,Calc68!C$19,Calc68!C$20,Calc68!C$21,Calc68!C$22),CHOOSE(Calc68!A$32, Calc68!C$3,Calc68!C$26,Calc68!C$27,Calc68!C$28,Calc68!C$29,Calc68!C$30,Calc68!C$31),CHOOSE(Calc68!A$48, Calc68!C$4,Calc68!C$35,Calc68!C$36,Calc68!C$37,Calc68!C$38,Calc68!C$39,Calc68!C$40,Calc68!C$41,Calc68!C$42,Calc68!C$43,Calc68!C$44,Calc68!C$45,Calc68!C$46,Calc68!C$47),Calc68!C$5,Calc68!C$6,Calc68!C$7,Calc68!C$8,Calc68!C$9,Calc68!C$10,Calc68!C$11,Calc68!C$12,Calc68!C$13)</f>
        <v>SILT</v>
      </c>
      <c r="M70" s="54">
        <f t="shared" si="12"/>
        <v>0</v>
      </c>
      <c r="N70" s="66" t="str">
        <f t="shared" si="13"/>
        <v/>
      </c>
      <c r="O70" s="51"/>
      <c r="P70" s="51"/>
      <c r="Q70" s="51"/>
      <c r="R70" s="51"/>
      <c r="S70" s="51"/>
      <c r="T70" s="51"/>
      <c r="U70" s="51"/>
      <c r="V70" s="51"/>
      <c r="W70" s="51"/>
      <c r="X70" s="51"/>
      <c r="Y70" s="51"/>
      <c r="Z70" s="51"/>
    </row>
    <row r="71" spans="1:26" ht="15" x14ac:dyDescent="0.2">
      <c r="A71" s="53">
        <v>69</v>
      </c>
      <c r="B71" s="55"/>
      <c r="C71" s="54">
        <f t="shared" si="9"/>
        <v>1</v>
      </c>
      <c r="D71" s="55"/>
      <c r="E71" s="55"/>
      <c r="F71" s="55"/>
      <c r="G71" s="55"/>
      <c r="H71" s="55"/>
      <c r="I71" s="55"/>
      <c r="J71" s="56">
        <f t="shared" si="10"/>
        <v>1</v>
      </c>
      <c r="K71" s="56">
        <f t="shared" si="11"/>
        <v>0</v>
      </c>
      <c r="L71" s="57" t="str">
        <f>CHOOSE(Calc69!A$14,CHOOSE(Calc69!A$23, Calc69!C$2,Calc69!C$17,Calc69!C$18,Calc69!C$19,Calc69!C$20,Calc69!C$21,Calc69!C$22),CHOOSE(Calc69!A$32, Calc69!C$3,Calc69!C$26,Calc69!C$27,Calc69!C$28,Calc69!C$29,Calc69!C$30,Calc69!C$31),CHOOSE(Calc69!A$48, Calc69!C$4,Calc69!C$35,Calc69!C$36,Calc69!C$37,Calc69!C$38,Calc69!C$39,Calc69!C$40,Calc69!C$41,Calc69!C$42,Calc69!C$43,Calc69!C$44,Calc69!C$45,Calc69!C$46,Calc69!C$47),Calc69!C$5,Calc69!C$6,Calc69!C$7,Calc69!C$8,Calc69!C$9,Calc69!C$10,Calc69!C$11,Calc69!C$12,Calc69!C$13)</f>
        <v>SILT</v>
      </c>
      <c r="M71" s="54">
        <f t="shared" si="12"/>
        <v>0</v>
      </c>
      <c r="N71" s="66" t="str">
        <f t="shared" si="13"/>
        <v/>
      </c>
      <c r="O71" s="51"/>
      <c r="P71" s="51"/>
      <c r="Q71" s="51"/>
      <c r="R71" s="51"/>
      <c r="S71" s="51"/>
      <c r="T71" s="51"/>
      <c r="U71" s="51"/>
      <c r="V71" s="51"/>
      <c r="W71" s="51"/>
      <c r="X71" s="51"/>
      <c r="Y71" s="51"/>
      <c r="Z71" s="51"/>
    </row>
    <row r="72" spans="1:26" ht="15" x14ac:dyDescent="0.2">
      <c r="A72" s="53">
        <v>70</v>
      </c>
      <c r="B72" s="55"/>
      <c r="C72" s="54">
        <f t="shared" si="9"/>
        <v>1</v>
      </c>
      <c r="D72" s="55"/>
      <c r="E72" s="55"/>
      <c r="F72" s="55"/>
      <c r="G72" s="55"/>
      <c r="H72" s="55"/>
      <c r="I72" s="55"/>
      <c r="J72" s="56">
        <f t="shared" si="10"/>
        <v>1</v>
      </c>
      <c r="K72" s="56">
        <f t="shared" si="11"/>
        <v>0</v>
      </c>
      <c r="L72" s="57" t="str">
        <f>CHOOSE(Calc70!A$14,CHOOSE(Calc70!A$23, Calc70!C$2,Calc70!C$17,Calc70!C$18,Calc70!C$19,Calc70!C$20,Calc70!C$21,Calc70!C$22),CHOOSE(Calc70!A$32, Calc70!C$3,Calc70!C$26,Calc70!C$27,Calc70!C$28,Calc70!C$29,Calc70!C$30,Calc70!C$31),CHOOSE(Calc70!A$48, Calc70!C$4,Calc70!C$35,Calc70!C$36,Calc70!C$37,Calc70!C$38,Calc70!C$39,Calc70!C$40,Calc70!C$41,Calc70!C$42,Calc70!C$43,Calc70!C$44,Calc70!C$45,Calc70!C$46,Calc70!C$47),Calc70!C$5,Calc70!C$6,Calc70!C$7,Calc70!C$8,Calc70!C$9,Calc70!C$10,Calc70!C$11,Calc70!C$12,Calc70!C$13)</f>
        <v>SILT</v>
      </c>
      <c r="M72" s="54">
        <f t="shared" si="12"/>
        <v>0</v>
      </c>
      <c r="N72" s="66" t="str">
        <f t="shared" si="13"/>
        <v/>
      </c>
      <c r="O72" s="51"/>
      <c r="P72" s="51"/>
      <c r="Q72" s="51"/>
      <c r="R72" s="51"/>
      <c r="S72" s="51"/>
      <c r="T72" s="51"/>
      <c r="U72" s="51"/>
      <c r="V72" s="51"/>
      <c r="W72" s="51"/>
      <c r="X72" s="51"/>
      <c r="Y72" s="51"/>
      <c r="Z72" s="51"/>
    </row>
    <row r="73" spans="1:26" ht="15" x14ac:dyDescent="0.2">
      <c r="A73" s="53">
        <v>71</v>
      </c>
      <c r="B73" s="55"/>
      <c r="C73" s="54">
        <f t="shared" si="9"/>
        <v>1</v>
      </c>
      <c r="D73" s="55"/>
      <c r="E73" s="55"/>
      <c r="F73" s="55"/>
      <c r="G73" s="55"/>
      <c r="H73" s="55"/>
      <c r="I73" s="55"/>
      <c r="J73" s="56">
        <f t="shared" si="10"/>
        <v>1</v>
      </c>
      <c r="K73" s="56">
        <f t="shared" si="11"/>
        <v>0</v>
      </c>
      <c r="L73" s="57" t="str">
        <f>CHOOSE(Calc71!A$14,CHOOSE(Calc71!A$23, Calc71!C$2,Calc71!C$17,Calc71!C$18,Calc71!C$19,Calc71!C$20,Calc71!C$21,Calc71!C$22),CHOOSE(Calc71!A$32, Calc71!C$3,Calc71!C$26,Calc71!C$27,Calc71!C$28,Calc71!C$29,Calc71!C$30,Calc71!C$31),CHOOSE(Calc71!A$48, Calc71!C$4,Calc71!C$35,Calc71!C$36,Calc71!C$37,Calc71!C$38,Calc71!C$39,Calc71!C$40,Calc71!C$41,Calc71!C$42,Calc71!C$43,Calc71!C$44,Calc71!C$45,Calc71!C$46,Calc71!C$47),Calc71!C$5,Calc71!C$6,Calc71!C$7,Calc71!C$8,Calc71!C$9,Calc71!C$10,Calc71!C$11,Calc71!C$12,Calc71!C$13)</f>
        <v>SILT</v>
      </c>
      <c r="M73" s="54">
        <f t="shared" si="12"/>
        <v>0</v>
      </c>
      <c r="N73" s="66" t="str">
        <f t="shared" si="13"/>
        <v/>
      </c>
      <c r="O73" s="51"/>
      <c r="P73" s="51"/>
      <c r="Q73" s="51"/>
      <c r="R73" s="51"/>
      <c r="S73" s="51"/>
      <c r="T73" s="51"/>
      <c r="U73" s="51"/>
      <c r="V73" s="51"/>
      <c r="W73" s="51"/>
      <c r="X73" s="51"/>
      <c r="Y73" s="51"/>
      <c r="Z73" s="51"/>
    </row>
    <row r="74" spans="1:26" ht="15" x14ac:dyDescent="0.2">
      <c r="A74" s="53">
        <v>72</v>
      </c>
      <c r="B74" s="55"/>
      <c r="C74" s="54">
        <f t="shared" si="9"/>
        <v>1</v>
      </c>
      <c r="D74" s="55"/>
      <c r="E74" s="55"/>
      <c r="F74" s="55"/>
      <c r="G74" s="55"/>
      <c r="H74" s="55"/>
      <c r="I74" s="55"/>
      <c r="J74" s="56">
        <f t="shared" si="10"/>
        <v>1</v>
      </c>
      <c r="K74" s="56">
        <f t="shared" si="11"/>
        <v>0</v>
      </c>
      <c r="L74" s="57" t="str">
        <f>CHOOSE(Calc72!A$14,CHOOSE(Calc72!A$23, Calc72!C$2,Calc72!C$17,Calc72!C$18,Calc72!C$19,Calc72!C$20,Calc72!C$21,Calc72!C$22),CHOOSE(Calc72!A$32, Calc72!C$3,Calc72!C$26,Calc72!C$27,Calc72!C$28,Calc72!C$29,Calc72!C$30,Calc72!C$31),CHOOSE(Calc72!A$48, Calc72!C$4,Calc72!C$35,Calc72!C$36,Calc72!C$37,Calc72!C$38,Calc72!C$39,Calc72!C$40,Calc72!C$41,Calc72!C$42,Calc72!C$43,Calc72!C$44,Calc72!C$45,Calc72!C$46,Calc72!C$47),Calc72!C$5,Calc72!C$6,Calc72!C$7,Calc72!C$8,Calc72!C$9,Calc72!C$10,Calc72!C$11,Calc72!C$12,Calc72!C$13)</f>
        <v>SILT</v>
      </c>
      <c r="M74" s="54">
        <f t="shared" si="12"/>
        <v>0</v>
      </c>
      <c r="N74" s="66" t="str">
        <f t="shared" si="13"/>
        <v/>
      </c>
      <c r="O74" s="51"/>
      <c r="P74" s="51"/>
      <c r="Q74" s="51"/>
      <c r="R74" s="51"/>
      <c r="S74" s="51"/>
      <c r="T74" s="51"/>
      <c r="U74" s="51"/>
      <c r="V74" s="51"/>
      <c r="W74" s="51"/>
      <c r="X74" s="51"/>
      <c r="Y74" s="51"/>
      <c r="Z74" s="51"/>
    </row>
    <row r="75" spans="1:26" ht="15" x14ac:dyDescent="0.2">
      <c r="A75" s="53">
        <v>73</v>
      </c>
      <c r="B75" s="55"/>
      <c r="C75" s="54">
        <f t="shared" si="9"/>
        <v>1</v>
      </c>
      <c r="D75" s="55"/>
      <c r="E75" s="55"/>
      <c r="F75" s="55"/>
      <c r="G75" s="55"/>
      <c r="H75" s="55"/>
      <c r="I75" s="55"/>
      <c r="J75" s="56">
        <f t="shared" si="10"/>
        <v>1</v>
      </c>
      <c r="K75" s="56">
        <f t="shared" si="11"/>
        <v>0</v>
      </c>
      <c r="L75" s="57" t="str">
        <f>CHOOSE(Calc73!A$14,CHOOSE(Calc73!A$23, Calc73!C$2,Calc73!C$17,Calc73!C$18,Calc73!C$19,Calc73!C$20,Calc73!C$21,Calc73!C$22),CHOOSE(Calc73!A$32, Calc73!C$3,Calc73!C$26,Calc73!C$27,Calc73!C$28,Calc73!C$29,Calc73!C$30,Calc73!C$31),CHOOSE(Calc73!A$48, Calc73!C$4,Calc73!C$35,Calc73!C$36,Calc73!C$37,Calc73!C$38,Calc73!C$39,Calc73!C$40,Calc73!C$41,Calc73!C$42,Calc73!C$43,Calc73!C$44,Calc73!C$45,Calc73!C$46,Calc73!C$47),Calc73!C$5,Calc73!C$6,Calc73!C$7,Calc73!C$8,Calc73!C$9,Calc73!C$10,Calc73!C$11,Calc73!C$12,Calc73!C$13)</f>
        <v>SILT</v>
      </c>
      <c r="M75" s="54">
        <f t="shared" si="12"/>
        <v>0</v>
      </c>
      <c r="N75" s="66" t="str">
        <f t="shared" si="13"/>
        <v/>
      </c>
      <c r="O75" s="51"/>
      <c r="P75" s="51"/>
      <c r="Q75" s="51"/>
      <c r="R75" s="51"/>
      <c r="S75" s="51"/>
      <c r="T75" s="51"/>
      <c r="U75" s="51"/>
      <c r="V75" s="51"/>
      <c r="W75" s="51"/>
      <c r="X75" s="51"/>
      <c r="Y75" s="51"/>
      <c r="Z75" s="51"/>
    </row>
    <row r="76" spans="1:26" ht="15" x14ac:dyDescent="0.2">
      <c r="A76" s="53">
        <v>74</v>
      </c>
      <c r="B76" s="55"/>
      <c r="C76" s="54">
        <f t="shared" si="9"/>
        <v>1</v>
      </c>
      <c r="D76" s="55"/>
      <c r="E76" s="55"/>
      <c r="F76" s="55"/>
      <c r="G76" s="55"/>
      <c r="H76" s="55"/>
      <c r="I76" s="55"/>
      <c r="J76" s="56">
        <f t="shared" si="10"/>
        <v>1</v>
      </c>
      <c r="K76" s="56">
        <f t="shared" si="11"/>
        <v>0</v>
      </c>
      <c r="L76" s="57" t="str">
        <f>CHOOSE(Calc74!A$14,CHOOSE(Calc74!A$23, Calc74!C$2,Calc74!C$17,Calc74!C$18,Calc74!C$19,Calc74!C$20,Calc74!C$21,Calc74!C$22),CHOOSE(Calc74!A$32, Calc74!C$3,Calc74!C$26,Calc74!C$27,Calc74!C$28,Calc74!C$29,Calc74!C$30,Calc74!C$31),CHOOSE(Calc74!A$48, Calc74!C$4,Calc74!C$35,Calc74!C$36,Calc74!C$37,Calc74!C$38,Calc74!C$39,Calc74!C$40,Calc74!C$41,Calc74!C$42,Calc74!C$43,Calc74!C$44,Calc74!C$45,Calc74!C$46,Calc74!C$47),Calc74!C$5,Calc74!C$6,Calc74!C$7,Calc74!C$8,Calc74!C$9,Calc74!C$10,Calc74!C$11,Calc74!C$12,Calc74!C$13)</f>
        <v>SILT</v>
      </c>
      <c r="M76" s="54">
        <f t="shared" si="12"/>
        <v>0</v>
      </c>
      <c r="N76" s="66" t="str">
        <f t="shared" si="13"/>
        <v/>
      </c>
      <c r="O76" s="51"/>
      <c r="P76" s="51"/>
      <c r="Q76" s="51"/>
      <c r="R76" s="51"/>
      <c r="S76" s="51"/>
      <c r="T76" s="51"/>
      <c r="U76" s="51"/>
      <c r="V76" s="51"/>
      <c r="W76" s="51"/>
      <c r="X76" s="51"/>
      <c r="Y76" s="51"/>
      <c r="Z76" s="51"/>
    </row>
    <row r="77" spans="1:26" ht="15" x14ac:dyDescent="0.2">
      <c r="A77" s="53">
        <v>75</v>
      </c>
      <c r="B77" s="55"/>
      <c r="C77" s="54">
        <f t="shared" si="9"/>
        <v>1</v>
      </c>
      <c r="D77" s="55"/>
      <c r="E77" s="55"/>
      <c r="F77" s="55"/>
      <c r="G77" s="55"/>
      <c r="H77" s="55"/>
      <c r="I77" s="55"/>
      <c r="J77" s="56">
        <f t="shared" si="10"/>
        <v>1</v>
      </c>
      <c r="K77" s="56">
        <f t="shared" si="11"/>
        <v>0</v>
      </c>
      <c r="L77" s="57" t="str">
        <f>CHOOSE(Calc75!A$14,CHOOSE(Calc75!A$23, Calc75!C$2,Calc75!C$17,Calc75!C$18,Calc75!C$19,Calc75!C$20,Calc75!C$21,Calc75!C$22),CHOOSE(Calc75!A$32, Calc75!C$3,Calc75!C$26,Calc75!C$27,Calc75!C$28,Calc75!C$29,Calc75!C$30,Calc75!C$31),CHOOSE(Calc75!A$48, Calc75!C$4,Calc75!C$35,Calc75!C$36,Calc75!C$37,Calc75!C$38,Calc75!C$39,Calc75!C$40,Calc75!C$41,Calc75!C$42,Calc75!C$43,Calc75!C$44,Calc75!C$45,Calc75!C$46,Calc75!C$47),Calc75!C$5,Calc75!C$6,Calc75!C$7,Calc75!C$8,Calc75!C$9,Calc75!C$10,Calc75!C$11,Calc75!C$12,Calc75!C$13)</f>
        <v>SILT</v>
      </c>
      <c r="M77" s="54">
        <f t="shared" si="12"/>
        <v>0</v>
      </c>
      <c r="N77" s="66" t="str">
        <f t="shared" si="13"/>
        <v/>
      </c>
      <c r="O77" s="51"/>
      <c r="P77" s="51"/>
      <c r="Q77" s="51"/>
      <c r="R77" s="51"/>
      <c r="S77" s="51"/>
      <c r="T77" s="51"/>
      <c r="U77" s="51"/>
      <c r="V77" s="51"/>
      <c r="W77" s="51"/>
      <c r="X77" s="51"/>
      <c r="Y77" s="51"/>
      <c r="Z77" s="51"/>
    </row>
    <row r="78" spans="1:26" ht="15" x14ac:dyDescent="0.2">
      <c r="A78" s="53">
        <v>76</v>
      </c>
      <c r="B78" s="55"/>
      <c r="C78" s="54">
        <f t="shared" si="9"/>
        <v>1</v>
      </c>
      <c r="D78" s="55"/>
      <c r="E78" s="55"/>
      <c r="F78" s="55"/>
      <c r="G78" s="55"/>
      <c r="H78" s="55"/>
      <c r="I78" s="55"/>
      <c r="J78" s="56">
        <f t="shared" si="10"/>
        <v>1</v>
      </c>
      <c r="K78" s="56">
        <f t="shared" si="11"/>
        <v>0</v>
      </c>
      <c r="L78" s="57" t="str">
        <f>CHOOSE(Calc76!A$14,CHOOSE(Calc76!A$23, Calc76!C$2,Calc76!C$17,Calc76!C$18,Calc76!C$19,Calc76!C$20,Calc76!C$21,Calc76!C$22),CHOOSE(Calc76!A$32, Calc76!C$3,Calc76!C$26,Calc76!C$27,Calc76!C$28,Calc76!C$29,Calc76!C$30,Calc76!C$31),CHOOSE(Calc76!A$48, Calc76!C$4,Calc76!C$35,Calc76!C$36,Calc76!C$37,Calc76!C$38,Calc76!C$39,Calc76!C$40,Calc76!C$41,Calc76!C$42,Calc76!C$43,Calc76!C$44,Calc76!C$45,Calc76!C$46,Calc76!C$47),Calc76!C$5,Calc76!C$6,Calc76!C$7,Calc76!C$8,Calc76!C$9,Calc76!C$10,Calc76!C$11,Calc76!C$12,Calc76!C$13)</f>
        <v>SILT</v>
      </c>
      <c r="M78" s="54">
        <f t="shared" si="12"/>
        <v>0</v>
      </c>
      <c r="N78" s="66" t="str">
        <f t="shared" si="13"/>
        <v/>
      </c>
      <c r="O78" s="51"/>
      <c r="P78" s="51"/>
      <c r="Q78" s="51"/>
      <c r="R78" s="51"/>
      <c r="S78" s="51"/>
      <c r="T78" s="51"/>
      <c r="U78" s="51"/>
      <c r="V78" s="51"/>
      <c r="W78" s="51"/>
      <c r="X78" s="51"/>
      <c r="Y78" s="51"/>
      <c r="Z78" s="51"/>
    </row>
    <row r="79" spans="1:26" ht="15" x14ac:dyDescent="0.2">
      <c r="A79" s="53">
        <v>77</v>
      </c>
      <c r="B79" s="55"/>
      <c r="C79" s="54">
        <f t="shared" si="9"/>
        <v>1</v>
      </c>
      <c r="D79" s="55"/>
      <c r="E79" s="55"/>
      <c r="F79" s="55"/>
      <c r="G79" s="55"/>
      <c r="H79" s="55"/>
      <c r="I79" s="55"/>
      <c r="J79" s="56">
        <f t="shared" si="10"/>
        <v>1</v>
      </c>
      <c r="K79" s="56">
        <f t="shared" si="11"/>
        <v>0</v>
      </c>
      <c r="L79" s="57" t="str">
        <f>CHOOSE(Calc77!A$14,CHOOSE(Calc77!A$23, Calc77!C$2,Calc77!C$17,Calc77!C$18,Calc77!C$19,Calc77!C$20,Calc77!C$21,Calc77!C$22),CHOOSE(Calc77!A$32, Calc77!C$3,Calc77!C$26,Calc77!C$27,Calc77!C$28,Calc77!C$29,Calc77!C$30,Calc77!C$31),CHOOSE(Calc77!A$48, Calc77!C$4,Calc77!C$35,Calc77!C$36,Calc77!C$37,Calc77!C$38,Calc77!C$39,Calc77!C$40,Calc77!C$41,Calc77!C$42,Calc77!C$43,Calc77!C$44,Calc77!C$45,Calc77!C$46,Calc77!C$47),Calc77!C$5,Calc77!C$6,Calc77!C$7,Calc77!C$8,Calc77!C$9,Calc77!C$10,Calc77!C$11,Calc77!C$12,Calc77!C$13)</f>
        <v>SILT</v>
      </c>
      <c r="M79" s="54">
        <f t="shared" si="12"/>
        <v>0</v>
      </c>
      <c r="N79" s="66" t="str">
        <f t="shared" si="13"/>
        <v/>
      </c>
      <c r="O79" s="51"/>
      <c r="P79" s="51"/>
      <c r="Q79" s="51"/>
      <c r="R79" s="51"/>
      <c r="S79" s="51"/>
      <c r="T79" s="51"/>
      <c r="U79" s="51"/>
      <c r="V79" s="51"/>
      <c r="W79" s="51"/>
      <c r="X79" s="51"/>
      <c r="Y79" s="51"/>
      <c r="Z79" s="51"/>
    </row>
    <row r="80" spans="1:26" ht="15" x14ac:dyDescent="0.2">
      <c r="A80" s="53">
        <v>78</v>
      </c>
      <c r="B80" s="55"/>
      <c r="C80" s="54">
        <f t="shared" si="9"/>
        <v>1</v>
      </c>
      <c r="D80" s="55"/>
      <c r="E80" s="55"/>
      <c r="F80" s="55"/>
      <c r="G80" s="55"/>
      <c r="H80" s="55"/>
      <c r="I80" s="55"/>
      <c r="J80" s="56">
        <f t="shared" si="10"/>
        <v>1</v>
      </c>
      <c r="K80" s="56">
        <f t="shared" si="11"/>
        <v>0</v>
      </c>
      <c r="L80" s="57" t="str">
        <f>CHOOSE(Calc78!A$14,CHOOSE(Calc78!A$23, Calc78!C$2,Calc78!C$17,Calc78!C$18,Calc78!C$19,Calc78!C$20,Calc78!C$21,Calc78!C$22),CHOOSE(Calc78!A$32, Calc78!C$3,Calc78!C$26,Calc78!C$27,Calc78!C$28,Calc78!C$29,Calc78!C$30,Calc78!C$31),CHOOSE(Calc78!A$48, Calc78!C$4,Calc78!C$35,Calc78!C$36,Calc78!C$37,Calc78!C$38,Calc78!C$39,Calc78!C$40,Calc78!C$41,Calc78!C$42,Calc78!C$43,Calc78!C$44,Calc78!C$45,Calc78!C$46,Calc78!C$47),Calc78!C$5,Calc78!C$6,Calc78!C$7,Calc78!C$8,Calc78!C$9,Calc78!C$10,Calc78!C$11,Calc78!C$12,Calc78!C$13)</f>
        <v>SILT</v>
      </c>
      <c r="M80" s="54">
        <f t="shared" si="12"/>
        <v>0</v>
      </c>
      <c r="N80" s="66" t="str">
        <f t="shared" si="13"/>
        <v/>
      </c>
      <c r="O80" s="51"/>
      <c r="P80" s="51"/>
      <c r="Q80" s="51"/>
      <c r="R80" s="51"/>
      <c r="S80" s="51"/>
      <c r="T80" s="51"/>
      <c r="U80" s="51"/>
      <c r="V80" s="51"/>
      <c r="W80" s="51"/>
      <c r="X80" s="51"/>
      <c r="Y80" s="51"/>
      <c r="Z80" s="51"/>
    </row>
    <row r="81" spans="1:26" ht="15" x14ac:dyDescent="0.2">
      <c r="A81" s="53">
        <v>79</v>
      </c>
      <c r="B81" s="55"/>
      <c r="C81" s="54">
        <f t="shared" si="9"/>
        <v>1</v>
      </c>
      <c r="D81" s="55"/>
      <c r="E81" s="55"/>
      <c r="F81" s="55"/>
      <c r="G81" s="55"/>
      <c r="H81" s="55"/>
      <c r="I81" s="55"/>
      <c r="J81" s="56">
        <f t="shared" si="10"/>
        <v>1</v>
      </c>
      <c r="K81" s="56">
        <f t="shared" si="11"/>
        <v>0</v>
      </c>
      <c r="L81" s="57" t="str">
        <f>CHOOSE(Calc79!A$14,CHOOSE(Calc79!A$23, Calc79!C$2,Calc79!C$17,Calc79!C$18,Calc79!C$19,Calc79!C$20,Calc79!C$21,Calc79!C$22),CHOOSE(Calc79!A$32, Calc79!C$3,Calc79!C$26,Calc79!C$27,Calc79!C$28,Calc79!C$29,Calc79!C$30,Calc79!C$31),CHOOSE(Calc79!A$48, Calc79!C$4,Calc79!C$35,Calc79!C$36,Calc79!C$37,Calc79!C$38,Calc79!C$39,Calc79!C$40,Calc79!C$41,Calc79!C$42,Calc79!C$43,Calc79!C$44,Calc79!C$45,Calc79!C$46,Calc79!C$47),Calc79!C$5,Calc79!C$6,Calc79!C$7,Calc79!C$8,Calc79!C$9,Calc79!C$10,Calc79!C$11,Calc79!C$12,Calc79!C$13)</f>
        <v>SILT</v>
      </c>
      <c r="M81" s="54">
        <f t="shared" si="12"/>
        <v>0</v>
      </c>
      <c r="N81" s="66" t="str">
        <f t="shared" si="13"/>
        <v/>
      </c>
      <c r="O81" s="51"/>
      <c r="P81" s="51"/>
      <c r="Q81" s="51"/>
      <c r="R81" s="51"/>
      <c r="S81" s="51"/>
      <c r="T81" s="51"/>
      <c r="U81" s="51"/>
      <c r="V81" s="51"/>
      <c r="W81" s="51"/>
      <c r="X81" s="51"/>
      <c r="Y81" s="51"/>
      <c r="Z81" s="51"/>
    </row>
    <row r="82" spans="1:26" ht="15" x14ac:dyDescent="0.2">
      <c r="A82" s="53">
        <v>80</v>
      </c>
      <c r="B82" s="55"/>
      <c r="C82" s="54">
        <f t="shared" si="9"/>
        <v>1</v>
      </c>
      <c r="D82" s="55"/>
      <c r="E82" s="55"/>
      <c r="F82" s="55"/>
      <c r="G82" s="55"/>
      <c r="H82" s="55"/>
      <c r="I82" s="55"/>
      <c r="J82" s="56">
        <f t="shared" si="10"/>
        <v>1</v>
      </c>
      <c r="K82" s="56">
        <f t="shared" si="11"/>
        <v>0</v>
      </c>
      <c r="L82" s="57" t="str">
        <f>CHOOSE(Calc80!A$14,CHOOSE(Calc80!A$23, Calc80!C$2,Calc80!C$17,Calc80!C$18,Calc80!C$19,Calc80!C$20,Calc80!C$21,Calc80!C$22),CHOOSE(Calc80!A$32, Calc80!C$3,Calc80!C$26,Calc80!C$27,Calc80!C$28,Calc80!C$29,Calc80!C$30,Calc80!C$31),CHOOSE(Calc80!A$48, Calc80!C$4,Calc80!C$35,Calc80!C$36,Calc80!C$37,Calc80!C$38,Calc80!C$39,Calc80!C$40,Calc80!C$41,Calc80!C$42,Calc80!C$43,Calc80!C$44,Calc80!C$45,Calc80!C$46,Calc80!C$47),Calc80!C$5,Calc80!C$6,Calc80!C$7,Calc80!C$8,Calc80!C$9,Calc80!C$10,Calc80!C$11,Calc80!C$12,Calc80!C$13)</f>
        <v>SILT</v>
      </c>
      <c r="M82" s="54">
        <f t="shared" si="12"/>
        <v>0</v>
      </c>
      <c r="N82" s="66" t="str">
        <f t="shared" si="13"/>
        <v/>
      </c>
      <c r="O82" s="51"/>
      <c r="P82" s="51"/>
      <c r="Q82" s="51"/>
      <c r="R82" s="51"/>
      <c r="S82" s="51"/>
      <c r="T82" s="51"/>
      <c r="U82" s="51"/>
      <c r="V82" s="51"/>
      <c r="W82" s="51"/>
      <c r="X82" s="51"/>
      <c r="Y82" s="51"/>
      <c r="Z82" s="51"/>
    </row>
    <row r="83" spans="1:26" ht="15" x14ac:dyDescent="0.2">
      <c r="A83" s="53">
        <v>81</v>
      </c>
      <c r="B83" s="55"/>
      <c r="C83" s="54">
        <f t="shared" si="9"/>
        <v>1</v>
      </c>
      <c r="D83" s="55"/>
      <c r="E83" s="55"/>
      <c r="F83" s="55"/>
      <c r="G83" s="55"/>
      <c r="H83" s="55"/>
      <c r="I83" s="55"/>
      <c r="J83" s="56">
        <f t="shared" si="10"/>
        <v>1</v>
      </c>
      <c r="K83" s="56">
        <f t="shared" si="11"/>
        <v>0</v>
      </c>
      <c r="L83" s="57" t="str">
        <f>CHOOSE(Calc81!A$14,CHOOSE(Calc81!A$23, Calc81!C$2,Calc81!C$17,Calc81!C$18,Calc81!C$19,Calc81!C$20,Calc81!C$21,Calc81!C$22),CHOOSE(Calc81!A$32, Calc81!C$3,Calc81!C$26,Calc81!C$27,Calc81!C$28,Calc81!C$29,Calc81!C$30,Calc81!C$31),CHOOSE(Calc81!A$48, Calc81!C$4,Calc81!C$35,Calc81!C$36,Calc81!C$37,Calc81!C$38,Calc81!C$39,Calc81!C$40,Calc81!C$41,Calc81!C$42,Calc81!C$43,Calc81!C$44,Calc81!C$45,Calc81!C$46,Calc81!C$47),Calc81!C$5,Calc81!C$6,Calc81!C$7,Calc81!C$8,Calc81!C$9,Calc81!C$10,Calc81!C$11,Calc81!C$12,Calc81!C$13)</f>
        <v>SILT</v>
      </c>
      <c r="M83" s="54">
        <f t="shared" si="12"/>
        <v>0</v>
      </c>
      <c r="N83" s="66" t="str">
        <f t="shared" si="13"/>
        <v/>
      </c>
      <c r="O83" s="51"/>
      <c r="P83" s="51"/>
      <c r="Q83" s="51"/>
      <c r="R83" s="51"/>
      <c r="S83" s="51"/>
      <c r="T83" s="51"/>
      <c r="U83" s="51"/>
      <c r="V83" s="51"/>
      <c r="W83" s="51"/>
      <c r="X83" s="51"/>
      <c r="Y83" s="51"/>
      <c r="Z83" s="51"/>
    </row>
    <row r="84" spans="1:26" ht="15" x14ac:dyDescent="0.2">
      <c r="A84" s="53">
        <v>82</v>
      </c>
      <c r="B84" s="55"/>
      <c r="C84" s="54">
        <f t="shared" si="9"/>
        <v>1</v>
      </c>
      <c r="D84" s="55"/>
      <c r="E84" s="55"/>
      <c r="F84" s="55"/>
      <c r="G84" s="55"/>
      <c r="H84" s="55"/>
      <c r="I84" s="55"/>
      <c r="J84" s="56">
        <f t="shared" si="10"/>
        <v>1</v>
      </c>
      <c r="K84" s="56">
        <f t="shared" si="11"/>
        <v>0</v>
      </c>
      <c r="L84" s="57" t="str">
        <f>CHOOSE(Calc82!A$14,CHOOSE(Calc82!A$23, Calc82!C$2,Calc82!C$17,Calc82!C$18,Calc82!C$19,Calc82!C$20,Calc82!C$21,Calc82!C$22),CHOOSE(Calc82!A$32, Calc82!C$3,Calc82!C$26,Calc82!C$27,Calc82!C$28,Calc82!C$29,Calc82!C$30,Calc82!C$31),CHOOSE(Calc82!A$48, Calc82!C$4,Calc82!C$35,Calc82!C$36,Calc82!C$37,Calc82!C$38,Calc82!C$39,Calc82!C$40,Calc82!C$41,Calc82!C$42,Calc82!C$43,Calc82!C$44,Calc82!C$45,Calc82!C$46,Calc82!C$47),Calc82!C$5,Calc82!C$6,Calc82!C$7,Calc82!C$8,Calc82!C$9,Calc82!C$10,Calc82!C$11,Calc82!C$12,Calc82!C$13)</f>
        <v>SILT</v>
      </c>
      <c r="M84" s="54">
        <f t="shared" si="12"/>
        <v>0</v>
      </c>
      <c r="N84" s="66" t="str">
        <f t="shared" si="13"/>
        <v/>
      </c>
      <c r="O84" s="51"/>
      <c r="P84" s="51"/>
      <c r="Q84" s="51"/>
      <c r="R84" s="51"/>
      <c r="S84" s="51"/>
      <c r="T84" s="51"/>
      <c r="U84" s="51"/>
      <c r="V84" s="51"/>
      <c r="W84" s="51"/>
      <c r="X84" s="51"/>
      <c r="Y84" s="51"/>
      <c r="Z84" s="51"/>
    </row>
    <row r="85" spans="1:26" ht="15" x14ac:dyDescent="0.2">
      <c r="A85" s="53">
        <v>83</v>
      </c>
      <c r="B85" s="55"/>
      <c r="C85" s="54">
        <f t="shared" si="9"/>
        <v>1</v>
      </c>
      <c r="D85" s="55"/>
      <c r="E85" s="55"/>
      <c r="F85" s="55"/>
      <c r="G85" s="55"/>
      <c r="H85" s="55"/>
      <c r="I85" s="55"/>
      <c r="J85" s="56">
        <f t="shared" si="10"/>
        <v>1</v>
      </c>
      <c r="K85" s="56">
        <f t="shared" si="11"/>
        <v>0</v>
      </c>
      <c r="L85" s="57" t="str">
        <f>CHOOSE(Calc83!A$14,CHOOSE(Calc83!A$23, Calc83!C$2,Calc83!C$17,Calc83!C$18,Calc83!C$19,Calc83!C$20,Calc83!C$21,Calc83!C$22),CHOOSE(Calc83!A$32, Calc83!C$3,Calc83!C$26,Calc83!C$27,Calc83!C$28,Calc83!C$29,Calc83!C$30,Calc83!C$31),CHOOSE(Calc83!A$48, Calc83!C$4,Calc83!C$35,Calc83!C$36,Calc83!C$37,Calc83!C$38,Calc83!C$39,Calc83!C$40,Calc83!C$41,Calc83!C$42,Calc83!C$43,Calc83!C$44,Calc83!C$45,Calc83!C$46,Calc83!C$47),Calc83!C$5,Calc83!C$6,Calc83!C$7,Calc83!C$8,Calc83!C$9,Calc83!C$10,Calc83!C$11,Calc83!C$12,Calc83!C$13)</f>
        <v>SILT</v>
      </c>
      <c r="M85" s="54">
        <f t="shared" si="12"/>
        <v>0</v>
      </c>
      <c r="N85" s="66" t="str">
        <f t="shared" si="13"/>
        <v/>
      </c>
      <c r="O85" s="51"/>
      <c r="P85" s="51"/>
      <c r="Q85" s="51"/>
      <c r="R85" s="51"/>
      <c r="S85" s="51"/>
      <c r="T85" s="51"/>
      <c r="U85" s="51"/>
      <c r="V85" s="51"/>
      <c r="W85" s="51"/>
      <c r="X85" s="51"/>
      <c r="Y85" s="51"/>
      <c r="Z85" s="51"/>
    </row>
    <row r="86" spans="1:26" ht="15" x14ac:dyDescent="0.2">
      <c r="A86" s="53">
        <v>84</v>
      </c>
      <c r="B86" s="55"/>
      <c r="C86" s="54">
        <f t="shared" si="9"/>
        <v>1</v>
      </c>
      <c r="D86" s="55"/>
      <c r="E86" s="55"/>
      <c r="F86" s="55"/>
      <c r="G86" s="55"/>
      <c r="H86" s="55"/>
      <c r="I86" s="55"/>
      <c r="J86" s="56">
        <f t="shared" si="10"/>
        <v>1</v>
      </c>
      <c r="K86" s="56">
        <f t="shared" si="11"/>
        <v>0</v>
      </c>
      <c r="L86" s="57" t="str">
        <f>CHOOSE(Calc84!A$14,CHOOSE(Calc84!A$23, Calc84!C$2,Calc84!C$17,Calc84!C$18,Calc84!C$19,Calc84!C$20,Calc84!C$21,Calc84!C$22),CHOOSE(Calc84!A$32, Calc84!C$3,Calc84!C$26,Calc84!C$27,Calc84!C$28,Calc84!C$29,Calc84!C$30,Calc84!C$31),CHOOSE(Calc84!A$48, Calc84!C$4,Calc84!C$35,Calc84!C$36,Calc84!C$37,Calc84!C$38,Calc84!C$39,Calc84!C$40,Calc84!C$41,Calc84!C$42,Calc84!C$43,Calc84!C$44,Calc84!C$45,Calc84!C$46,Calc84!C$47),Calc84!C$5,Calc84!C$6,Calc84!C$7,Calc84!C$8,Calc84!C$9,Calc84!C$10,Calc84!C$11,Calc84!C$12,Calc84!C$13)</f>
        <v>SILT</v>
      </c>
      <c r="M86" s="54">
        <f t="shared" si="12"/>
        <v>0</v>
      </c>
      <c r="N86" s="66" t="str">
        <f t="shared" si="13"/>
        <v/>
      </c>
      <c r="O86" s="51"/>
      <c r="P86" s="51"/>
      <c r="Q86" s="51"/>
      <c r="R86" s="51"/>
      <c r="S86" s="51"/>
      <c r="T86" s="51"/>
      <c r="U86" s="51"/>
      <c r="V86" s="51"/>
      <c r="W86" s="51"/>
      <c r="X86" s="51"/>
      <c r="Y86" s="51"/>
      <c r="Z86" s="51"/>
    </row>
    <row r="87" spans="1:26" ht="15" x14ac:dyDescent="0.2">
      <c r="A87" s="53">
        <v>85</v>
      </c>
      <c r="B87" s="55"/>
      <c r="C87" s="54">
        <f t="shared" si="9"/>
        <v>1</v>
      </c>
      <c r="D87" s="55"/>
      <c r="E87" s="55"/>
      <c r="F87" s="55"/>
      <c r="G87" s="55"/>
      <c r="H87" s="55"/>
      <c r="I87" s="55"/>
      <c r="J87" s="56">
        <f t="shared" si="10"/>
        <v>1</v>
      </c>
      <c r="K87" s="56">
        <f t="shared" si="11"/>
        <v>0</v>
      </c>
      <c r="L87" s="57" t="str">
        <f>CHOOSE(Calc85!A$14,CHOOSE(Calc85!A$23, Calc85!C$2,Calc85!C$17,Calc85!C$18,Calc85!C$19,Calc85!C$20,Calc85!C$21,Calc85!C$22),CHOOSE(Calc85!A$32, Calc85!C$3,Calc85!C$26,Calc85!C$27,Calc85!C$28,Calc85!C$29,Calc85!C$30,Calc85!C$31),CHOOSE(Calc85!A$48, Calc85!C$4,Calc85!C$35,Calc85!C$36,Calc85!C$37,Calc85!C$38,Calc85!C$39,Calc85!C$40,Calc85!C$41,Calc85!C$42,Calc85!C$43,Calc85!C$44,Calc85!C$45,Calc85!C$46,Calc85!C$47),Calc85!C$5,Calc85!C$6,Calc85!C$7,Calc85!C$8,Calc85!C$9,Calc85!C$10,Calc85!C$11,Calc85!C$12,Calc85!C$13)</f>
        <v>SILT</v>
      </c>
      <c r="M87" s="54">
        <f t="shared" si="12"/>
        <v>0</v>
      </c>
      <c r="N87" s="66" t="str">
        <f t="shared" si="13"/>
        <v/>
      </c>
      <c r="O87" s="51"/>
      <c r="P87" s="51"/>
      <c r="Q87" s="51"/>
      <c r="R87" s="51"/>
      <c r="S87" s="51"/>
      <c r="T87" s="51"/>
      <c r="U87" s="51"/>
      <c r="V87" s="51"/>
      <c r="W87" s="51"/>
      <c r="X87" s="51"/>
      <c r="Y87" s="51"/>
      <c r="Z87" s="51"/>
    </row>
    <row r="88" spans="1:26" ht="15" x14ac:dyDescent="0.2">
      <c r="A88" s="53">
        <v>86</v>
      </c>
      <c r="B88" s="55"/>
      <c r="C88" s="54">
        <f t="shared" si="9"/>
        <v>1</v>
      </c>
      <c r="D88" s="55"/>
      <c r="E88" s="55"/>
      <c r="F88" s="55"/>
      <c r="G88" s="55"/>
      <c r="H88" s="55"/>
      <c r="I88" s="55"/>
      <c r="J88" s="56">
        <f t="shared" si="10"/>
        <v>1</v>
      </c>
      <c r="K88" s="56">
        <f t="shared" si="11"/>
        <v>0</v>
      </c>
      <c r="L88" s="57" t="str">
        <f>CHOOSE(Calc86!A$14,CHOOSE(Calc86!A$23, Calc86!C$2,Calc86!C$17,Calc86!C$18,Calc86!C$19,Calc86!C$20,Calc86!C$21,Calc86!C$22),CHOOSE(Calc86!A$32, Calc86!C$3,Calc86!C$26,Calc86!C$27,Calc86!C$28,Calc86!C$29,Calc86!C$30,Calc86!C$31),CHOOSE(Calc86!A$48, Calc86!C$4,Calc86!C$35,Calc86!C$36,Calc86!C$37,Calc86!C$38,Calc86!C$39,Calc86!C$40,Calc86!C$41,Calc86!C$42,Calc86!C$43,Calc86!C$44,Calc86!C$45,Calc86!C$46,Calc86!C$47),Calc86!C$5,Calc86!C$6,Calc86!C$7,Calc86!C$8,Calc86!C$9,Calc86!C$10,Calc86!C$11,Calc86!C$12,Calc86!C$13)</f>
        <v>SILT</v>
      </c>
      <c r="M88" s="54">
        <f t="shared" si="12"/>
        <v>0</v>
      </c>
      <c r="N88" s="66" t="str">
        <f t="shared" si="13"/>
        <v/>
      </c>
      <c r="O88" s="51"/>
      <c r="P88" s="51"/>
      <c r="Q88" s="51"/>
      <c r="R88" s="51"/>
      <c r="S88" s="51"/>
      <c r="T88" s="51"/>
      <c r="U88" s="51"/>
      <c r="V88" s="51"/>
      <c r="W88" s="51"/>
      <c r="X88" s="51"/>
      <c r="Y88" s="51"/>
      <c r="Z88" s="51"/>
    </row>
    <row r="89" spans="1:26" ht="15" x14ac:dyDescent="0.2">
      <c r="A89" s="53">
        <v>87</v>
      </c>
      <c r="B89" s="55"/>
      <c r="C89" s="54">
        <f t="shared" si="9"/>
        <v>1</v>
      </c>
      <c r="D89" s="55"/>
      <c r="E89" s="55"/>
      <c r="F89" s="55"/>
      <c r="G89" s="55"/>
      <c r="H89" s="55"/>
      <c r="I89" s="55"/>
      <c r="J89" s="56">
        <f t="shared" si="10"/>
        <v>1</v>
      </c>
      <c r="K89" s="56">
        <f t="shared" si="11"/>
        <v>0</v>
      </c>
      <c r="L89" s="57" t="str">
        <f>CHOOSE(Calc87!A$14,CHOOSE(Calc87!A$23, Calc87!C$2,Calc87!C$17,Calc87!C$18,Calc87!C$19,Calc87!C$20,Calc87!C$21,Calc87!C$22),CHOOSE(Calc87!A$32, Calc87!C$3,Calc87!C$26,Calc87!C$27,Calc87!C$28,Calc87!C$29,Calc87!C$30,Calc87!C$31),CHOOSE(Calc87!A$48, Calc87!C$4,Calc87!C$35,Calc87!C$36,Calc87!C$37,Calc87!C$38,Calc87!C$39,Calc87!C$40,Calc87!C$41,Calc87!C$42,Calc87!C$43,Calc87!C$44,Calc87!C$45,Calc87!C$46,Calc87!C$47),Calc87!C$5,Calc87!C$6,Calc87!C$7,Calc87!C$8,Calc87!C$9,Calc87!C$10,Calc87!C$11,Calc87!C$12,Calc87!C$13)</f>
        <v>SILT</v>
      </c>
      <c r="M89" s="54">
        <f t="shared" si="12"/>
        <v>0</v>
      </c>
      <c r="N89" s="66" t="str">
        <f t="shared" si="13"/>
        <v/>
      </c>
      <c r="O89" s="51"/>
      <c r="P89" s="51"/>
      <c r="Q89" s="51"/>
      <c r="R89" s="51"/>
      <c r="S89" s="51"/>
      <c r="T89" s="51"/>
      <c r="U89" s="51"/>
      <c r="V89" s="51"/>
      <c r="W89" s="51"/>
      <c r="X89" s="51"/>
      <c r="Y89" s="51"/>
      <c r="Z89" s="51"/>
    </row>
    <row r="90" spans="1:26" ht="15" x14ac:dyDescent="0.2">
      <c r="A90" s="53">
        <v>88</v>
      </c>
      <c r="B90" s="55"/>
      <c r="C90" s="54">
        <f t="shared" si="9"/>
        <v>1</v>
      </c>
      <c r="D90" s="55"/>
      <c r="E90" s="55"/>
      <c r="F90" s="55"/>
      <c r="G90" s="55"/>
      <c r="H90" s="55"/>
      <c r="I90" s="55"/>
      <c r="J90" s="56">
        <f t="shared" si="10"/>
        <v>1</v>
      </c>
      <c r="K90" s="56">
        <f t="shared" si="11"/>
        <v>0</v>
      </c>
      <c r="L90" s="57" t="str">
        <f>CHOOSE(Calc88!A$14,CHOOSE(Calc88!A$23, Calc88!C$2,Calc88!C$17,Calc88!C$18,Calc88!C$19,Calc88!C$20,Calc88!C$21,Calc88!C$22),CHOOSE(Calc88!A$32, Calc88!C$3,Calc88!C$26,Calc88!C$27,Calc88!C$28,Calc88!C$29,Calc88!C$30,Calc88!C$31),CHOOSE(Calc88!A$48, Calc88!C$4,Calc88!C$35,Calc88!C$36,Calc88!C$37,Calc88!C$38,Calc88!C$39,Calc88!C$40,Calc88!C$41,Calc88!C$42,Calc88!C$43,Calc88!C$44,Calc88!C$45,Calc88!C$46,Calc88!C$47),Calc88!C$5,Calc88!C$6,Calc88!C$7,Calc88!C$8,Calc88!C$9,Calc88!C$10,Calc88!C$11,Calc88!C$12,Calc88!C$13)</f>
        <v>SILT</v>
      </c>
      <c r="M90" s="54">
        <f t="shared" si="12"/>
        <v>0</v>
      </c>
      <c r="N90" s="66" t="str">
        <f t="shared" si="13"/>
        <v/>
      </c>
      <c r="O90" s="51"/>
      <c r="P90" s="51"/>
      <c r="Q90" s="51"/>
      <c r="R90" s="51"/>
      <c r="S90" s="51"/>
      <c r="T90" s="51"/>
      <c r="U90" s="51"/>
      <c r="V90" s="51"/>
      <c r="W90" s="51"/>
      <c r="X90" s="51"/>
      <c r="Y90" s="51"/>
      <c r="Z90" s="51"/>
    </row>
    <row r="91" spans="1:26" ht="15" x14ac:dyDescent="0.2">
      <c r="A91" s="53">
        <v>89</v>
      </c>
      <c r="B91" s="55"/>
      <c r="C91" s="54">
        <f t="shared" si="9"/>
        <v>1</v>
      </c>
      <c r="D91" s="55"/>
      <c r="E91" s="55"/>
      <c r="F91" s="55"/>
      <c r="G91" s="55"/>
      <c r="H91" s="55"/>
      <c r="I91" s="55"/>
      <c r="J91" s="56">
        <f t="shared" si="10"/>
        <v>1</v>
      </c>
      <c r="K91" s="56">
        <f t="shared" si="11"/>
        <v>0</v>
      </c>
      <c r="L91" s="57" t="str">
        <f>CHOOSE(Calc89!A$14,CHOOSE(Calc89!A$23, Calc89!C$2,Calc89!C$17,Calc89!C$18,Calc89!C$19,Calc89!C$20,Calc89!C$21,Calc89!C$22),CHOOSE(Calc89!A$32, Calc89!C$3,Calc89!C$26,Calc89!C$27,Calc89!C$28,Calc89!C$29,Calc89!C$30,Calc89!C$31),CHOOSE(Calc89!A$48, Calc89!C$4,Calc89!C$35,Calc89!C$36,Calc89!C$37,Calc89!C$38,Calc89!C$39,Calc89!C$40,Calc89!C$41,Calc89!C$42,Calc89!C$43,Calc89!C$44,Calc89!C$45,Calc89!C$46,Calc89!C$47),Calc89!C$5,Calc89!C$6,Calc89!C$7,Calc89!C$8,Calc89!C$9,Calc89!C$10,Calc89!C$11,Calc89!C$12,Calc89!C$13)</f>
        <v>SILT</v>
      </c>
      <c r="M91" s="54">
        <f t="shared" si="12"/>
        <v>0</v>
      </c>
      <c r="N91" s="66" t="str">
        <f t="shared" si="13"/>
        <v/>
      </c>
      <c r="O91" s="51"/>
      <c r="P91" s="51"/>
      <c r="Q91" s="51"/>
      <c r="R91" s="51"/>
      <c r="S91" s="51"/>
      <c r="T91" s="51"/>
      <c r="U91" s="51"/>
      <c r="V91" s="51"/>
      <c r="W91" s="51"/>
      <c r="X91" s="51"/>
      <c r="Y91" s="51"/>
      <c r="Z91" s="51"/>
    </row>
    <row r="92" spans="1:26" ht="15" x14ac:dyDescent="0.2">
      <c r="A92" s="53">
        <v>90</v>
      </c>
      <c r="B92" s="55"/>
      <c r="C92" s="54">
        <f t="shared" si="9"/>
        <v>1</v>
      </c>
      <c r="D92" s="55"/>
      <c r="E92" s="55"/>
      <c r="F92" s="55"/>
      <c r="G92" s="55"/>
      <c r="H92" s="55"/>
      <c r="I92" s="55"/>
      <c r="J92" s="56">
        <f t="shared" si="10"/>
        <v>1</v>
      </c>
      <c r="K92" s="56">
        <f t="shared" si="11"/>
        <v>0</v>
      </c>
      <c r="L92" s="57" t="str">
        <f>CHOOSE(Calc90!A$14,CHOOSE(Calc90!A$23, Calc90!C$2,Calc90!C$17,Calc90!C$18,Calc90!C$19,Calc90!C$20,Calc90!C$21,Calc90!C$22),CHOOSE(Calc90!A$32, Calc90!C$3,Calc90!C$26,Calc90!C$27,Calc90!C$28,Calc90!C$29,Calc90!C$30,Calc90!C$31),CHOOSE(Calc90!A$48, Calc90!C$4,Calc90!C$35,Calc90!C$36,Calc90!C$37,Calc90!C$38,Calc90!C$39,Calc90!C$40,Calc90!C$41,Calc90!C$42,Calc90!C$43,Calc90!C$44,Calc90!C$45,Calc90!C$46,Calc90!C$47),Calc90!C$5,Calc90!C$6,Calc90!C$7,Calc90!C$8,Calc90!C$9,Calc90!C$10,Calc90!C$11,Calc90!C$12,Calc90!C$13)</f>
        <v>SILT</v>
      </c>
      <c r="M92" s="54">
        <f t="shared" si="12"/>
        <v>0</v>
      </c>
      <c r="N92" s="66" t="str">
        <f t="shared" si="13"/>
        <v/>
      </c>
      <c r="O92" s="51"/>
      <c r="P92" s="51"/>
      <c r="Q92" s="51"/>
      <c r="R92" s="51"/>
      <c r="S92" s="51"/>
      <c r="T92" s="51"/>
      <c r="U92" s="51"/>
      <c r="V92" s="51"/>
      <c r="W92" s="51"/>
      <c r="X92" s="51"/>
      <c r="Y92" s="51"/>
      <c r="Z92" s="51"/>
    </row>
    <row r="93" spans="1:26" ht="15" x14ac:dyDescent="0.2">
      <c r="A93" s="53">
        <v>91</v>
      </c>
      <c r="B93" s="55"/>
      <c r="C93" s="54">
        <f t="shared" si="9"/>
        <v>1</v>
      </c>
      <c r="D93" s="55"/>
      <c r="E93" s="55"/>
      <c r="F93" s="55"/>
      <c r="G93" s="55"/>
      <c r="H93" s="55"/>
      <c r="I93" s="55"/>
      <c r="J93" s="56">
        <f t="shared" si="10"/>
        <v>1</v>
      </c>
      <c r="K93" s="56">
        <f t="shared" si="11"/>
        <v>0</v>
      </c>
      <c r="L93" s="57" t="str">
        <f>CHOOSE(Calc91!A$14,CHOOSE(Calc91!A$23, Calc91!C$2,Calc91!C$17,Calc91!C$18,Calc91!C$19,Calc91!C$20,Calc91!C$21,Calc91!C$22),CHOOSE(Calc91!A$32, Calc91!C$3,Calc91!C$26,Calc91!C$27,Calc91!C$28,Calc91!C$29,Calc91!C$30,Calc91!C$31),CHOOSE(Calc91!A$48, Calc91!C$4,Calc91!C$35,Calc91!C$36,Calc91!C$37,Calc91!C$38,Calc91!C$39,Calc91!C$40,Calc91!C$41,Calc91!C$42,Calc91!C$43,Calc91!C$44,Calc91!C$45,Calc91!C$46,Calc91!C$47),Calc91!C$5,Calc91!C$6,Calc91!C$7,Calc91!C$8,Calc91!C$9,Calc91!C$10,Calc91!C$11,Calc91!C$12,Calc91!C$13)</f>
        <v>SILT</v>
      </c>
      <c r="M93" s="54">
        <f t="shared" si="12"/>
        <v>0</v>
      </c>
      <c r="N93" s="66" t="str">
        <f t="shared" si="13"/>
        <v/>
      </c>
      <c r="O93" s="51"/>
      <c r="P93" s="51"/>
      <c r="Q93" s="51"/>
      <c r="R93" s="51"/>
      <c r="S93" s="51"/>
      <c r="T93" s="51"/>
      <c r="U93" s="51"/>
      <c r="V93" s="51"/>
      <c r="W93" s="51"/>
      <c r="X93" s="51"/>
      <c r="Y93" s="51"/>
      <c r="Z93" s="51"/>
    </row>
    <row r="94" spans="1:26" ht="15" x14ac:dyDescent="0.2">
      <c r="A94" s="53">
        <v>92</v>
      </c>
      <c r="B94" s="55"/>
      <c r="C94" s="54">
        <f t="shared" si="9"/>
        <v>1</v>
      </c>
      <c r="D94" s="55"/>
      <c r="E94" s="55"/>
      <c r="F94" s="55"/>
      <c r="G94" s="55"/>
      <c r="H94" s="55"/>
      <c r="I94" s="55"/>
      <c r="J94" s="56">
        <f t="shared" si="10"/>
        <v>1</v>
      </c>
      <c r="K94" s="56">
        <f t="shared" si="11"/>
        <v>0</v>
      </c>
      <c r="L94" s="57" t="str">
        <f>CHOOSE(Calc92!A$14,CHOOSE(Calc92!A$23, Calc92!C$2,Calc92!C$17,Calc92!C$18,Calc92!C$19,Calc92!C$20,Calc92!C$21,Calc92!C$22),CHOOSE(Calc92!A$32, Calc92!C$3,Calc92!C$26,Calc92!C$27,Calc92!C$28,Calc92!C$29,Calc92!C$30,Calc92!C$31),CHOOSE(Calc92!A$48, Calc92!C$4,Calc92!C$35,Calc92!C$36,Calc92!C$37,Calc92!C$38,Calc92!C$39,Calc92!C$40,Calc92!C$41,Calc92!C$42,Calc92!C$43,Calc92!C$44,Calc92!C$45,Calc92!C$46,Calc92!C$47),Calc92!C$5,Calc92!C$6,Calc92!C$7,Calc92!C$8,Calc92!C$9,Calc92!C$10,Calc92!C$11,Calc92!C$12,Calc92!C$13)</f>
        <v>SILT</v>
      </c>
      <c r="M94" s="54">
        <f t="shared" si="12"/>
        <v>0</v>
      </c>
      <c r="N94" s="66" t="str">
        <f t="shared" si="13"/>
        <v/>
      </c>
      <c r="O94" s="51"/>
      <c r="P94" s="51"/>
      <c r="Q94" s="51"/>
      <c r="R94" s="51"/>
      <c r="S94" s="51"/>
      <c r="T94" s="51"/>
      <c r="U94" s="51"/>
      <c r="V94" s="51"/>
      <c r="W94" s="51"/>
      <c r="X94" s="51"/>
      <c r="Y94" s="51"/>
      <c r="Z94" s="51"/>
    </row>
    <row r="95" spans="1:26" ht="15" x14ac:dyDescent="0.2">
      <c r="A95" s="53">
        <v>93</v>
      </c>
      <c r="B95" s="55"/>
      <c r="C95" s="54">
        <f t="shared" si="9"/>
        <v>1</v>
      </c>
      <c r="D95" s="55"/>
      <c r="E95" s="55"/>
      <c r="F95" s="55"/>
      <c r="G95" s="55"/>
      <c r="H95" s="55"/>
      <c r="I95" s="55"/>
      <c r="J95" s="56">
        <f t="shared" si="10"/>
        <v>1</v>
      </c>
      <c r="K95" s="56">
        <f t="shared" si="11"/>
        <v>0</v>
      </c>
      <c r="L95" s="57" t="str">
        <f>CHOOSE(Calc93!A$14,CHOOSE(Calc93!A$23, Calc93!C$2,Calc93!C$17,Calc93!C$18,Calc93!C$19,Calc93!C$20,Calc93!C$21,Calc93!C$22),CHOOSE(Calc93!A$32, Calc93!C$3,Calc93!C$26,Calc93!C$27,Calc93!C$28,Calc93!C$29,Calc93!C$30,Calc93!C$31),CHOOSE(Calc93!A$48, Calc93!C$4,Calc93!C$35,Calc93!C$36,Calc93!C$37,Calc93!C$38,Calc93!C$39,Calc93!C$40,Calc93!C$41,Calc93!C$42,Calc93!C$43,Calc93!C$44,Calc93!C$45,Calc93!C$46,Calc93!C$47),Calc93!C$5,Calc93!C$6,Calc93!C$7,Calc93!C$8,Calc93!C$9,Calc93!C$10,Calc93!C$11,Calc93!C$12,Calc93!C$13)</f>
        <v>SILT</v>
      </c>
      <c r="M95" s="54">
        <f t="shared" si="12"/>
        <v>0</v>
      </c>
      <c r="N95" s="66" t="str">
        <f t="shared" si="13"/>
        <v/>
      </c>
      <c r="O95" s="51"/>
      <c r="P95" s="51"/>
      <c r="Q95" s="51"/>
      <c r="R95" s="51"/>
      <c r="S95" s="51"/>
      <c r="T95" s="51"/>
      <c r="U95" s="51"/>
      <c r="V95" s="51"/>
      <c r="W95" s="51"/>
      <c r="X95" s="51"/>
      <c r="Y95" s="51"/>
      <c r="Z95" s="51"/>
    </row>
    <row r="96" spans="1:26" ht="15" x14ac:dyDescent="0.2">
      <c r="A96" s="53">
        <v>94</v>
      </c>
      <c r="B96" s="55"/>
      <c r="C96" s="54">
        <f t="shared" si="9"/>
        <v>1</v>
      </c>
      <c r="D96" s="55"/>
      <c r="E96" s="55"/>
      <c r="F96" s="55"/>
      <c r="G96" s="55"/>
      <c r="H96" s="55"/>
      <c r="I96" s="55"/>
      <c r="J96" s="56">
        <f t="shared" si="10"/>
        <v>1</v>
      </c>
      <c r="K96" s="56">
        <f t="shared" si="11"/>
        <v>0</v>
      </c>
      <c r="L96" s="57" t="str">
        <f>CHOOSE(Calc94!A$14,CHOOSE(Calc94!A$23, Calc94!C$2,Calc94!C$17,Calc94!C$18,Calc94!C$19,Calc94!C$20,Calc94!C$21,Calc94!C$22),CHOOSE(Calc94!A$32, Calc94!C$3,Calc94!C$26,Calc94!C$27,Calc94!C$28,Calc94!C$29,Calc94!C$30,Calc94!C$31),CHOOSE(Calc94!A$48, Calc94!C$4,Calc94!C$35,Calc94!C$36,Calc94!C$37,Calc94!C$38,Calc94!C$39,Calc94!C$40,Calc94!C$41,Calc94!C$42,Calc94!C$43,Calc94!C$44,Calc94!C$45,Calc94!C$46,Calc94!C$47),Calc94!C$5,Calc94!C$6,Calc94!C$7,Calc94!C$8,Calc94!C$9,Calc94!C$10,Calc94!C$11,Calc94!C$12,Calc94!C$13)</f>
        <v>SILT</v>
      </c>
      <c r="M96" s="54">
        <f t="shared" si="12"/>
        <v>0</v>
      </c>
      <c r="N96" s="66" t="str">
        <f t="shared" si="13"/>
        <v/>
      </c>
      <c r="O96" s="51"/>
      <c r="P96" s="51"/>
      <c r="Q96" s="51"/>
      <c r="R96" s="51"/>
      <c r="S96" s="51"/>
      <c r="T96" s="51"/>
      <c r="U96" s="51"/>
      <c r="V96" s="51"/>
      <c r="W96" s="51"/>
      <c r="X96" s="51"/>
      <c r="Y96" s="51"/>
      <c r="Z96" s="51"/>
    </row>
    <row r="97" spans="1:26" ht="15" x14ac:dyDescent="0.2">
      <c r="A97" s="53">
        <v>95</v>
      </c>
      <c r="B97" s="55"/>
      <c r="C97" s="54">
        <f t="shared" si="9"/>
        <v>1</v>
      </c>
      <c r="D97" s="55"/>
      <c r="E97" s="55"/>
      <c r="F97" s="55"/>
      <c r="G97" s="55"/>
      <c r="H97" s="55"/>
      <c r="I97" s="55"/>
      <c r="J97" s="56">
        <f t="shared" si="10"/>
        <v>1</v>
      </c>
      <c r="K97" s="56">
        <f t="shared" si="11"/>
        <v>0</v>
      </c>
      <c r="L97" s="57" t="str">
        <f>CHOOSE(Calc95!A$14,CHOOSE(Calc95!A$23, Calc95!C$2,Calc95!C$17,Calc95!C$18,Calc95!C$19,Calc95!C$20,Calc95!C$21,Calc95!C$22),CHOOSE(Calc95!A$32, Calc95!C$3,Calc95!C$26,Calc95!C$27,Calc95!C$28,Calc95!C$29,Calc95!C$30,Calc95!C$31),CHOOSE(Calc95!A$48, Calc95!C$4,Calc95!C$35,Calc95!C$36,Calc95!C$37,Calc95!C$38,Calc95!C$39,Calc95!C$40,Calc95!C$41,Calc95!C$42,Calc95!C$43,Calc95!C$44,Calc95!C$45,Calc95!C$46,Calc95!C$47),Calc95!C$5,Calc95!C$6,Calc95!C$7,Calc95!C$8,Calc95!C$9,Calc95!C$10,Calc95!C$11,Calc95!C$12,Calc95!C$13)</f>
        <v>SILT</v>
      </c>
      <c r="M97" s="54">
        <f t="shared" si="12"/>
        <v>0</v>
      </c>
      <c r="N97" s="66" t="str">
        <f t="shared" si="13"/>
        <v/>
      </c>
      <c r="O97" s="51"/>
      <c r="P97" s="51"/>
      <c r="Q97" s="51"/>
      <c r="R97" s="51"/>
      <c r="S97" s="51"/>
      <c r="T97" s="51"/>
      <c r="U97" s="51"/>
      <c r="V97" s="51"/>
      <c r="W97" s="51"/>
      <c r="X97" s="51"/>
      <c r="Y97" s="51"/>
      <c r="Z97" s="51"/>
    </row>
    <row r="98" spans="1:26" ht="15" x14ac:dyDescent="0.2">
      <c r="A98" s="53">
        <v>96</v>
      </c>
      <c r="B98" s="55"/>
      <c r="C98" s="54">
        <f t="shared" si="9"/>
        <v>1</v>
      </c>
      <c r="D98" s="55"/>
      <c r="E98" s="55"/>
      <c r="F98" s="55"/>
      <c r="G98" s="55"/>
      <c r="H98" s="55"/>
      <c r="I98" s="55"/>
      <c r="J98" s="56">
        <f t="shared" si="10"/>
        <v>1</v>
      </c>
      <c r="K98" s="56">
        <f t="shared" si="11"/>
        <v>0</v>
      </c>
      <c r="L98" s="57" t="str">
        <f>CHOOSE(Calc96!A$14,CHOOSE(Calc96!A$23, Calc96!C$2,Calc96!C$17,Calc96!C$18,Calc96!C$19,Calc96!C$20,Calc96!C$21,Calc96!C$22),CHOOSE(Calc96!A$32, Calc96!C$3,Calc96!C$26,Calc96!C$27,Calc96!C$28,Calc96!C$29,Calc96!C$30,Calc96!C$31),CHOOSE(Calc96!A$48, Calc96!C$4,Calc96!C$35,Calc96!C$36,Calc96!C$37,Calc96!C$38,Calc96!C$39,Calc96!C$40,Calc96!C$41,Calc96!C$42,Calc96!C$43,Calc96!C$44,Calc96!C$45,Calc96!C$46,Calc96!C$47),Calc96!C$5,Calc96!C$6,Calc96!C$7,Calc96!C$8,Calc96!C$9,Calc96!C$10,Calc96!C$11,Calc96!C$12,Calc96!C$13)</f>
        <v>SILT</v>
      </c>
      <c r="M98" s="54">
        <f t="shared" si="12"/>
        <v>0</v>
      </c>
      <c r="N98" s="66" t="str">
        <f t="shared" si="13"/>
        <v/>
      </c>
      <c r="O98" s="51"/>
      <c r="P98" s="51"/>
      <c r="Q98" s="51"/>
      <c r="R98" s="51"/>
      <c r="S98" s="51"/>
      <c r="T98" s="51"/>
      <c r="U98" s="51"/>
      <c r="V98" s="51"/>
      <c r="W98" s="51"/>
      <c r="X98" s="51"/>
      <c r="Y98" s="51"/>
      <c r="Z98" s="51"/>
    </row>
    <row r="99" spans="1:26" ht="15" x14ac:dyDescent="0.2">
      <c r="A99" s="53">
        <v>97</v>
      </c>
      <c r="B99" s="55"/>
      <c r="C99" s="54">
        <f t="shared" ref="C99:C102" si="14">IF(B99+D99&gt;1, "ERROR",1-B99-D99)</f>
        <v>1</v>
      </c>
      <c r="D99" s="55"/>
      <c r="E99" s="55"/>
      <c r="F99" s="55"/>
      <c r="G99" s="55"/>
      <c r="H99" s="55"/>
      <c r="I99" s="55"/>
      <c r="J99" s="56">
        <f t="shared" si="10"/>
        <v>1</v>
      </c>
      <c r="K99" s="56">
        <f t="shared" si="11"/>
        <v>0</v>
      </c>
      <c r="L99" s="57" t="str">
        <f>CHOOSE(Calc97!A$14,CHOOSE(Calc97!A$23, Calc97!C$2,Calc97!C$17,Calc97!C$18,Calc97!C$19,Calc97!C$20,Calc97!C$21,Calc97!C$22),CHOOSE(Calc97!A$32, Calc97!C$3,Calc97!C$26,Calc97!C$27,Calc97!C$28,Calc97!C$29,Calc97!C$30,Calc97!C$31),CHOOSE(Calc97!A$48, Calc97!C$4,Calc97!C$35,Calc97!C$36,Calc97!C$37,Calc97!C$38,Calc97!C$39,Calc97!C$40,Calc97!C$41,Calc97!C$42,Calc97!C$43,Calc97!C$44,Calc97!C$45,Calc97!C$46,Calc97!C$47),Calc97!C$5,Calc97!C$6,Calc97!C$7,Calc97!C$8,Calc97!C$9,Calc97!C$10,Calc97!C$11,Calc97!C$12,Calc97!C$13)</f>
        <v>SILT</v>
      </c>
      <c r="M99" s="54">
        <f t="shared" si="12"/>
        <v>0</v>
      </c>
      <c r="N99" s="66" t="str">
        <f t="shared" si="13"/>
        <v/>
      </c>
      <c r="O99" s="51"/>
      <c r="P99" s="51"/>
      <c r="Q99" s="51"/>
      <c r="R99" s="51"/>
      <c r="S99" s="51"/>
      <c r="T99" s="51"/>
      <c r="U99" s="51"/>
      <c r="V99" s="51"/>
      <c r="W99" s="51"/>
      <c r="X99" s="51"/>
      <c r="Y99" s="51"/>
      <c r="Z99" s="51"/>
    </row>
    <row r="100" spans="1:26" ht="15" x14ac:dyDescent="0.2">
      <c r="A100" s="53">
        <v>98</v>
      </c>
      <c r="B100" s="55"/>
      <c r="C100" s="54">
        <f t="shared" si="14"/>
        <v>1</v>
      </c>
      <c r="D100" s="55"/>
      <c r="E100" s="55"/>
      <c r="F100" s="55"/>
      <c r="G100" s="55"/>
      <c r="H100" s="55"/>
      <c r="I100" s="55"/>
      <c r="J100" s="56">
        <f t="shared" si="10"/>
        <v>1</v>
      </c>
      <c r="K100" s="56">
        <f t="shared" si="11"/>
        <v>0</v>
      </c>
      <c r="L100" s="57" t="str">
        <f>CHOOSE(Calc98!A$14,CHOOSE(Calc98!A$23, Calc98!C$2,Calc98!C$17,Calc98!C$18,Calc98!C$19,Calc98!C$20,Calc98!C$21,Calc98!C$22),CHOOSE(Calc98!A$32, Calc98!C$3,Calc98!C$26,Calc98!C$27,Calc98!C$28,Calc98!C$29,Calc98!C$30,Calc98!C$31),CHOOSE(Calc98!A$48, Calc98!C$4,Calc98!C$35,Calc98!C$36,Calc98!C$37,Calc98!C$38,Calc98!C$39,Calc98!C$40,Calc98!C$41,Calc98!C$42,Calc98!C$43,Calc98!C$44,Calc98!C$45,Calc98!C$46,Calc98!C$47),Calc98!C$5,Calc98!C$6,Calc98!C$7,Calc98!C$8,Calc98!C$9,Calc98!C$10,Calc98!C$11,Calc98!C$12,Calc98!C$13)</f>
        <v>SILT</v>
      </c>
      <c r="M100" s="54">
        <f t="shared" si="12"/>
        <v>0</v>
      </c>
      <c r="N100" s="66" t="str">
        <f t="shared" ref="N100:N102" si="15">IF(OR(E100&gt;0,F100&gt;0,G100&gt;0,H100&gt;0,I100&gt;0)*AND(M100&lt;&gt;B100),"SUM != Total Sand","")</f>
        <v/>
      </c>
      <c r="O100" s="51"/>
      <c r="P100" s="51"/>
      <c r="Q100" s="51"/>
      <c r="R100" s="51"/>
      <c r="S100" s="51"/>
      <c r="T100" s="51"/>
      <c r="U100" s="51"/>
      <c r="V100" s="51"/>
      <c r="W100" s="51"/>
      <c r="X100" s="51"/>
      <c r="Y100" s="51"/>
      <c r="Z100" s="51"/>
    </row>
    <row r="101" spans="1:26" ht="15" x14ac:dyDescent="0.2">
      <c r="A101" s="53">
        <v>99</v>
      </c>
      <c r="B101" s="55"/>
      <c r="C101" s="54">
        <f t="shared" si="14"/>
        <v>1</v>
      </c>
      <c r="D101" s="55"/>
      <c r="E101" s="55"/>
      <c r="F101" s="55"/>
      <c r="G101" s="55"/>
      <c r="H101" s="55"/>
      <c r="I101" s="55"/>
      <c r="J101" s="56">
        <f t="shared" si="10"/>
        <v>1</v>
      </c>
      <c r="K101" s="56">
        <f t="shared" si="11"/>
        <v>0</v>
      </c>
      <c r="L101" s="57" t="str">
        <f>CHOOSE(Calc99!A$14,CHOOSE(Calc99!A$23, Calc99!C$2,Calc99!C$17,Calc99!C$18,Calc99!C$19,Calc99!C$20,Calc99!C$21,Calc99!C$22),CHOOSE(Calc99!A$32, Calc99!C$3,Calc99!C$26,Calc99!C$27,Calc99!C$28,Calc99!C$29,Calc99!C$30,Calc99!C$31),CHOOSE(Calc99!A$48, Calc99!C$4,Calc99!C$35,Calc99!C$36,Calc99!C$37,Calc99!C$38,Calc99!C$39,Calc99!C$40,Calc99!C$41,Calc99!C$42,Calc99!C$43,Calc99!C$44,Calc99!C$45,Calc99!C$46,Calc99!C$47),Calc99!C$5,Calc99!C$6,Calc99!C$7,Calc99!C$8,Calc99!C$9,Calc99!C$10,Calc99!C$11,Calc99!C$12,Calc99!C$13)</f>
        <v>SILT</v>
      </c>
      <c r="M101" s="54">
        <f t="shared" si="12"/>
        <v>0</v>
      </c>
      <c r="N101" s="66" t="str">
        <f t="shared" si="15"/>
        <v/>
      </c>
      <c r="O101" s="51"/>
      <c r="P101" s="51"/>
      <c r="Q101" s="51"/>
      <c r="R101" s="51"/>
      <c r="S101" s="51"/>
      <c r="T101" s="51"/>
      <c r="U101" s="51"/>
      <c r="V101" s="51"/>
      <c r="W101" s="51"/>
      <c r="X101" s="51"/>
      <c r="Y101" s="51"/>
      <c r="Z101" s="51"/>
    </row>
    <row r="102" spans="1:26" ht="15" x14ac:dyDescent="0.2">
      <c r="A102" s="53">
        <v>100</v>
      </c>
      <c r="B102" s="55"/>
      <c r="C102" s="54">
        <f t="shared" si="14"/>
        <v>1</v>
      </c>
      <c r="D102" s="55"/>
      <c r="E102" s="55"/>
      <c r="F102" s="55"/>
      <c r="G102" s="55"/>
      <c r="H102" s="55"/>
      <c r="I102" s="55"/>
      <c r="J102" s="56">
        <f t="shared" si="10"/>
        <v>1</v>
      </c>
      <c r="K102" s="56">
        <f t="shared" si="11"/>
        <v>0</v>
      </c>
      <c r="L102" s="57" t="str">
        <f>CHOOSE(Calc100!A$14,CHOOSE(Calc100!A$23, Calc100!C$2,Calc100!C$17,Calc100!C$18,Calc100!C$19,Calc100!C$20,Calc100!C$21,Calc100!C$22),CHOOSE(Calc100!A$32, Calc100!C$3,Calc100!C$26,Calc100!C$27,Calc100!C$28,Calc100!C$29,Calc100!C$30,Calc100!C$31),CHOOSE(Calc100!A$48, Calc100!C$4,Calc100!C$35,Calc100!C$36,Calc100!C$37,Calc100!C$38,Calc100!C$39,Calc100!C$40,Calc100!C$41,Calc100!C$42,Calc100!C$43,Calc100!C$44,Calc100!C$45,Calc100!C$46,Calc100!C$47),Calc100!C$5,Calc100!C$6,Calc100!C$7,Calc100!C$8,Calc100!C$9,Calc100!C$10,Calc100!C$11,Calc100!C$12,Calc100!C$13)</f>
        <v>SILT</v>
      </c>
      <c r="M102" s="54">
        <f t="shared" si="12"/>
        <v>0</v>
      </c>
      <c r="N102" s="66" t="str">
        <f t="shared" si="15"/>
        <v/>
      </c>
      <c r="O102" s="51"/>
      <c r="P102" s="51"/>
      <c r="Q102" s="51"/>
      <c r="R102" s="51"/>
      <c r="S102" s="51"/>
      <c r="T102" s="51"/>
      <c r="U102" s="51"/>
      <c r="V102" s="51"/>
      <c r="W102" s="51"/>
      <c r="X102" s="51"/>
      <c r="Y102" s="51"/>
      <c r="Z102" s="51"/>
    </row>
  </sheetData>
  <sheetProtection algorithmName="SHA-512" hashValue="ZPadi8EKbSEwnW+J61f3kuVVjVruFRJ1sB3UqMgfVUpn0gEPKFAOyovNN3UFSUVwwrlnOFr+yp+oVWNF6nSEMg==" saltValue="f0p9W2PqigebYVzDRCvcuA==" spinCount="100000" sheet="1" objects="1" scenarios="1"/>
  <mergeCells count="1">
    <mergeCell ref="A1:N1"/>
  </mergeCells>
  <pageMargins left="0.7" right="0.7" top="0.75" bottom="0.75" header="0.3" footer="0.3"/>
  <pageSetup orientation="portrait" horizontalDpi="1200" verticalDpi="1200" r:id="rId1"/>
  <ignoredErrors>
    <ignoredError sqref="L3 L4:L42" unlockedFormula="1"/>
    <ignoredError sqref="M3:M102" formulaRang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B66EE-31D6-4899-B705-DDB0BB397791}">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Data'!C7+1.5*'Enter Data'!D7&lt;0.15,1,0)</f>
        <v>0</v>
      </c>
      <c r="B2" s="1" t="s">
        <v>14</v>
      </c>
      <c r="C2" s="1" t="s">
        <v>15</v>
      </c>
    </row>
    <row r="3" spans="1:3" x14ac:dyDescent="0.25">
      <c r="A3" s="2">
        <f>IF(AND('Enter Data'!C7+1.5*'Enter Data'!D7&gt;=0.15, 'Enter Data'!C7+2*'Enter Data'!D7&lt;0.3), 2, 0)</f>
        <v>0</v>
      </c>
      <c r="B3" s="1" t="s">
        <v>16</v>
      </c>
      <c r="C3" s="1" t="s">
        <v>17</v>
      </c>
    </row>
    <row r="4" spans="1:3" x14ac:dyDescent="0.25">
      <c r="A4" s="2">
        <f>IF(OR(AND('Enter Data'!D7&gt;=0.07, 'Enter Data'!D7&lt;0.2,'Enter Data'!B7&gt;0.52,'Enter Data'!C7+2*'Enter Data'!D7&gt;=0.3), AND('Enter Data'!D7&lt;0.07, 'Enter Data'!C7&lt;0.5, 'Enter Data'!C7+2*'Enter Data'!D7&gt;=0.3)), 3,0)</f>
        <v>0</v>
      </c>
      <c r="B4" s="1" t="s">
        <v>18</v>
      </c>
      <c r="C4" s="1" t="s">
        <v>19</v>
      </c>
    </row>
    <row r="5" spans="1:3" x14ac:dyDescent="0.25">
      <c r="A5" s="2">
        <f>IF(AND('Enter Data'!D7&gt;=0.07, 'Enter Data'!D7&lt;0.27, 'Enter Data'!C7&gt;=0.28, 'Enter Data'!C7&lt;0.5, 'Enter Data'!B7&lt;=0.52), 4, 0)</f>
        <v>0</v>
      </c>
      <c r="B5" s="1" t="s">
        <v>20</v>
      </c>
      <c r="C5" s="1" t="s">
        <v>21</v>
      </c>
    </row>
    <row r="6" spans="1:3" x14ac:dyDescent="0.25">
      <c r="A6" s="2">
        <f>IF(OR(AND('Enter Data'!C7&gt;=0.5, 'Enter Data'!D7&gt;=0.12,'Enter Data'!D7&lt;0.27), AND('Enter Data'!C7&gt;=0.5,'Enter Data'!C7&lt;0.8,'Enter Data'!D7&lt;0.12)), 5,0)</f>
        <v>0</v>
      </c>
      <c r="B6" s="1" t="s">
        <v>22</v>
      </c>
      <c r="C6" s="1" t="s">
        <v>23</v>
      </c>
    </row>
    <row r="7" spans="1:3" x14ac:dyDescent="0.25">
      <c r="A7" s="2">
        <f>IF(AND('Enter Data'!C7&gt;=0.8, 'Enter Data'!D7&lt;0.12), 6, 0)</f>
        <v>6</v>
      </c>
      <c r="B7" s="1" t="s">
        <v>24</v>
      </c>
      <c r="C7" s="1" t="s">
        <v>25</v>
      </c>
    </row>
    <row r="8" spans="1:3" x14ac:dyDescent="0.25">
      <c r="A8" s="2">
        <f>IF(AND('Enter Data'!D7&gt;=0.2, 'Enter Data'!D7&lt;0.35, 'Enter Data'!C7&lt;0.28, 'Enter Data'!B7&gt;0.45), 7, 0)</f>
        <v>0</v>
      </c>
      <c r="B8" s="1" t="s">
        <v>26</v>
      </c>
      <c r="C8" s="1" t="s">
        <v>27</v>
      </c>
    </row>
    <row r="9" spans="1:3" x14ac:dyDescent="0.25">
      <c r="A9" s="2">
        <f>IF(AND('Enter Data'!D7&gt;=0.27, 'Enter Data'!D7&lt;0.4, 'Enter Data'!B7&gt;0.2, 'Enter Data'!B7&lt;=0.45), 8, 0)</f>
        <v>0</v>
      </c>
      <c r="B9" s="1" t="s">
        <v>28</v>
      </c>
      <c r="C9" s="1" t="s">
        <v>29</v>
      </c>
    </row>
    <row r="10" spans="1:3" x14ac:dyDescent="0.25">
      <c r="A10" s="2">
        <f>IF(AND('Enter Data'!D7&gt;=0.27, 'Enter Data'!D7&lt;0.4, 'Enter Data'!B7&lt;=0.2), 9, 0)</f>
        <v>0</v>
      </c>
      <c r="B10" s="1" t="s">
        <v>30</v>
      </c>
      <c r="C10" s="1" t="s">
        <v>31</v>
      </c>
    </row>
    <row r="11" spans="1:3" x14ac:dyDescent="0.25">
      <c r="A11" s="2">
        <f>IF(AND('Enter Data'!D7&gt;=0.35, 'Enter Data'!B7&gt;0.45), 10, 0)</f>
        <v>0</v>
      </c>
      <c r="B11" s="1" t="s">
        <v>32</v>
      </c>
      <c r="C11" s="1" t="s">
        <v>33</v>
      </c>
    </row>
    <row r="12" spans="1:3" x14ac:dyDescent="0.25">
      <c r="A12" s="2">
        <f>IF(AND('Enter Data'!D7&gt;=0.4, 'Enter Data'!C7&gt;=0.4), 11, 0)</f>
        <v>0</v>
      </c>
      <c r="B12" s="1" t="s">
        <v>34</v>
      </c>
      <c r="C12" s="1" t="s">
        <v>35</v>
      </c>
    </row>
    <row r="13" spans="1:3" x14ac:dyDescent="0.25">
      <c r="A13" s="2">
        <f>IF(AND('Enter Data'!D7&gt;=0.4, 'Enter Data'!B7&lt;=0.45,'Enter Data'!C7&lt;0.4),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Data'!E7:I7)='Enter Data'!B7, 'Enter Data'!E7+'Enter Data'!F7&gt;=0.25, 'Enter Data'!G7&lt;0.5, 'Enter Data'!H7&lt;0.5, 'Enter Data'!I7&lt;0.5), 1, 0)</f>
        <v>0</v>
      </c>
      <c r="B17" s="1" t="s">
        <v>38</v>
      </c>
      <c r="C17" s="1" t="s">
        <v>39</v>
      </c>
    </row>
    <row r="18" spans="1:3" x14ac:dyDescent="0.25">
      <c r="A18" s="2">
        <f>IF(AND(SUM('Enter Data'!E7:I7)='Enter Data'!B7,SUM($A$17) = 0, 'Enter Data'!E7+'Enter Data'!F7+'Enter Data'!G7&gt;=0.25, 'Enter Data'!E7+'Enter Data'!F7&lt;0.25, 'Enter Data'!H7&lt;0.5,'Enter Data'!I7&lt;0.5), 2, 0)</f>
        <v>0</v>
      </c>
      <c r="B18" s="1" t="s">
        <v>40</v>
      </c>
      <c r="C18" s="1" t="s">
        <v>15</v>
      </c>
    </row>
    <row r="19" spans="1:3" x14ac:dyDescent="0.25">
      <c r="A19" s="2">
        <f>IF(AND(SUM('Enter Data'!E7:I7)='Enter Data'!B7,SUM($A$17:$A$18) = 0, 'Enter Data'!G7&gt;=0.5, 'Enter Data'!E7+'Enter Data'!F7&gt;=0.25), 3, 0)</f>
        <v>0</v>
      </c>
      <c r="B19" s="1" t="s">
        <v>41</v>
      </c>
      <c r="C19" s="1" t="s">
        <v>15</v>
      </c>
    </row>
    <row r="20" spans="1:3" x14ac:dyDescent="0.25">
      <c r="A20" s="2">
        <f>IF(AND(SUM('Enter Data'!E7:I7)='Enter Data'!B7,SUM($A$17:$A$19) = 0, 'Enter Data'!H7&gt;=0.5, 'Enter Data'!H7&gt;'Enter Data'!I7), 4, 0)</f>
        <v>0</v>
      </c>
      <c r="B20" s="1" t="s">
        <v>42</v>
      </c>
      <c r="C20" s="1" t="s">
        <v>43</v>
      </c>
    </row>
    <row r="21" spans="1:3" x14ac:dyDescent="0.25">
      <c r="A21" s="2">
        <f>IF(AND(SUM('Enter Data'!E7:I7)='Enter Data'!B7,SUM($A$17:$A$20) = 0, 'Enter Data'!E7+'Enter Data'!F7+'Enter Data'!G7&lt;0.25, 'Enter Data'!I7&lt;0.5), 5, 0)</f>
        <v>5</v>
      </c>
      <c r="B21" s="1" t="s">
        <v>44</v>
      </c>
      <c r="C21" s="1" t="s">
        <v>43</v>
      </c>
    </row>
    <row r="22" spans="1:3" x14ac:dyDescent="0.25">
      <c r="A22" s="2">
        <f>IF(AND(SUM('Enter Data'!E7:I7)='Enter Data'!B7,SUM($A$17:$A$21) = 0, 'Enter Data'!I7&gt;=0.5),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Data'!E7:I7)='Enter Data'!B7, 'Enter Data'!E7+'Enter Data'!F7&gt;=0.25, 'Enter Data'!G7&lt;0.5, 'Enter Data'!H7&lt;0.5, 'Enter Data'!I7&lt;0.5), 1, 0)</f>
        <v>0</v>
      </c>
      <c r="B26" s="1" t="s">
        <v>38</v>
      </c>
      <c r="C26" s="1" t="s">
        <v>48</v>
      </c>
    </row>
    <row r="27" spans="1:3" x14ac:dyDescent="0.25">
      <c r="A27" s="2">
        <f>IF(AND(SUM('Enter Data'!E7:I7)='Enter Data'!B7,SUM($A$26) = 0, 'Enter Data'!E7+'Enter Data'!F7+'Enter Data'!G7&gt;=0.25, 'Enter Data'!E7+'Enter Data'!F7&lt;0.25, 'Enter Data'!H7&lt;0.5,'Enter Data'!I7&lt;0.5), 2, 0)</f>
        <v>0</v>
      </c>
      <c r="B27" s="1" t="s">
        <v>40</v>
      </c>
      <c r="C27" s="1" t="s">
        <v>17</v>
      </c>
    </row>
    <row r="28" spans="1:3" x14ac:dyDescent="0.25">
      <c r="A28" s="2">
        <f>IF(AND(SUM('Enter Data'!E7:I7)='Enter Data'!B7,SUM($A$26:$A$27) = 0, 'Enter Data'!G7&gt;=0.5, 'Enter Data'!E7+'Enter Data'!F7&gt;=0.25),3, 0)</f>
        <v>0</v>
      </c>
      <c r="B28" s="1" t="s">
        <v>41</v>
      </c>
      <c r="C28" s="1" t="s">
        <v>17</v>
      </c>
    </row>
    <row r="29" spans="1:3" x14ac:dyDescent="0.25">
      <c r="A29" s="2">
        <f>IF(AND(SUM('Enter Data'!E7:I7)='Enter Data'!B7,SUM($A$26:$A$28) = 0, 'Enter Data'!H7&gt;=0.5), 4, 0)</f>
        <v>0</v>
      </c>
      <c r="B29" s="1" t="s">
        <v>49</v>
      </c>
      <c r="C29" s="1" t="s">
        <v>50</v>
      </c>
    </row>
    <row r="30" spans="1:3" x14ac:dyDescent="0.25">
      <c r="A30" s="2">
        <f>IF(AND(SUM('Enter Data'!E7:I7)='Enter Data'!B7,SUM($A$26:$A$29) = 0, 'Enter Data'!E7+'Enter Data'!F7+'Enter Data'!G7&lt;0.25, 'Enter Data'!I7&lt;0.5), 5, 0)</f>
        <v>5</v>
      </c>
      <c r="B30" s="1" t="s">
        <v>44</v>
      </c>
      <c r="C30" s="1" t="s">
        <v>50</v>
      </c>
    </row>
    <row r="31" spans="1:3" x14ac:dyDescent="0.25">
      <c r="A31" s="2">
        <f>IF(AND(SUM('Enter Data'!E7:I7)='Enter Data'!B7,SUM($A$26:$A$30) = 0, 'Enter Data'!I7&gt;=0.5),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Data'!E7:I7)='Enter Data'!B7, 'Enter Data'!E7+'Enter Data'!F7&gt;=0.25, 'Enter Data'!G7&lt;0.5, 'Enter Data'!H7&lt;0.5, 'Enter Data'!I7&lt;0.5), 1, 0)</f>
        <v>0</v>
      </c>
      <c r="B35" s="1" t="s">
        <v>38</v>
      </c>
      <c r="C35" s="1" t="s">
        <v>11</v>
      </c>
    </row>
    <row r="36" spans="1:3" x14ac:dyDescent="0.25">
      <c r="A36" s="2">
        <f>IF(AND(SUM('Enter Data'!E7:I7)='Enter Data'!B7,SUM($A$35) = 0,'Enter Data'!E7+'Enter Data'!F7+'Enter Data'!G7&gt;=0.3, 'Enter Data'!I7&gt;=0.3, 'Enter Data'!I7&lt;0.5), 2, 0)</f>
        <v>0</v>
      </c>
      <c r="B36" s="1" t="s">
        <v>53</v>
      </c>
      <c r="C36" s="1" t="s">
        <v>11</v>
      </c>
    </row>
    <row r="37" spans="1:3" x14ac:dyDescent="0.25">
      <c r="A37" s="2">
        <f>IF(AND(SUM('Enter Data'!E7:I7)='Enter Data'!B7,SUM($A$35:$A$36) = 0, 'Enter Data'!E7+'Enter Data'!F7+'Enter Data'!G7&gt;=0.3, 'Enter Data'!E7+'Enter Data'!F7&lt;0.25, 'Enter Data'!H7&lt;0.3,'Enter Data'!I7&lt;0.3), 3, 0)</f>
        <v>0</v>
      </c>
      <c r="B37" s="1" t="s">
        <v>54</v>
      </c>
      <c r="C37" s="1" t="s">
        <v>19</v>
      </c>
    </row>
    <row r="38" spans="1:3" x14ac:dyDescent="0.25">
      <c r="A38" s="2">
        <f>IF(AND(SUM('Enter Data'!E7:I7)='Enter Data'!B7,SUM($A$35:$A$37) = 0,'Enter Data'!E7+'Enter Data'!F7+'Enter Data'!G7&lt;=0.15,'Enter Data'!H7&lt;0.3,'Enter Data'!I7&lt;0.3,'Enter Data'!H7+'Enter Data'!I7&lt;0.4), 4, 0)</f>
        <v>4</v>
      </c>
      <c r="B38" s="1" t="s">
        <v>55</v>
      </c>
      <c r="C38" s="1" t="s">
        <v>19</v>
      </c>
    </row>
    <row r="39" spans="1:3" x14ac:dyDescent="0.25">
      <c r="A39" s="2">
        <f>IF(AND(SUM('Enter Data'!E7:I7)='Enter Data'!B7,SUM($A$35:$A$38) = 0,'Enter Data'!E7+'Enter Data'!F7&gt;=0.25, 'Enter Data'!G7&gt;=0.5), 5, 0)</f>
        <v>0</v>
      </c>
      <c r="B39" s="1" t="s">
        <v>56</v>
      </c>
      <c r="C39" s="1" t="s">
        <v>19</v>
      </c>
    </row>
    <row r="40" spans="1:3" x14ac:dyDescent="0.25">
      <c r="A40" s="2">
        <f>IF(AND(SUM('Enter Data'!E7:I7)='Enter Data'!B7,SUM($A$35:$A$39) = 0,'Enter Data'!H7&gt;=0.3,'Enter Data'!I7&lt;0.3, 'Enter Data'!E7+'Enter Data'!F7&lt;0.25), 6, 0)</f>
        <v>0</v>
      </c>
      <c r="B40" s="1" t="s">
        <v>57</v>
      </c>
      <c r="C40" s="1" t="s">
        <v>58</v>
      </c>
    </row>
    <row r="41" spans="1:3" x14ac:dyDescent="0.25">
      <c r="A41" s="2">
        <f>IF(AND(SUM('Enter Data'!E7:I7)='Enter Data'!B7,SUM($A$35:$A$40) = 0,'Enter Data'!E7+'Enter Data'!F7+'Enter Data'!G7&gt;=0.15, 'Enter Data'!E7+'Enter Data'!F7+'Enter Data'!G7&lt;0.3, 'Enter Data'!E7+'Enter Data'!F7&lt;0.25), 7, 0)</f>
        <v>0</v>
      </c>
      <c r="B41" s="1" t="s">
        <v>59</v>
      </c>
      <c r="C41" s="1" t="s">
        <v>58</v>
      </c>
    </row>
    <row r="42" spans="1:3" x14ac:dyDescent="0.25">
      <c r="A42" s="2">
        <f>IF(AND(SUM('Enter Data'!E7:I7)='Enter Data'!B7,SUM($A$35:$A$41) = 0,'Enter Data'!H7+'Enter Data'!I7&gt;=0.4, 'Enter Data'!H7&gt;='Enter Data'!I7, 'Enter Data'!E7+'Enter Data'!F7+'Enter Data'!G7&lt;=0.15), 8, 0)</f>
        <v>0</v>
      </c>
      <c r="B42" s="1" t="s">
        <v>60</v>
      </c>
      <c r="C42" s="1" t="s">
        <v>58</v>
      </c>
    </row>
    <row r="43" spans="1:3" x14ac:dyDescent="0.25">
      <c r="A43" s="2">
        <f>IF(AND(SUM('Enter Data'!E7:I7)='Enter Data'!B7,SUM($A$35:$A$42) = 0,'Enter Data'!E7+'Enter Data'!F7&gt;=0.25, 'Enter Data'!H7&gt;=0.5), 9, 0)</f>
        <v>0</v>
      </c>
      <c r="B43" s="1" t="s">
        <v>61</v>
      </c>
      <c r="C43" s="1" t="s">
        <v>58</v>
      </c>
    </row>
    <row r="44" spans="1:3" x14ac:dyDescent="0.25">
      <c r="A44" s="2">
        <f>IF(AND(SUM('Enter Data'!E7:I7)='Enter Data'!B7,SUM($A$35:$A$43) = 0,'Enter Data'!I7&gt;=0.3, 'Enter Data'!E7+'Enter Data'!F7+'Enter Data'!G7&lt;0.15, 'Enter Data'!I7&gt;'Enter Data'!H7), 10, 0)</f>
        <v>0</v>
      </c>
      <c r="B44" s="1" t="s">
        <v>62</v>
      </c>
      <c r="C44" s="1" t="s">
        <v>63</v>
      </c>
    </row>
    <row r="45" spans="1:3" x14ac:dyDescent="0.25">
      <c r="A45" s="2">
        <f>IF(AND(SUM('Enter Data'!E7:I7)='Enter Data'!B7,SUM($A$35:$A$44) = 0,'Enter Data'!H7+'Enter Data'!I7&gt;=0.4, 'Enter Data'!I7&gt;'Enter Data'!H7, 'Enter Data'!E7+'Enter Data'!F7+'Enter Data'!G7&lt;15), 11, 0)</f>
        <v>0</v>
      </c>
      <c r="B45" s="1" t="s">
        <v>64</v>
      </c>
      <c r="C45" s="1" t="s">
        <v>63</v>
      </c>
    </row>
    <row r="46" spans="1:3" x14ac:dyDescent="0.25">
      <c r="A46" s="2">
        <f>IF(AND(SUM('Enter Data'!E7:I7)='Enter Data'!B7,SUM($A$35:$A$45) = 0,'Enter Data'!E7+'Enter Data'!F7&gt;=0.25, 'Enter Data'!I7&gt;=0.5), 12, 0)</f>
        <v>0</v>
      </c>
      <c r="B46" s="1" t="s">
        <v>65</v>
      </c>
      <c r="C46" s="1" t="s">
        <v>63</v>
      </c>
    </row>
    <row r="47" spans="1:3" x14ac:dyDescent="0.25">
      <c r="A47" s="2">
        <f>IF(AND(SUM('Enter Data'!E7:I7)='Enter Data'!B7,SUM($A$35:$A$46) = 0,'Enter Data'!E7+'Enter Data'!F7+'Enter Data'!G7&gt;=0.3, 'Enter Data'!I7&gt;=0.5), 13, 0)</f>
        <v>0</v>
      </c>
      <c r="B47" s="1" t="s">
        <v>66</v>
      </c>
      <c r="C47" s="1" t="s">
        <v>63</v>
      </c>
    </row>
    <row r="48" spans="1:3" x14ac:dyDescent="0.25">
      <c r="A48" s="2">
        <f>SUM(A35:A47)+1</f>
        <v>5</v>
      </c>
      <c r="B48" s="4"/>
      <c r="C48" s="4"/>
    </row>
  </sheetData>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7FAED-220B-4CA2-851C-D31644E0EA45}">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Data'!C97+1.5*'Enter Data'!D97&lt;0.15,1,0)</f>
        <v>0</v>
      </c>
      <c r="B2" s="1" t="s">
        <v>14</v>
      </c>
      <c r="C2" s="1" t="s">
        <v>15</v>
      </c>
    </row>
    <row r="3" spans="1:3" x14ac:dyDescent="0.25">
      <c r="A3" s="2">
        <f>IF(AND('Enter Data'!C97+1.5*'Enter Data'!D97&gt;=0.15, 'Enter Data'!C97+2*'Enter Data'!D97&lt;0.3), 2, 0)</f>
        <v>0</v>
      </c>
      <c r="B3" s="1" t="s">
        <v>16</v>
      </c>
      <c r="C3" s="1" t="s">
        <v>17</v>
      </c>
    </row>
    <row r="4" spans="1:3" x14ac:dyDescent="0.25">
      <c r="A4" s="2">
        <f>IF(OR(AND('Enter Data'!D97&gt;=0.07, 'Enter Data'!D97&lt;0.2,'Enter Data'!B97&gt;0.52,'Enter Data'!C97+2*'Enter Data'!D97&gt;=0.3), AND('Enter Data'!D97&lt;0.07, 'Enter Data'!C97&lt;0.5, 'Enter Data'!C97+2*'Enter Data'!D97&gt;=0.3)), 3,0)</f>
        <v>0</v>
      </c>
      <c r="B4" s="1" t="s">
        <v>18</v>
      </c>
      <c r="C4" s="1" t="s">
        <v>19</v>
      </c>
    </row>
    <row r="5" spans="1:3" x14ac:dyDescent="0.25">
      <c r="A5" s="2">
        <f>IF(AND('Enter Data'!D97&gt;=0.07, 'Enter Data'!D97&lt;0.27, 'Enter Data'!C97&gt;=0.28, 'Enter Data'!C97&lt;0.5, 'Enter Data'!B97&lt;=0.52), 4, 0)</f>
        <v>0</v>
      </c>
      <c r="B5" s="1" t="s">
        <v>20</v>
      </c>
      <c r="C5" s="1" t="s">
        <v>21</v>
      </c>
    </row>
    <row r="6" spans="1:3" x14ac:dyDescent="0.25">
      <c r="A6" s="2">
        <f>IF(OR(AND('Enter Data'!C97&gt;=0.5, 'Enter Data'!D97&gt;=0.12,'Enter Data'!D97&lt;0.27), AND('Enter Data'!C97&gt;=0.5,'Enter Data'!C97&lt;0.8,'Enter Data'!D97&lt;0.12)), 5,0)</f>
        <v>0</v>
      </c>
      <c r="B6" s="1" t="s">
        <v>22</v>
      </c>
      <c r="C6" s="1" t="s">
        <v>23</v>
      </c>
    </row>
    <row r="7" spans="1:3" x14ac:dyDescent="0.25">
      <c r="A7" s="2">
        <f>IF(AND('Enter Data'!C97&gt;=0.8, 'Enter Data'!D97&lt;0.12), 6, 0)</f>
        <v>6</v>
      </c>
      <c r="B7" s="1" t="s">
        <v>24</v>
      </c>
      <c r="C7" s="1" t="s">
        <v>25</v>
      </c>
    </row>
    <row r="8" spans="1:3" x14ac:dyDescent="0.25">
      <c r="A8" s="2">
        <f>IF(AND('Enter Data'!D97&gt;=0.2, 'Enter Data'!D97&lt;0.35, 'Enter Data'!C97&lt;0.28, 'Enter Data'!B97&gt;0.45), 7, 0)</f>
        <v>0</v>
      </c>
      <c r="B8" s="1" t="s">
        <v>26</v>
      </c>
      <c r="C8" s="1" t="s">
        <v>27</v>
      </c>
    </row>
    <row r="9" spans="1:3" x14ac:dyDescent="0.25">
      <c r="A9" s="2">
        <f>IF(AND('Enter Data'!D97&gt;=0.27, 'Enter Data'!D97&lt;0.4, 'Enter Data'!B97&gt;0.2, 'Enter Data'!B97&lt;=0.45), 8, 0)</f>
        <v>0</v>
      </c>
      <c r="B9" s="1" t="s">
        <v>28</v>
      </c>
      <c r="C9" s="1" t="s">
        <v>29</v>
      </c>
    </row>
    <row r="10" spans="1:3" x14ac:dyDescent="0.25">
      <c r="A10" s="2">
        <f>IF(AND('Enter Data'!D97&gt;=0.27, 'Enter Data'!D97&lt;0.4, 'Enter Data'!B97&lt;=0.2), 9, 0)</f>
        <v>0</v>
      </c>
      <c r="B10" s="1" t="s">
        <v>30</v>
      </c>
      <c r="C10" s="1" t="s">
        <v>31</v>
      </c>
    </row>
    <row r="11" spans="1:3" x14ac:dyDescent="0.25">
      <c r="A11" s="2">
        <f>IF(AND('Enter Data'!D97&gt;=0.35, 'Enter Data'!B97&gt;0.45), 10, 0)</f>
        <v>0</v>
      </c>
      <c r="B11" s="1" t="s">
        <v>32</v>
      </c>
      <c r="C11" s="1" t="s">
        <v>33</v>
      </c>
    </row>
    <row r="12" spans="1:3" x14ac:dyDescent="0.25">
      <c r="A12" s="2">
        <f>IF(AND('Enter Data'!D97&gt;=0.4, 'Enter Data'!C97&gt;=0.4), 11, 0)</f>
        <v>0</v>
      </c>
      <c r="B12" s="1" t="s">
        <v>34</v>
      </c>
      <c r="C12" s="1" t="s">
        <v>35</v>
      </c>
    </row>
    <row r="13" spans="1:3" x14ac:dyDescent="0.25">
      <c r="A13" s="2">
        <f>IF(AND('Enter Data'!D97&gt;=0.4, 'Enter Data'!B97&lt;=0.45,'Enter Data'!C97&lt;0.4),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Data'!E97:I97)='Enter Data'!B97, 'Enter Data'!E97+'Enter Data'!F97&gt;=0.25, 'Enter Data'!G97&lt;0.5, 'Enter Data'!H97&lt;0.5, 'Enter Data'!I97&lt;0.5), 1, 0)</f>
        <v>0</v>
      </c>
      <c r="B17" s="1" t="s">
        <v>38</v>
      </c>
      <c r="C17" s="1" t="s">
        <v>39</v>
      </c>
    </row>
    <row r="18" spans="1:3" x14ac:dyDescent="0.25">
      <c r="A18" s="2">
        <f>IF(AND(SUM('Enter Data'!E97:I97)='Enter Data'!B97,SUM($A$17) = 0, 'Enter Data'!E97+'Enter Data'!F97+'Enter Data'!G97&gt;=0.25, 'Enter Data'!E97+'Enter Data'!F97&lt;0.25, 'Enter Data'!H97&lt;0.5,'Enter Data'!I97&lt;0.5), 2, 0)</f>
        <v>0</v>
      </c>
      <c r="B18" s="1" t="s">
        <v>40</v>
      </c>
      <c r="C18" s="1" t="s">
        <v>15</v>
      </c>
    </row>
    <row r="19" spans="1:3" x14ac:dyDescent="0.25">
      <c r="A19" s="2">
        <f>IF(AND(SUM('Enter Data'!E97:I97)='Enter Data'!B97,SUM($A$17:$A$18) = 0, 'Enter Data'!G97&gt;=0.5, 'Enter Data'!E97+'Enter Data'!F97&gt;=0.25), 3, 0)</f>
        <v>0</v>
      </c>
      <c r="B19" s="1" t="s">
        <v>41</v>
      </c>
      <c r="C19" s="1" t="s">
        <v>15</v>
      </c>
    </row>
    <row r="20" spans="1:3" x14ac:dyDescent="0.25">
      <c r="A20" s="2">
        <f>IF(AND(SUM('Enter Data'!E97:I97)='Enter Data'!B97,SUM($A$17:$A$19) = 0, 'Enter Data'!H97&gt;=0.5, 'Enter Data'!H97&gt;'Enter Data'!I97), 4, 0)</f>
        <v>0</v>
      </c>
      <c r="B20" s="1" t="s">
        <v>42</v>
      </c>
      <c r="C20" s="1" t="s">
        <v>43</v>
      </c>
    </row>
    <row r="21" spans="1:3" x14ac:dyDescent="0.25">
      <c r="A21" s="2">
        <f>IF(AND(SUM('Enter Data'!E97:I97)='Enter Data'!B97,SUM($A$17:$A$20) = 0, 'Enter Data'!E97+'Enter Data'!F97+'Enter Data'!G97&lt;0.25, 'Enter Data'!I97&lt;0.5), 5, 0)</f>
        <v>5</v>
      </c>
      <c r="B21" s="1" t="s">
        <v>44</v>
      </c>
      <c r="C21" s="1" t="s">
        <v>43</v>
      </c>
    </row>
    <row r="22" spans="1:3" x14ac:dyDescent="0.25">
      <c r="A22" s="2">
        <f>IF(AND(SUM('Enter Data'!E97:I97)='Enter Data'!B97,SUM($A$17:$A$21) = 0, 'Enter Data'!I97&gt;=0.5),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Data'!E97:I97)='Enter Data'!B97, 'Enter Data'!E97+'Enter Data'!F97&gt;=0.25, 'Enter Data'!G97&lt;0.5, 'Enter Data'!H97&lt;0.5, 'Enter Data'!I97&lt;0.5), 1, 0)</f>
        <v>0</v>
      </c>
      <c r="B26" s="1" t="s">
        <v>38</v>
      </c>
      <c r="C26" s="1" t="s">
        <v>48</v>
      </c>
    </row>
    <row r="27" spans="1:3" x14ac:dyDescent="0.25">
      <c r="A27" s="2">
        <f>IF(AND(SUM('Enter Data'!E97:I97)='Enter Data'!B97,SUM($A$26) = 0, 'Enter Data'!E97+'Enter Data'!F97+'Enter Data'!G97&gt;=0.25, 'Enter Data'!E97+'Enter Data'!F97&lt;0.25, 'Enter Data'!H97&lt;0.5,'Enter Data'!I97&lt;0.5), 2, 0)</f>
        <v>0</v>
      </c>
      <c r="B27" s="1" t="s">
        <v>40</v>
      </c>
      <c r="C27" s="1" t="s">
        <v>17</v>
      </c>
    </row>
    <row r="28" spans="1:3" x14ac:dyDescent="0.25">
      <c r="A28" s="2">
        <f>IF(AND(SUM('Enter Data'!E97:I97)='Enter Data'!B97,SUM($A$26:$A$27) = 0, 'Enter Data'!G97&gt;=0.5, 'Enter Data'!E97+'Enter Data'!F97&gt;=0.25),3, 0)</f>
        <v>0</v>
      </c>
      <c r="B28" s="1" t="s">
        <v>41</v>
      </c>
      <c r="C28" s="1" t="s">
        <v>17</v>
      </c>
    </row>
    <row r="29" spans="1:3" x14ac:dyDescent="0.25">
      <c r="A29" s="2">
        <f>IF(AND(SUM('Enter Data'!E97:I97)='Enter Data'!B97,SUM($A$26:$A$28) = 0, 'Enter Data'!H97&gt;=0.5), 4, 0)</f>
        <v>0</v>
      </c>
      <c r="B29" s="1" t="s">
        <v>49</v>
      </c>
      <c r="C29" s="1" t="s">
        <v>50</v>
      </c>
    </row>
    <row r="30" spans="1:3" x14ac:dyDescent="0.25">
      <c r="A30" s="2">
        <f>IF(AND(SUM('Enter Data'!E97:I97)='Enter Data'!B97,SUM($A$26:$A$29) = 0, 'Enter Data'!E97+'Enter Data'!F97+'Enter Data'!G97&lt;0.25, 'Enter Data'!I97&lt;0.5), 5, 0)</f>
        <v>5</v>
      </c>
      <c r="B30" s="1" t="s">
        <v>44</v>
      </c>
      <c r="C30" s="1" t="s">
        <v>50</v>
      </c>
    </row>
    <row r="31" spans="1:3" x14ac:dyDescent="0.25">
      <c r="A31" s="2">
        <f>IF(AND(SUM('Enter Data'!E97:I97)='Enter Data'!B97,SUM($A$26:$A$30) = 0, 'Enter Data'!I97&gt;=0.5),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Data'!E97:I97)='Enter Data'!B97, 'Enter Data'!E97+'Enter Data'!F97&gt;=0.25, 'Enter Data'!G97&lt;0.5, 'Enter Data'!H97&lt;0.5, 'Enter Data'!I97&lt;0.5), 1, 0)</f>
        <v>0</v>
      </c>
      <c r="B35" s="1" t="s">
        <v>38</v>
      </c>
      <c r="C35" s="1" t="s">
        <v>11</v>
      </c>
    </row>
    <row r="36" spans="1:3" x14ac:dyDescent="0.25">
      <c r="A36" s="2">
        <f>IF(AND(SUM('Enter Data'!E97:I97)='Enter Data'!B97,SUM($A$35) = 0,'Enter Data'!E97+'Enter Data'!F97+'Enter Data'!G97&gt;=0.3, 'Enter Data'!I97&gt;=0.3, 'Enter Data'!I97&lt;0.5), 2, 0)</f>
        <v>0</v>
      </c>
      <c r="B36" s="1" t="s">
        <v>53</v>
      </c>
      <c r="C36" s="1" t="s">
        <v>11</v>
      </c>
    </row>
    <row r="37" spans="1:3" x14ac:dyDescent="0.25">
      <c r="A37" s="2">
        <f>IF(AND(SUM('Enter Data'!E97:I97)='Enter Data'!B97,SUM($A$35:$A$36) = 0, 'Enter Data'!E97+'Enter Data'!F97+'Enter Data'!G97&gt;=0.3, 'Enter Data'!E97+'Enter Data'!F97&lt;0.25, 'Enter Data'!H97&lt;0.3,'Enter Data'!I97&lt;0.3), 3, 0)</f>
        <v>0</v>
      </c>
      <c r="B37" s="1" t="s">
        <v>54</v>
      </c>
      <c r="C37" s="1" t="s">
        <v>19</v>
      </c>
    </row>
    <row r="38" spans="1:3" x14ac:dyDescent="0.25">
      <c r="A38" s="2">
        <f>IF(AND(SUM('Enter Data'!E97:I97)='Enter Data'!B97,SUM($A$35:$A$37) = 0,'Enter Data'!E97+'Enter Data'!F97+'Enter Data'!G97&lt;=0.15,'Enter Data'!H97&lt;0.3,'Enter Data'!I97&lt;0.3,'Enter Data'!H97+'Enter Data'!I97&lt;0.4), 4, 0)</f>
        <v>4</v>
      </c>
      <c r="B38" s="1" t="s">
        <v>55</v>
      </c>
      <c r="C38" s="1" t="s">
        <v>19</v>
      </c>
    </row>
    <row r="39" spans="1:3" x14ac:dyDescent="0.25">
      <c r="A39" s="2">
        <f>IF(AND(SUM('Enter Data'!E97:I97)='Enter Data'!B97,SUM($A$35:$A$38) = 0,'Enter Data'!E97+'Enter Data'!F97&gt;=0.25, 'Enter Data'!G97&gt;=0.5), 5, 0)</f>
        <v>0</v>
      </c>
      <c r="B39" s="1" t="s">
        <v>56</v>
      </c>
      <c r="C39" s="1" t="s">
        <v>19</v>
      </c>
    </row>
    <row r="40" spans="1:3" x14ac:dyDescent="0.25">
      <c r="A40" s="2">
        <f>IF(AND(SUM('Enter Data'!E97:I97)='Enter Data'!B97,SUM($A$35:$A$39) = 0,'Enter Data'!H97&gt;=0.3,'Enter Data'!I97&lt;0.3, 'Enter Data'!E97+'Enter Data'!F97&lt;0.25), 6, 0)</f>
        <v>0</v>
      </c>
      <c r="B40" s="1" t="s">
        <v>57</v>
      </c>
      <c r="C40" s="1" t="s">
        <v>58</v>
      </c>
    </row>
    <row r="41" spans="1:3" x14ac:dyDescent="0.25">
      <c r="A41" s="2">
        <f>IF(AND(SUM('Enter Data'!E97:I97)='Enter Data'!B97,SUM($A$35:$A$40) = 0,'Enter Data'!E97+'Enter Data'!F97+'Enter Data'!G97&gt;=0.15, 'Enter Data'!E97+'Enter Data'!F97+'Enter Data'!G97&lt;0.3, 'Enter Data'!E97+'Enter Data'!F97&lt;0.25), 7, 0)</f>
        <v>0</v>
      </c>
      <c r="B41" s="1" t="s">
        <v>59</v>
      </c>
      <c r="C41" s="1" t="s">
        <v>58</v>
      </c>
    </row>
    <row r="42" spans="1:3" x14ac:dyDescent="0.25">
      <c r="A42" s="2">
        <f>IF(AND(SUM('Enter Data'!E97:I97)='Enter Data'!B97,SUM($A$35:$A$41) = 0,'Enter Data'!H97+'Enter Data'!I97&gt;=0.4, 'Enter Data'!H97&gt;='Enter Data'!I97, 'Enter Data'!E97+'Enter Data'!F97+'Enter Data'!G97&lt;=0.15), 8, 0)</f>
        <v>0</v>
      </c>
      <c r="B42" s="1" t="s">
        <v>60</v>
      </c>
      <c r="C42" s="1" t="s">
        <v>58</v>
      </c>
    </row>
    <row r="43" spans="1:3" x14ac:dyDescent="0.25">
      <c r="A43" s="2">
        <f>IF(AND(SUM('Enter Data'!E97:I97)='Enter Data'!B97,SUM($A$35:$A$42) = 0,'Enter Data'!E97+'Enter Data'!F97&gt;=0.25, 'Enter Data'!H97&gt;=0.5), 9, 0)</f>
        <v>0</v>
      </c>
      <c r="B43" s="1" t="s">
        <v>61</v>
      </c>
      <c r="C43" s="1" t="s">
        <v>58</v>
      </c>
    </row>
    <row r="44" spans="1:3" x14ac:dyDescent="0.25">
      <c r="A44" s="2">
        <f>IF(AND(SUM('Enter Data'!E97:I97)='Enter Data'!B97,SUM($A$35:$A$43) = 0,'Enter Data'!I97&gt;=0.3, 'Enter Data'!E97+'Enter Data'!F97+'Enter Data'!G97&lt;0.15, 'Enter Data'!I97&gt;'Enter Data'!H97), 10, 0)</f>
        <v>0</v>
      </c>
      <c r="B44" s="1" t="s">
        <v>62</v>
      </c>
      <c r="C44" s="1" t="s">
        <v>63</v>
      </c>
    </row>
    <row r="45" spans="1:3" x14ac:dyDescent="0.25">
      <c r="A45" s="2">
        <f>IF(AND(SUM('Enter Data'!E97:I97)='Enter Data'!B97,SUM($A$35:$A$44) = 0,'Enter Data'!H97+'Enter Data'!I97&gt;=0.4, 'Enter Data'!I97&gt;'Enter Data'!H97, 'Enter Data'!E97+'Enter Data'!F97+'Enter Data'!G97&lt;15), 11, 0)</f>
        <v>0</v>
      </c>
      <c r="B45" s="1" t="s">
        <v>64</v>
      </c>
      <c r="C45" s="1" t="s">
        <v>63</v>
      </c>
    </row>
    <row r="46" spans="1:3" x14ac:dyDescent="0.25">
      <c r="A46" s="2">
        <f>IF(AND(SUM('Enter Data'!E97:I97)='Enter Data'!B97,SUM($A$35:$A$45) = 0,'Enter Data'!E97+'Enter Data'!F97&gt;=0.25, 'Enter Data'!I97&gt;=0.5), 12, 0)</f>
        <v>0</v>
      </c>
      <c r="B46" s="1" t="s">
        <v>65</v>
      </c>
      <c r="C46" s="1" t="s">
        <v>63</v>
      </c>
    </row>
    <row r="47" spans="1:3" x14ac:dyDescent="0.25">
      <c r="A47" s="2">
        <f>IF(AND(SUM('Enter Data'!E97:I97)='Enter Data'!B97,SUM($A$35:$A$46) = 0,'Enter Data'!E97+'Enter Data'!F97+'Enter Data'!G97&gt;=0.3, 'Enter Data'!I97&gt;=0.5), 13, 0)</f>
        <v>0</v>
      </c>
      <c r="B47" s="1" t="s">
        <v>66</v>
      </c>
      <c r="C47" s="1" t="s">
        <v>63</v>
      </c>
    </row>
    <row r="48" spans="1:3" x14ac:dyDescent="0.25">
      <c r="A48" s="2">
        <f>SUM(A35:A47)+1</f>
        <v>5</v>
      </c>
      <c r="B48" s="4"/>
      <c r="C48" s="4"/>
    </row>
  </sheetData>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EDCD9-0788-4CB8-9186-C21D47CC438B}">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Data'!C98+1.5*'Enter Data'!D98&lt;0.15,1,0)</f>
        <v>0</v>
      </c>
      <c r="B2" s="1" t="s">
        <v>14</v>
      </c>
      <c r="C2" s="1" t="s">
        <v>15</v>
      </c>
    </row>
    <row r="3" spans="1:3" x14ac:dyDescent="0.25">
      <c r="A3" s="2">
        <f>IF(AND('Enter Data'!C98+1.5*'Enter Data'!D98&gt;=0.15, 'Enter Data'!C98+2*'Enter Data'!D98&lt;0.3), 2, 0)</f>
        <v>0</v>
      </c>
      <c r="B3" s="1" t="s">
        <v>16</v>
      </c>
      <c r="C3" s="1" t="s">
        <v>17</v>
      </c>
    </row>
    <row r="4" spans="1:3" x14ac:dyDescent="0.25">
      <c r="A4" s="2">
        <f>IF(OR(AND('Enter Data'!D98&gt;=0.07, 'Enter Data'!D98&lt;0.2,'Enter Data'!B98&gt;0.52,'Enter Data'!C98+2*'Enter Data'!D98&gt;=0.3), AND('Enter Data'!D98&lt;0.07, 'Enter Data'!C98&lt;0.5, 'Enter Data'!C98+2*'Enter Data'!D98&gt;=0.3)), 3,0)</f>
        <v>0</v>
      </c>
      <c r="B4" s="1" t="s">
        <v>18</v>
      </c>
      <c r="C4" s="1" t="s">
        <v>19</v>
      </c>
    </row>
    <row r="5" spans="1:3" x14ac:dyDescent="0.25">
      <c r="A5" s="2">
        <f>IF(AND('Enter Data'!D98&gt;=0.07, 'Enter Data'!D98&lt;0.27, 'Enter Data'!C98&gt;=0.28, 'Enter Data'!C98&lt;0.5, 'Enter Data'!B98&lt;=0.52), 4, 0)</f>
        <v>0</v>
      </c>
      <c r="B5" s="1" t="s">
        <v>20</v>
      </c>
      <c r="C5" s="1" t="s">
        <v>21</v>
      </c>
    </row>
    <row r="6" spans="1:3" x14ac:dyDescent="0.25">
      <c r="A6" s="2">
        <f>IF(OR(AND('Enter Data'!C98&gt;=0.5, 'Enter Data'!D98&gt;=0.12,'Enter Data'!D98&lt;0.27), AND('Enter Data'!C98&gt;=0.5,'Enter Data'!C98&lt;0.8,'Enter Data'!D98&lt;0.12)), 5,0)</f>
        <v>0</v>
      </c>
      <c r="B6" s="1" t="s">
        <v>22</v>
      </c>
      <c r="C6" s="1" t="s">
        <v>23</v>
      </c>
    </row>
    <row r="7" spans="1:3" x14ac:dyDescent="0.25">
      <c r="A7" s="2">
        <f>IF(AND('Enter Data'!C98&gt;=0.8, 'Enter Data'!D98&lt;0.12), 6, 0)</f>
        <v>6</v>
      </c>
      <c r="B7" s="1" t="s">
        <v>24</v>
      </c>
      <c r="C7" s="1" t="s">
        <v>25</v>
      </c>
    </row>
    <row r="8" spans="1:3" x14ac:dyDescent="0.25">
      <c r="A8" s="2">
        <f>IF(AND('Enter Data'!D98&gt;=0.2, 'Enter Data'!D98&lt;0.35, 'Enter Data'!C98&lt;0.28, 'Enter Data'!B98&gt;0.45), 7, 0)</f>
        <v>0</v>
      </c>
      <c r="B8" s="1" t="s">
        <v>26</v>
      </c>
      <c r="C8" s="1" t="s">
        <v>27</v>
      </c>
    </row>
    <row r="9" spans="1:3" x14ac:dyDescent="0.25">
      <c r="A9" s="2">
        <f>IF(AND('Enter Data'!D98&gt;=0.27, 'Enter Data'!D98&lt;0.4, 'Enter Data'!B98&gt;0.2, 'Enter Data'!B98&lt;=0.45), 8, 0)</f>
        <v>0</v>
      </c>
      <c r="B9" s="1" t="s">
        <v>28</v>
      </c>
      <c r="C9" s="1" t="s">
        <v>29</v>
      </c>
    </row>
    <row r="10" spans="1:3" x14ac:dyDescent="0.25">
      <c r="A10" s="2">
        <f>IF(AND('Enter Data'!D98&gt;=0.27, 'Enter Data'!D98&lt;0.4, 'Enter Data'!B98&lt;=0.2), 9, 0)</f>
        <v>0</v>
      </c>
      <c r="B10" s="1" t="s">
        <v>30</v>
      </c>
      <c r="C10" s="1" t="s">
        <v>31</v>
      </c>
    </row>
    <row r="11" spans="1:3" x14ac:dyDescent="0.25">
      <c r="A11" s="2">
        <f>IF(AND('Enter Data'!D98&gt;=0.35, 'Enter Data'!B98&gt;0.45), 10, 0)</f>
        <v>0</v>
      </c>
      <c r="B11" s="1" t="s">
        <v>32</v>
      </c>
      <c r="C11" s="1" t="s">
        <v>33</v>
      </c>
    </row>
    <row r="12" spans="1:3" x14ac:dyDescent="0.25">
      <c r="A12" s="2">
        <f>IF(AND('Enter Data'!D98&gt;=0.4, 'Enter Data'!C98&gt;=0.4), 11, 0)</f>
        <v>0</v>
      </c>
      <c r="B12" s="1" t="s">
        <v>34</v>
      </c>
      <c r="C12" s="1" t="s">
        <v>35</v>
      </c>
    </row>
    <row r="13" spans="1:3" x14ac:dyDescent="0.25">
      <c r="A13" s="2">
        <f>IF(AND('Enter Data'!D98&gt;=0.4, 'Enter Data'!B98&lt;=0.45,'Enter Data'!C98&lt;0.4),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Data'!E98:I98)='Enter Data'!B98, 'Enter Data'!E98+'Enter Data'!F98&gt;=0.25, 'Enter Data'!G98&lt;0.5, 'Enter Data'!H98&lt;0.5, 'Enter Data'!I98&lt;0.5), 1, 0)</f>
        <v>0</v>
      </c>
      <c r="B17" s="1" t="s">
        <v>38</v>
      </c>
      <c r="C17" s="1" t="s">
        <v>39</v>
      </c>
    </row>
    <row r="18" spans="1:3" x14ac:dyDescent="0.25">
      <c r="A18" s="2">
        <f>IF(AND(SUM('Enter Data'!E98:I98)='Enter Data'!B98,SUM($A$17) = 0, 'Enter Data'!E98+'Enter Data'!F98+'Enter Data'!G98&gt;=0.25, 'Enter Data'!E98+'Enter Data'!F98&lt;0.25, 'Enter Data'!H98&lt;0.5,'Enter Data'!I98&lt;0.5), 2, 0)</f>
        <v>0</v>
      </c>
      <c r="B18" s="1" t="s">
        <v>40</v>
      </c>
      <c r="C18" s="1" t="s">
        <v>15</v>
      </c>
    </row>
    <row r="19" spans="1:3" x14ac:dyDescent="0.25">
      <c r="A19" s="2">
        <f>IF(AND(SUM('Enter Data'!E98:I98)='Enter Data'!B98,SUM($A$17:$A$18) = 0, 'Enter Data'!G98&gt;=0.5, 'Enter Data'!E98+'Enter Data'!F98&gt;=0.25), 3, 0)</f>
        <v>0</v>
      </c>
      <c r="B19" s="1" t="s">
        <v>41</v>
      </c>
      <c r="C19" s="1" t="s">
        <v>15</v>
      </c>
    </row>
    <row r="20" spans="1:3" x14ac:dyDescent="0.25">
      <c r="A20" s="2">
        <f>IF(AND(SUM('Enter Data'!E98:I98)='Enter Data'!B98,SUM($A$17:$A$19) = 0, 'Enter Data'!H98&gt;=0.5, 'Enter Data'!H98&gt;'Enter Data'!I98), 4, 0)</f>
        <v>0</v>
      </c>
      <c r="B20" s="1" t="s">
        <v>42</v>
      </c>
      <c r="C20" s="1" t="s">
        <v>43</v>
      </c>
    </row>
    <row r="21" spans="1:3" x14ac:dyDescent="0.25">
      <c r="A21" s="2">
        <f>IF(AND(SUM('Enter Data'!E98:I98)='Enter Data'!B98,SUM($A$17:$A$20) = 0, 'Enter Data'!E98+'Enter Data'!F98+'Enter Data'!G98&lt;0.25, 'Enter Data'!I98&lt;0.5), 5, 0)</f>
        <v>5</v>
      </c>
      <c r="B21" s="1" t="s">
        <v>44</v>
      </c>
      <c r="C21" s="1" t="s">
        <v>43</v>
      </c>
    </row>
    <row r="22" spans="1:3" x14ac:dyDescent="0.25">
      <c r="A22" s="2">
        <f>IF(AND(SUM('Enter Data'!E98:I98)='Enter Data'!B98,SUM($A$17:$A$21) = 0, 'Enter Data'!I98&gt;=0.5),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Data'!E98:I98)='Enter Data'!B98, 'Enter Data'!E98+'Enter Data'!F98&gt;=0.25, 'Enter Data'!G98&lt;0.5, 'Enter Data'!H98&lt;0.5, 'Enter Data'!I98&lt;0.5), 1, 0)</f>
        <v>0</v>
      </c>
      <c r="B26" s="1" t="s">
        <v>38</v>
      </c>
      <c r="C26" s="1" t="s">
        <v>48</v>
      </c>
    </row>
    <row r="27" spans="1:3" x14ac:dyDescent="0.25">
      <c r="A27" s="2">
        <f>IF(AND(SUM('Enter Data'!E98:I98)='Enter Data'!B98,SUM($A$26) = 0, 'Enter Data'!E98+'Enter Data'!F98+'Enter Data'!G98&gt;=0.25, 'Enter Data'!E98+'Enter Data'!F98&lt;0.25, 'Enter Data'!H98&lt;0.5,'Enter Data'!I98&lt;0.5), 2, 0)</f>
        <v>0</v>
      </c>
      <c r="B27" s="1" t="s">
        <v>40</v>
      </c>
      <c r="C27" s="1" t="s">
        <v>17</v>
      </c>
    </row>
    <row r="28" spans="1:3" x14ac:dyDescent="0.25">
      <c r="A28" s="2">
        <f>IF(AND(SUM('Enter Data'!E98:I98)='Enter Data'!B98,SUM($A$26:$A$27) = 0, 'Enter Data'!G98&gt;=0.5, 'Enter Data'!E98+'Enter Data'!F98&gt;=0.25),3, 0)</f>
        <v>0</v>
      </c>
      <c r="B28" s="1" t="s">
        <v>41</v>
      </c>
      <c r="C28" s="1" t="s">
        <v>17</v>
      </c>
    </row>
    <row r="29" spans="1:3" x14ac:dyDescent="0.25">
      <c r="A29" s="2">
        <f>IF(AND(SUM('Enter Data'!E98:I98)='Enter Data'!B98,SUM($A$26:$A$28) = 0, 'Enter Data'!H98&gt;=0.5), 4, 0)</f>
        <v>0</v>
      </c>
      <c r="B29" s="1" t="s">
        <v>49</v>
      </c>
      <c r="C29" s="1" t="s">
        <v>50</v>
      </c>
    </row>
    <row r="30" spans="1:3" x14ac:dyDescent="0.25">
      <c r="A30" s="2">
        <f>IF(AND(SUM('Enter Data'!E98:I98)='Enter Data'!B98,SUM($A$26:$A$29) = 0, 'Enter Data'!E98+'Enter Data'!F98+'Enter Data'!G98&lt;0.25, 'Enter Data'!I98&lt;0.5), 5, 0)</f>
        <v>5</v>
      </c>
      <c r="B30" s="1" t="s">
        <v>44</v>
      </c>
      <c r="C30" s="1" t="s">
        <v>50</v>
      </c>
    </row>
    <row r="31" spans="1:3" x14ac:dyDescent="0.25">
      <c r="A31" s="2">
        <f>IF(AND(SUM('Enter Data'!E98:I98)='Enter Data'!B98,SUM($A$26:$A$30) = 0, 'Enter Data'!I98&gt;=0.5),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Data'!E98:I98)='Enter Data'!B98, 'Enter Data'!E98+'Enter Data'!F98&gt;=0.25, 'Enter Data'!G98&lt;0.5, 'Enter Data'!H98&lt;0.5, 'Enter Data'!I98&lt;0.5), 1, 0)</f>
        <v>0</v>
      </c>
      <c r="B35" s="1" t="s">
        <v>38</v>
      </c>
      <c r="C35" s="1" t="s">
        <v>11</v>
      </c>
    </row>
    <row r="36" spans="1:3" x14ac:dyDescent="0.25">
      <c r="A36" s="2">
        <f>IF(AND(SUM('Enter Data'!E98:I98)='Enter Data'!B98,SUM($A$35) = 0,'Enter Data'!E98+'Enter Data'!F98+'Enter Data'!G98&gt;=0.3, 'Enter Data'!I98&gt;=0.3, 'Enter Data'!I98&lt;0.5), 2, 0)</f>
        <v>0</v>
      </c>
      <c r="B36" s="1" t="s">
        <v>53</v>
      </c>
      <c r="C36" s="1" t="s">
        <v>11</v>
      </c>
    </row>
    <row r="37" spans="1:3" x14ac:dyDescent="0.25">
      <c r="A37" s="2">
        <f>IF(AND(SUM('Enter Data'!E98:I98)='Enter Data'!B98,SUM($A$35:$A$36) = 0, 'Enter Data'!E98+'Enter Data'!F98+'Enter Data'!G98&gt;=0.3, 'Enter Data'!E98+'Enter Data'!F98&lt;0.25, 'Enter Data'!H98&lt;0.3,'Enter Data'!I98&lt;0.3), 3, 0)</f>
        <v>0</v>
      </c>
      <c r="B37" s="1" t="s">
        <v>54</v>
      </c>
      <c r="C37" s="1" t="s">
        <v>19</v>
      </c>
    </row>
    <row r="38" spans="1:3" x14ac:dyDescent="0.25">
      <c r="A38" s="2">
        <f>IF(AND(SUM('Enter Data'!E98:I98)='Enter Data'!B98,SUM($A$35:$A$37) = 0,'Enter Data'!E98+'Enter Data'!F98+'Enter Data'!G98&lt;=0.15,'Enter Data'!H98&lt;0.3,'Enter Data'!I98&lt;0.3,'Enter Data'!H98+'Enter Data'!I98&lt;0.4), 4, 0)</f>
        <v>4</v>
      </c>
      <c r="B38" s="1" t="s">
        <v>55</v>
      </c>
      <c r="C38" s="1" t="s">
        <v>19</v>
      </c>
    </row>
    <row r="39" spans="1:3" x14ac:dyDescent="0.25">
      <c r="A39" s="2">
        <f>IF(AND(SUM('Enter Data'!E98:I98)='Enter Data'!B98,SUM($A$35:$A$38) = 0,'Enter Data'!E98+'Enter Data'!F98&gt;=0.25, 'Enter Data'!G98&gt;=0.5), 5, 0)</f>
        <v>0</v>
      </c>
      <c r="B39" s="1" t="s">
        <v>56</v>
      </c>
      <c r="C39" s="1" t="s">
        <v>19</v>
      </c>
    </row>
    <row r="40" spans="1:3" x14ac:dyDescent="0.25">
      <c r="A40" s="2">
        <f>IF(AND(SUM('Enter Data'!E98:I98)='Enter Data'!B98,SUM($A$35:$A$39) = 0,'Enter Data'!H98&gt;=0.3,'Enter Data'!I98&lt;0.3, 'Enter Data'!E98+'Enter Data'!F98&lt;0.25), 6, 0)</f>
        <v>0</v>
      </c>
      <c r="B40" s="1" t="s">
        <v>57</v>
      </c>
      <c r="C40" s="1" t="s">
        <v>58</v>
      </c>
    </row>
    <row r="41" spans="1:3" x14ac:dyDescent="0.25">
      <c r="A41" s="2">
        <f>IF(AND(SUM('Enter Data'!E98:I98)='Enter Data'!B98,SUM($A$35:$A$40) = 0,'Enter Data'!E98+'Enter Data'!F98+'Enter Data'!G98&gt;=0.15, 'Enter Data'!E98+'Enter Data'!F98+'Enter Data'!G98&lt;0.3, 'Enter Data'!E98+'Enter Data'!F98&lt;0.25), 7, 0)</f>
        <v>0</v>
      </c>
      <c r="B41" s="1" t="s">
        <v>59</v>
      </c>
      <c r="C41" s="1" t="s">
        <v>58</v>
      </c>
    </row>
    <row r="42" spans="1:3" x14ac:dyDescent="0.25">
      <c r="A42" s="2">
        <f>IF(AND(SUM('Enter Data'!E98:I98)='Enter Data'!B98,SUM($A$35:$A$41) = 0,'Enter Data'!H98+'Enter Data'!I98&gt;=0.4, 'Enter Data'!H98&gt;='Enter Data'!I98, 'Enter Data'!E98+'Enter Data'!F98+'Enter Data'!G98&lt;=0.15), 8, 0)</f>
        <v>0</v>
      </c>
      <c r="B42" s="1" t="s">
        <v>60</v>
      </c>
      <c r="C42" s="1" t="s">
        <v>58</v>
      </c>
    </row>
    <row r="43" spans="1:3" x14ac:dyDescent="0.25">
      <c r="A43" s="2">
        <f>IF(AND(SUM('Enter Data'!E98:I98)='Enter Data'!B98,SUM($A$35:$A$42) = 0,'Enter Data'!E98+'Enter Data'!F98&gt;=0.25, 'Enter Data'!H98&gt;=0.5), 9, 0)</f>
        <v>0</v>
      </c>
      <c r="B43" s="1" t="s">
        <v>61</v>
      </c>
      <c r="C43" s="1" t="s">
        <v>58</v>
      </c>
    </row>
    <row r="44" spans="1:3" x14ac:dyDescent="0.25">
      <c r="A44" s="2">
        <f>IF(AND(SUM('Enter Data'!E98:I98)='Enter Data'!B98,SUM($A$35:$A$43) = 0,'Enter Data'!I98&gt;=0.3, 'Enter Data'!E98+'Enter Data'!F98+'Enter Data'!G98&lt;0.15, 'Enter Data'!I98&gt;'Enter Data'!H98), 10, 0)</f>
        <v>0</v>
      </c>
      <c r="B44" s="1" t="s">
        <v>62</v>
      </c>
      <c r="C44" s="1" t="s">
        <v>63</v>
      </c>
    </row>
    <row r="45" spans="1:3" x14ac:dyDescent="0.25">
      <c r="A45" s="2">
        <f>IF(AND(SUM('Enter Data'!E98:I98)='Enter Data'!B98,SUM($A$35:$A$44) = 0,'Enter Data'!H98+'Enter Data'!I98&gt;=0.4, 'Enter Data'!I98&gt;'Enter Data'!H98, 'Enter Data'!E98+'Enter Data'!F98+'Enter Data'!G98&lt;15), 11, 0)</f>
        <v>0</v>
      </c>
      <c r="B45" s="1" t="s">
        <v>64</v>
      </c>
      <c r="C45" s="1" t="s">
        <v>63</v>
      </c>
    </row>
    <row r="46" spans="1:3" x14ac:dyDescent="0.25">
      <c r="A46" s="2">
        <f>IF(AND(SUM('Enter Data'!E98:I98)='Enter Data'!B98,SUM($A$35:$A$45) = 0,'Enter Data'!E98+'Enter Data'!F98&gt;=0.25, 'Enter Data'!I98&gt;=0.5), 12, 0)</f>
        <v>0</v>
      </c>
      <c r="B46" s="1" t="s">
        <v>65</v>
      </c>
      <c r="C46" s="1" t="s">
        <v>63</v>
      </c>
    </row>
    <row r="47" spans="1:3" x14ac:dyDescent="0.25">
      <c r="A47" s="2">
        <f>IF(AND(SUM('Enter Data'!E98:I98)='Enter Data'!B98,SUM($A$35:$A$46) = 0,'Enter Data'!E98+'Enter Data'!F98+'Enter Data'!G98&gt;=0.3, 'Enter Data'!I98&gt;=0.5), 13, 0)</f>
        <v>0</v>
      </c>
      <c r="B47" s="1" t="s">
        <v>66</v>
      </c>
      <c r="C47" s="1" t="s">
        <v>63</v>
      </c>
    </row>
    <row r="48" spans="1:3" x14ac:dyDescent="0.25">
      <c r="A48" s="2">
        <f>SUM(A35:A47)+1</f>
        <v>5</v>
      </c>
      <c r="B48" s="4"/>
      <c r="C48" s="4"/>
    </row>
  </sheetData>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7AA59-0757-4D79-856A-69EE5B8437D0}">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Data'!C99+1.5*'Enter Data'!D99&lt;0.15,1,0)</f>
        <v>0</v>
      </c>
      <c r="B2" s="1" t="s">
        <v>14</v>
      </c>
      <c r="C2" s="1" t="s">
        <v>15</v>
      </c>
    </row>
    <row r="3" spans="1:3" x14ac:dyDescent="0.25">
      <c r="A3" s="2">
        <f>IF(AND('Enter Data'!C99+1.5*'Enter Data'!D99&gt;=0.15, 'Enter Data'!C99+2*'Enter Data'!D99&lt;0.3), 2, 0)</f>
        <v>0</v>
      </c>
      <c r="B3" s="1" t="s">
        <v>16</v>
      </c>
      <c r="C3" s="1" t="s">
        <v>17</v>
      </c>
    </row>
    <row r="4" spans="1:3" x14ac:dyDescent="0.25">
      <c r="A4" s="2">
        <f>IF(OR(AND('Enter Data'!D99&gt;=0.07, 'Enter Data'!D99&lt;0.2,'Enter Data'!B99&gt;0.52,'Enter Data'!C99+2*'Enter Data'!D99&gt;=0.3), AND('Enter Data'!D99&lt;0.07, 'Enter Data'!C99&lt;0.5, 'Enter Data'!C99+2*'Enter Data'!D99&gt;=0.3)), 3,0)</f>
        <v>0</v>
      </c>
      <c r="B4" s="1" t="s">
        <v>18</v>
      </c>
      <c r="C4" s="1" t="s">
        <v>19</v>
      </c>
    </row>
    <row r="5" spans="1:3" x14ac:dyDescent="0.25">
      <c r="A5" s="2">
        <f>IF(AND('Enter Data'!D99&gt;=0.07, 'Enter Data'!D99&lt;0.27, 'Enter Data'!C99&gt;=0.28, 'Enter Data'!C99&lt;0.5, 'Enter Data'!B99&lt;=0.52), 4, 0)</f>
        <v>0</v>
      </c>
      <c r="B5" s="1" t="s">
        <v>20</v>
      </c>
      <c r="C5" s="1" t="s">
        <v>21</v>
      </c>
    </row>
    <row r="6" spans="1:3" x14ac:dyDescent="0.25">
      <c r="A6" s="2">
        <f>IF(OR(AND('Enter Data'!C99&gt;=0.5, 'Enter Data'!D99&gt;=0.12,'Enter Data'!D99&lt;0.27), AND('Enter Data'!C99&gt;=0.5,'Enter Data'!C99&lt;0.8,'Enter Data'!D99&lt;0.12)), 5,0)</f>
        <v>0</v>
      </c>
      <c r="B6" s="1" t="s">
        <v>22</v>
      </c>
      <c r="C6" s="1" t="s">
        <v>23</v>
      </c>
    </row>
    <row r="7" spans="1:3" x14ac:dyDescent="0.25">
      <c r="A7" s="2">
        <f>IF(AND('Enter Data'!C99&gt;=0.8, 'Enter Data'!D99&lt;0.12), 6, 0)</f>
        <v>6</v>
      </c>
      <c r="B7" s="1" t="s">
        <v>24</v>
      </c>
      <c r="C7" s="1" t="s">
        <v>25</v>
      </c>
    </row>
    <row r="8" spans="1:3" x14ac:dyDescent="0.25">
      <c r="A8" s="2">
        <f>IF(AND('Enter Data'!D99&gt;=0.2, 'Enter Data'!D99&lt;0.35, 'Enter Data'!C99&lt;0.28, 'Enter Data'!B99&gt;0.45), 7, 0)</f>
        <v>0</v>
      </c>
      <c r="B8" s="1" t="s">
        <v>26</v>
      </c>
      <c r="C8" s="1" t="s">
        <v>27</v>
      </c>
    </row>
    <row r="9" spans="1:3" x14ac:dyDescent="0.25">
      <c r="A9" s="2">
        <f>IF(AND('Enter Data'!D99&gt;=0.27, 'Enter Data'!D99&lt;0.4, 'Enter Data'!B99&gt;0.2, 'Enter Data'!B99&lt;=0.45), 8, 0)</f>
        <v>0</v>
      </c>
      <c r="B9" s="1" t="s">
        <v>28</v>
      </c>
      <c r="C9" s="1" t="s">
        <v>29</v>
      </c>
    </row>
    <row r="10" spans="1:3" x14ac:dyDescent="0.25">
      <c r="A10" s="2">
        <f>IF(AND('Enter Data'!D99&gt;=0.27, 'Enter Data'!D99&lt;0.4, 'Enter Data'!B99&lt;=0.2), 9, 0)</f>
        <v>0</v>
      </c>
      <c r="B10" s="1" t="s">
        <v>30</v>
      </c>
      <c r="C10" s="1" t="s">
        <v>31</v>
      </c>
    </row>
    <row r="11" spans="1:3" x14ac:dyDescent="0.25">
      <c r="A11" s="2">
        <f>IF(AND('Enter Data'!D99&gt;=0.35, 'Enter Data'!B99&gt;0.45), 10, 0)</f>
        <v>0</v>
      </c>
      <c r="B11" s="1" t="s">
        <v>32</v>
      </c>
      <c r="C11" s="1" t="s">
        <v>33</v>
      </c>
    </row>
    <row r="12" spans="1:3" x14ac:dyDescent="0.25">
      <c r="A12" s="2">
        <f>IF(AND('Enter Data'!D99&gt;=0.4, 'Enter Data'!C99&gt;=0.4), 11, 0)</f>
        <v>0</v>
      </c>
      <c r="B12" s="1" t="s">
        <v>34</v>
      </c>
      <c r="C12" s="1" t="s">
        <v>35</v>
      </c>
    </row>
    <row r="13" spans="1:3" x14ac:dyDescent="0.25">
      <c r="A13" s="2">
        <f>IF(AND('Enter Data'!D99&gt;=0.4, 'Enter Data'!B99&lt;=0.45,'Enter Data'!C99&lt;0.4),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Data'!E99:I99)='Enter Data'!B99, 'Enter Data'!E99+'Enter Data'!F99&gt;=0.25, 'Enter Data'!G99&lt;0.5, 'Enter Data'!H99&lt;0.5, 'Enter Data'!I99&lt;0.5), 1, 0)</f>
        <v>0</v>
      </c>
      <c r="B17" s="1" t="s">
        <v>38</v>
      </c>
      <c r="C17" s="1" t="s">
        <v>39</v>
      </c>
    </row>
    <row r="18" spans="1:3" x14ac:dyDescent="0.25">
      <c r="A18" s="2">
        <f>IF(AND(SUM('Enter Data'!E99:I99)='Enter Data'!B99,SUM($A$17) = 0, 'Enter Data'!E99+'Enter Data'!F99+'Enter Data'!G99&gt;=0.25, 'Enter Data'!E99+'Enter Data'!F99&lt;0.25, 'Enter Data'!H99&lt;0.5,'Enter Data'!I99&lt;0.5), 2, 0)</f>
        <v>0</v>
      </c>
      <c r="B18" s="1" t="s">
        <v>40</v>
      </c>
      <c r="C18" s="1" t="s">
        <v>15</v>
      </c>
    </row>
    <row r="19" spans="1:3" x14ac:dyDescent="0.25">
      <c r="A19" s="2">
        <f>IF(AND(SUM('Enter Data'!E99:I99)='Enter Data'!B99,SUM($A$17:$A$18) = 0, 'Enter Data'!G99&gt;=0.5, 'Enter Data'!E99+'Enter Data'!F99&gt;=0.25), 3, 0)</f>
        <v>0</v>
      </c>
      <c r="B19" s="1" t="s">
        <v>41</v>
      </c>
      <c r="C19" s="1" t="s">
        <v>15</v>
      </c>
    </row>
    <row r="20" spans="1:3" x14ac:dyDescent="0.25">
      <c r="A20" s="2">
        <f>IF(AND(SUM('Enter Data'!E99:I99)='Enter Data'!B99,SUM($A$17:$A$19) = 0, 'Enter Data'!H99&gt;=0.5, 'Enter Data'!H99&gt;'Enter Data'!I99), 4, 0)</f>
        <v>0</v>
      </c>
      <c r="B20" s="1" t="s">
        <v>42</v>
      </c>
      <c r="C20" s="1" t="s">
        <v>43</v>
      </c>
    </row>
    <row r="21" spans="1:3" x14ac:dyDescent="0.25">
      <c r="A21" s="2">
        <f>IF(AND(SUM('Enter Data'!E99:I99)='Enter Data'!B99,SUM($A$17:$A$20) = 0, 'Enter Data'!E99+'Enter Data'!F99+'Enter Data'!G99&lt;0.25, 'Enter Data'!I99&lt;0.5), 5, 0)</f>
        <v>5</v>
      </c>
      <c r="B21" s="1" t="s">
        <v>44</v>
      </c>
      <c r="C21" s="1" t="s">
        <v>43</v>
      </c>
    </row>
    <row r="22" spans="1:3" x14ac:dyDescent="0.25">
      <c r="A22" s="2">
        <f>IF(AND(SUM('Enter Data'!E99:I99)='Enter Data'!B99,SUM($A$17:$A$21) = 0, 'Enter Data'!I99&gt;=0.5),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Data'!E99:I99)='Enter Data'!B99, 'Enter Data'!E99+'Enter Data'!F99&gt;=0.25, 'Enter Data'!G99&lt;0.5, 'Enter Data'!H99&lt;0.5, 'Enter Data'!I99&lt;0.5), 1, 0)</f>
        <v>0</v>
      </c>
      <c r="B26" s="1" t="s">
        <v>38</v>
      </c>
      <c r="C26" s="1" t="s">
        <v>48</v>
      </c>
    </row>
    <row r="27" spans="1:3" x14ac:dyDescent="0.25">
      <c r="A27" s="2">
        <f>IF(AND(SUM('Enter Data'!E99:I99)='Enter Data'!B99,SUM($A$26) = 0, 'Enter Data'!E99+'Enter Data'!F99+'Enter Data'!G99&gt;=0.25, 'Enter Data'!E99+'Enter Data'!F99&lt;0.25, 'Enter Data'!H99&lt;0.5,'Enter Data'!I99&lt;0.5), 2, 0)</f>
        <v>0</v>
      </c>
      <c r="B27" s="1" t="s">
        <v>40</v>
      </c>
      <c r="C27" s="1" t="s">
        <v>17</v>
      </c>
    </row>
    <row r="28" spans="1:3" x14ac:dyDescent="0.25">
      <c r="A28" s="2">
        <f>IF(AND(SUM('Enter Data'!E99:I99)='Enter Data'!B99,SUM($A$26:$A$27) = 0, 'Enter Data'!G99&gt;=0.5, 'Enter Data'!E99+'Enter Data'!F99&gt;=0.25),3, 0)</f>
        <v>0</v>
      </c>
      <c r="B28" s="1" t="s">
        <v>41</v>
      </c>
      <c r="C28" s="1" t="s">
        <v>17</v>
      </c>
    </row>
    <row r="29" spans="1:3" x14ac:dyDescent="0.25">
      <c r="A29" s="2">
        <f>IF(AND(SUM('Enter Data'!E99:I99)='Enter Data'!B99,SUM($A$26:$A$28) = 0, 'Enter Data'!H99&gt;=0.5), 4, 0)</f>
        <v>0</v>
      </c>
      <c r="B29" s="1" t="s">
        <v>49</v>
      </c>
      <c r="C29" s="1" t="s">
        <v>50</v>
      </c>
    </row>
    <row r="30" spans="1:3" x14ac:dyDescent="0.25">
      <c r="A30" s="2">
        <f>IF(AND(SUM('Enter Data'!E99:I99)='Enter Data'!B99,SUM($A$26:$A$29) = 0, 'Enter Data'!E99+'Enter Data'!F99+'Enter Data'!G99&lt;0.25, 'Enter Data'!I99&lt;0.5), 5, 0)</f>
        <v>5</v>
      </c>
      <c r="B30" s="1" t="s">
        <v>44</v>
      </c>
      <c r="C30" s="1" t="s">
        <v>50</v>
      </c>
    </row>
    <row r="31" spans="1:3" x14ac:dyDescent="0.25">
      <c r="A31" s="2">
        <f>IF(AND(SUM('Enter Data'!E99:I99)='Enter Data'!B99,SUM($A$26:$A$30) = 0, 'Enter Data'!I99&gt;=0.5),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Data'!E99:I99)='Enter Data'!B99, 'Enter Data'!E99+'Enter Data'!F99&gt;=0.25, 'Enter Data'!G99&lt;0.5, 'Enter Data'!H99&lt;0.5, 'Enter Data'!I99&lt;0.5), 1, 0)</f>
        <v>0</v>
      </c>
      <c r="B35" s="1" t="s">
        <v>38</v>
      </c>
      <c r="C35" s="1" t="s">
        <v>11</v>
      </c>
    </row>
    <row r="36" spans="1:3" x14ac:dyDescent="0.25">
      <c r="A36" s="2">
        <f>IF(AND(SUM('Enter Data'!E99:I99)='Enter Data'!B99,SUM($A$35) = 0,'Enter Data'!E99+'Enter Data'!F99+'Enter Data'!G99&gt;=0.3, 'Enter Data'!I99&gt;=0.3, 'Enter Data'!I99&lt;0.5), 2, 0)</f>
        <v>0</v>
      </c>
      <c r="B36" s="1" t="s">
        <v>53</v>
      </c>
      <c r="C36" s="1" t="s">
        <v>11</v>
      </c>
    </row>
    <row r="37" spans="1:3" x14ac:dyDescent="0.25">
      <c r="A37" s="2">
        <f>IF(AND(SUM('Enter Data'!E99:I99)='Enter Data'!B99,SUM($A$35:$A$36) = 0, 'Enter Data'!E99+'Enter Data'!F99+'Enter Data'!G99&gt;=0.3, 'Enter Data'!E99+'Enter Data'!F99&lt;0.25, 'Enter Data'!H99&lt;0.3,'Enter Data'!I99&lt;0.3), 3, 0)</f>
        <v>0</v>
      </c>
      <c r="B37" s="1" t="s">
        <v>54</v>
      </c>
      <c r="C37" s="1" t="s">
        <v>19</v>
      </c>
    </row>
    <row r="38" spans="1:3" x14ac:dyDescent="0.25">
      <c r="A38" s="2">
        <f>IF(AND(SUM('Enter Data'!E99:I99)='Enter Data'!B99,SUM($A$35:$A$37) = 0,'Enter Data'!E99+'Enter Data'!F99+'Enter Data'!G99&lt;=0.15,'Enter Data'!H99&lt;0.3,'Enter Data'!I99&lt;0.3,'Enter Data'!H99+'Enter Data'!I99&lt;0.4), 4, 0)</f>
        <v>4</v>
      </c>
      <c r="B38" s="1" t="s">
        <v>55</v>
      </c>
      <c r="C38" s="1" t="s">
        <v>19</v>
      </c>
    </row>
    <row r="39" spans="1:3" x14ac:dyDescent="0.25">
      <c r="A39" s="2">
        <f>IF(AND(SUM('Enter Data'!E99:I99)='Enter Data'!B99,SUM($A$35:$A$38) = 0,'Enter Data'!E99+'Enter Data'!F99&gt;=0.25, 'Enter Data'!G99&gt;=0.5), 5, 0)</f>
        <v>0</v>
      </c>
      <c r="B39" s="1" t="s">
        <v>56</v>
      </c>
      <c r="C39" s="1" t="s">
        <v>19</v>
      </c>
    </row>
    <row r="40" spans="1:3" x14ac:dyDescent="0.25">
      <c r="A40" s="2">
        <f>IF(AND(SUM('Enter Data'!E99:I99)='Enter Data'!B99,SUM($A$35:$A$39) = 0,'Enter Data'!H99&gt;=0.3,'Enter Data'!I99&lt;0.3, 'Enter Data'!E99+'Enter Data'!F99&lt;0.25), 6, 0)</f>
        <v>0</v>
      </c>
      <c r="B40" s="1" t="s">
        <v>57</v>
      </c>
      <c r="C40" s="1" t="s">
        <v>58</v>
      </c>
    </row>
    <row r="41" spans="1:3" x14ac:dyDescent="0.25">
      <c r="A41" s="2">
        <f>IF(AND(SUM('Enter Data'!E99:I99)='Enter Data'!B99,SUM($A$35:$A$40) = 0,'Enter Data'!E99+'Enter Data'!F99+'Enter Data'!G99&gt;=0.15, 'Enter Data'!E99+'Enter Data'!F99+'Enter Data'!G99&lt;0.3, 'Enter Data'!E99+'Enter Data'!F99&lt;0.25), 7, 0)</f>
        <v>0</v>
      </c>
      <c r="B41" s="1" t="s">
        <v>59</v>
      </c>
      <c r="C41" s="1" t="s">
        <v>58</v>
      </c>
    </row>
    <row r="42" spans="1:3" x14ac:dyDescent="0.25">
      <c r="A42" s="2">
        <f>IF(AND(SUM('Enter Data'!E99:I99)='Enter Data'!B99,SUM($A$35:$A$41) = 0,'Enter Data'!H99+'Enter Data'!I99&gt;=0.4, 'Enter Data'!H99&gt;='Enter Data'!I99, 'Enter Data'!E99+'Enter Data'!F99+'Enter Data'!G99&lt;=0.15), 8, 0)</f>
        <v>0</v>
      </c>
      <c r="B42" s="1" t="s">
        <v>60</v>
      </c>
      <c r="C42" s="1" t="s">
        <v>58</v>
      </c>
    </row>
    <row r="43" spans="1:3" x14ac:dyDescent="0.25">
      <c r="A43" s="2">
        <f>IF(AND(SUM('Enter Data'!E99:I99)='Enter Data'!B99,SUM($A$35:$A$42) = 0,'Enter Data'!E99+'Enter Data'!F99&gt;=0.25, 'Enter Data'!H99&gt;=0.5), 9, 0)</f>
        <v>0</v>
      </c>
      <c r="B43" s="1" t="s">
        <v>61</v>
      </c>
      <c r="C43" s="1" t="s">
        <v>58</v>
      </c>
    </row>
    <row r="44" spans="1:3" x14ac:dyDescent="0.25">
      <c r="A44" s="2">
        <f>IF(AND(SUM('Enter Data'!E99:I99)='Enter Data'!B99,SUM($A$35:$A$43) = 0,'Enter Data'!I99&gt;=0.3, 'Enter Data'!E99+'Enter Data'!F99+'Enter Data'!G99&lt;0.15, 'Enter Data'!I99&gt;'Enter Data'!H99), 10, 0)</f>
        <v>0</v>
      </c>
      <c r="B44" s="1" t="s">
        <v>62</v>
      </c>
      <c r="C44" s="1" t="s">
        <v>63</v>
      </c>
    </row>
    <row r="45" spans="1:3" x14ac:dyDescent="0.25">
      <c r="A45" s="2">
        <f>IF(AND(SUM('Enter Data'!E99:I99)='Enter Data'!B99,SUM($A$35:$A$44) = 0,'Enter Data'!H99+'Enter Data'!I99&gt;=0.4, 'Enter Data'!I99&gt;'Enter Data'!H99, 'Enter Data'!E99+'Enter Data'!F99+'Enter Data'!G99&lt;15), 11, 0)</f>
        <v>0</v>
      </c>
      <c r="B45" s="1" t="s">
        <v>64</v>
      </c>
      <c r="C45" s="1" t="s">
        <v>63</v>
      </c>
    </row>
    <row r="46" spans="1:3" x14ac:dyDescent="0.25">
      <c r="A46" s="2">
        <f>IF(AND(SUM('Enter Data'!E99:I99)='Enter Data'!B99,SUM($A$35:$A$45) = 0,'Enter Data'!E99+'Enter Data'!F99&gt;=0.25, 'Enter Data'!I99&gt;=0.5), 12, 0)</f>
        <v>0</v>
      </c>
      <c r="B46" s="1" t="s">
        <v>65</v>
      </c>
      <c r="C46" s="1" t="s">
        <v>63</v>
      </c>
    </row>
    <row r="47" spans="1:3" x14ac:dyDescent="0.25">
      <c r="A47" s="2">
        <f>IF(AND(SUM('Enter Data'!E99:I99)='Enter Data'!B99,SUM($A$35:$A$46) = 0,'Enter Data'!E99+'Enter Data'!F99+'Enter Data'!G99&gt;=0.3, 'Enter Data'!I99&gt;=0.5), 13, 0)</f>
        <v>0</v>
      </c>
      <c r="B47" s="1" t="s">
        <v>66</v>
      </c>
      <c r="C47" s="1" t="s">
        <v>63</v>
      </c>
    </row>
    <row r="48" spans="1:3" x14ac:dyDescent="0.25">
      <c r="A48" s="2">
        <f>SUM(A35:A47)+1</f>
        <v>5</v>
      </c>
      <c r="B48" s="4"/>
      <c r="C48" s="4"/>
    </row>
  </sheetData>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D25FB-07D9-4DBA-BEDF-CFE1DDE6445D}">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Data'!C100+1.5*'Enter Data'!D100&lt;0.15,1,0)</f>
        <v>0</v>
      </c>
      <c r="B2" s="1" t="s">
        <v>14</v>
      </c>
      <c r="C2" s="1" t="s">
        <v>15</v>
      </c>
    </row>
    <row r="3" spans="1:3" x14ac:dyDescent="0.25">
      <c r="A3" s="2">
        <f>IF(AND('Enter Data'!C100+1.5*'Enter Data'!D100&gt;=0.15, 'Enter Data'!C100+2*'Enter Data'!D100&lt;0.3), 2, 0)</f>
        <v>0</v>
      </c>
      <c r="B3" s="1" t="s">
        <v>16</v>
      </c>
      <c r="C3" s="1" t="s">
        <v>17</v>
      </c>
    </row>
    <row r="4" spans="1:3" x14ac:dyDescent="0.25">
      <c r="A4" s="2">
        <f>IF(OR(AND('Enter Data'!D100&gt;=0.07, 'Enter Data'!D100&lt;0.2,'Enter Data'!B100&gt;0.52,'Enter Data'!C100+2*'Enter Data'!D100&gt;=0.3), AND('Enter Data'!D100&lt;0.07, 'Enter Data'!C100&lt;0.5, 'Enter Data'!C100+2*'Enter Data'!D100&gt;=0.3)), 3,0)</f>
        <v>0</v>
      </c>
      <c r="B4" s="1" t="s">
        <v>18</v>
      </c>
      <c r="C4" s="1" t="s">
        <v>19</v>
      </c>
    </row>
    <row r="5" spans="1:3" x14ac:dyDescent="0.25">
      <c r="A5" s="2">
        <f>IF(AND('Enter Data'!D100&gt;=0.07, 'Enter Data'!D100&lt;0.27, 'Enter Data'!C100&gt;=0.28, 'Enter Data'!C100&lt;0.5, 'Enter Data'!B100&lt;=0.52), 4, 0)</f>
        <v>0</v>
      </c>
      <c r="B5" s="1" t="s">
        <v>20</v>
      </c>
      <c r="C5" s="1" t="s">
        <v>21</v>
      </c>
    </row>
    <row r="6" spans="1:3" x14ac:dyDescent="0.25">
      <c r="A6" s="2">
        <f>IF(OR(AND('Enter Data'!C100&gt;=0.5, 'Enter Data'!D100&gt;=0.12,'Enter Data'!D100&lt;0.27), AND('Enter Data'!C100&gt;=0.5,'Enter Data'!C100&lt;0.8,'Enter Data'!D100&lt;0.12)), 5,0)</f>
        <v>0</v>
      </c>
      <c r="B6" s="1" t="s">
        <v>22</v>
      </c>
      <c r="C6" s="1" t="s">
        <v>23</v>
      </c>
    </row>
    <row r="7" spans="1:3" x14ac:dyDescent="0.25">
      <c r="A7" s="2">
        <f>IF(AND('Enter Data'!C100&gt;=0.8, 'Enter Data'!D100&lt;0.12), 6, 0)</f>
        <v>6</v>
      </c>
      <c r="B7" s="1" t="s">
        <v>24</v>
      </c>
      <c r="C7" s="1" t="s">
        <v>25</v>
      </c>
    </row>
    <row r="8" spans="1:3" x14ac:dyDescent="0.25">
      <c r="A8" s="2">
        <f>IF(AND('Enter Data'!D100&gt;=0.2, 'Enter Data'!D100&lt;0.35, 'Enter Data'!C100&lt;0.28, 'Enter Data'!B100&gt;0.45), 7, 0)</f>
        <v>0</v>
      </c>
      <c r="B8" s="1" t="s">
        <v>26</v>
      </c>
      <c r="C8" s="1" t="s">
        <v>27</v>
      </c>
    </row>
    <row r="9" spans="1:3" x14ac:dyDescent="0.25">
      <c r="A9" s="2">
        <f>IF(AND('Enter Data'!D100&gt;=0.27, 'Enter Data'!D100&lt;0.4, 'Enter Data'!B100&gt;0.2, 'Enter Data'!B100&lt;=0.45), 8, 0)</f>
        <v>0</v>
      </c>
      <c r="B9" s="1" t="s">
        <v>28</v>
      </c>
      <c r="C9" s="1" t="s">
        <v>29</v>
      </c>
    </row>
    <row r="10" spans="1:3" x14ac:dyDescent="0.25">
      <c r="A10" s="2">
        <f>IF(AND('Enter Data'!D100&gt;=0.27, 'Enter Data'!D100&lt;0.4, 'Enter Data'!B100&lt;=0.2), 9, 0)</f>
        <v>0</v>
      </c>
      <c r="B10" s="1" t="s">
        <v>30</v>
      </c>
      <c r="C10" s="1" t="s">
        <v>31</v>
      </c>
    </row>
    <row r="11" spans="1:3" x14ac:dyDescent="0.25">
      <c r="A11" s="2">
        <f>IF(AND('Enter Data'!D100&gt;=0.35, 'Enter Data'!B100&gt;0.45), 10, 0)</f>
        <v>0</v>
      </c>
      <c r="B11" s="1" t="s">
        <v>32</v>
      </c>
      <c r="C11" s="1" t="s">
        <v>33</v>
      </c>
    </row>
    <row r="12" spans="1:3" x14ac:dyDescent="0.25">
      <c r="A12" s="2">
        <f>IF(AND('Enter Data'!D100&gt;=0.4, 'Enter Data'!C100&gt;=0.4), 11, 0)</f>
        <v>0</v>
      </c>
      <c r="B12" s="1" t="s">
        <v>34</v>
      </c>
      <c r="C12" s="1" t="s">
        <v>35</v>
      </c>
    </row>
    <row r="13" spans="1:3" x14ac:dyDescent="0.25">
      <c r="A13" s="2">
        <f>IF(AND('Enter Data'!D100&gt;=0.4, 'Enter Data'!B100&lt;=0.45,'Enter Data'!C100&lt;0.4),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Data'!E100:I100)='Enter Data'!B100, 'Enter Data'!E100+'Enter Data'!F100&gt;=0.25, 'Enter Data'!G100&lt;0.5, 'Enter Data'!H100&lt;0.5, 'Enter Data'!I100&lt;0.5), 1, 0)</f>
        <v>0</v>
      </c>
      <c r="B17" s="1" t="s">
        <v>38</v>
      </c>
      <c r="C17" s="1" t="s">
        <v>39</v>
      </c>
    </row>
    <row r="18" spans="1:3" x14ac:dyDescent="0.25">
      <c r="A18" s="2">
        <f>IF(AND(SUM('Enter Data'!E100:I100)='Enter Data'!B100,SUM($A$17) = 0, 'Enter Data'!E100+'Enter Data'!F100+'Enter Data'!G100&gt;=0.25, 'Enter Data'!E100+'Enter Data'!F100&lt;0.25, 'Enter Data'!H100&lt;0.5,'Enter Data'!I100&lt;0.5), 2, 0)</f>
        <v>0</v>
      </c>
      <c r="B18" s="1" t="s">
        <v>40</v>
      </c>
      <c r="C18" s="1" t="s">
        <v>15</v>
      </c>
    </row>
    <row r="19" spans="1:3" x14ac:dyDescent="0.25">
      <c r="A19" s="2">
        <f>IF(AND(SUM('Enter Data'!E100:I100)='Enter Data'!B100,SUM($A$17:$A$18) = 0, 'Enter Data'!G100&gt;=0.5, 'Enter Data'!E100+'Enter Data'!F100&gt;=0.25), 3, 0)</f>
        <v>0</v>
      </c>
      <c r="B19" s="1" t="s">
        <v>41</v>
      </c>
      <c r="C19" s="1" t="s">
        <v>15</v>
      </c>
    </row>
    <row r="20" spans="1:3" x14ac:dyDescent="0.25">
      <c r="A20" s="2">
        <f>IF(AND(SUM('Enter Data'!E100:I100)='Enter Data'!B100,SUM($A$17:$A$19) = 0, 'Enter Data'!H100&gt;=0.5, 'Enter Data'!H100&gt;'Enter Data'!I100), 4, 0)</f>
        <v>0</v>
      </c>
      <c r="B20" s="1" t="s">
        <v>42</v>
      </c>
      <c r="C20" s="1" t="s">
        <v>43</v>
      </c>
    </row>
    <row r="21" spans="1:3" x14ac:dyDescent="0.25">
      <c r="A21" s="2">
        <f>IF(AND(SUM('Enter Data'!E100:I100)='Enter Data'!B100,SUM($A$17:$A$20) = 0, 'Enter Data'!E100+'Enter Data'!F100+'Enter Data'!G100&lt;0.25, 'Enter Data'!I100&lt;0.5), 5, 0)</f>
        <v>5</v>
      </c>
      <c r="B21" s="1" t="s">
        <v>44</v>
      </c>
      <c r="C21" s="1" t="s">
        <v>43</v>
      </c>
    </row>
    <row r="22" spans="1:3" x14ac:dyDescent="0.25">
      <c r="A22" s="2">
        <f>IF(AND(SUM('Enter Data'!E100:I100)='Enter Data'!B100,SUM($A$17:$A$21) = 0, 'Enter Data'!I100&gt;=0.5),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Data'!E100:I100)='Enter Data'!B100, 'Enter Data'!E100+'Enter Data'!F100&gt;=0.25, 'Enter Data'!G100&lt;0.5, 'Enter Data'!H100&lt;0.5, 'Enter Data'!I100&lt;0.5), 1, 0)</f>
        <v>0</v>
      </c>
      <c r="B26" s="1" t="s">
        <v>38</v>
      </c>
      <c r="C26" s="1" t="s">
        <v>48</v>
      </c>
    </row>
    <row r="27" spans="1:3" x14ac:dyDescent="0.25">
      <c r="A27" s="2">
        <f>IF(AND(SUM('Enter Data'!E100:I100)='Enter Data'!B100,SUM($A$26) = 0, 'Enter Data'!E100+'Enter Data'!F100+'Enter Data'!G100&gt;=0.25, 'Enter Data'!E100+'Enter Data'!F100&lt;0.25, 'Enter Data'!H100&lt;0.5,'Enter Data'!I100&lt;0.5), 2, 0)</f>
        <v>0</v>
      </c>
      <c r="B27" s="1" t="s">
        <v>40</v>
      </c>
      <c r="C27" s="1" t="s">
        <v>17</v>
      </c>
    </row>
    <row r="28" spans="1:3" x14ac:dyDescent="0.25">
      <c r="A28" s="2">
        <f>IF(AND(SUM('Enter Data'!E100:I100)='Enter Data'!B100,SUM($A$26:$A$27) = 0, 'Enter Data'!G100&gt;=0.5, 'Enter Data'!E100+'Enter Data'!F100&gt;=0.25),3, 0)</f>
        <v>0</v>
      </c>
      <c r="B28" s="1" t="s">
        <v>41</v>
      </c>
      <c r="C28" s="1" t="s">
        <v>17</v>
      </c>
    </row>
    <row r="29" spans="1:3" x14ac:dyDescent="0.25">
      <c r="A29" s="2">
        <f>IF(AND(SUM('Enter Data'!E100:I100)='Enter Data'!B100,SUM($A$26:$A$28) = 0, 'Enter Data'!H100&gt;=0.5), 4, 0)</f>
        <v>0</v>
      </c>
      <c r="B29" s="1" t="s">
        <v>49</v>
      </c>
      <c r="C29" s="1" t="s">
        <v>50</v>
      </c>
    </row>
    <row r="30" spans="1:3" x14ac:dyDescent="0.25">
      <c r="A30" s="2">
        <f>IF(AND(SUM('Enter Data'!E100:I100)='Enter Data'!B100,SUM($A$26:$A$29) = 0, 'Enter Data'!E100+'Enter Data'!F100+'Enter Data'!G100&lt;0.25, 'Enter Data'!I100&lt;0.5), 5, 0)</f>
        <v>5</v>
      </c>
      <c r="B30" s="1" t="s">
        <v>44</v>
      </c>
      <c r="C30" s="1" t="s">
        <v>50</v>
      </c>
    </row>
    <row r="31" spans="1:3" x14ac:dyDescent="0.25">
      <c r="A31" s="2">
        <f>IF(AND(SUM('Enter Data'!E100:I100)='Enter Data'!B100,SUM($A$26:$A$30) = 0, 'Enter Data'!I100&gt;=0.5),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Data'!E100:I100)='Enter Data'!B100, 'Enter Data'!E100+'Enter Data'!F100&gt;=0.25, 'Enter Data'!G100&lt;0.5, 'Enter Data'!H100&lt;0.5, 'Enter Data'!I100&lt;0.5), 1, 0)</f>
        <v>0</v>
      </c>
      <c r="B35" s="1" t="s">
        <v>38</v>
      </c>
      <c r="C35" s="1" t="s">
        <v>11</v>
      </c>
    </row>
    <row r="36" spans="1:3" x14ac:dyDescent="0.25">
      <c r="A36" s="2">
        <f>IF(AND(SUM('Enter Data'!E100:I100)='Enter Data'!B100,SUM($A$35) = 0,'Enter Data'!E100+'Enter Data'!F100+'Enter Data'!G100&gt;=0.3, 'Enter Data'!I100&gt;=0.3, 'Enter Data'!I100&lt;0.5), 2, 0)</f>
        <v>0</v>
      </c>
      <c r="B36" s="1" t="s">
        <v>53</v>
      </c>
      <c r="C36" s="1" t="s">
        <v>11</v>
      </c>
    </row>
    <row r="37" spans="1:3" x14ac:dyDescent="0.25">
      <c r="A37" s="2">
        <f>IF(AND(SUM('Enter Data'!E100:I100)='Enter Data'!B100,SUM($A$35:$A$36) = 0, 'Enter Data'!E100+'Enter Data'!F100+'Enter Data'!G100&gt;=0.3, 'Enter Data'!E100+'Enter Data'!F100&lt;0.25, 'Enter Data'!H100&lt;0.3,'Enter Data'!I100&lt;0.3), 3, 0)</f>
        <v>0</v>
      </c>
      <c r="B37" s="1" t="s">
        <v>54</v>
      </c>
      <c r="C37" s="1" t="s">
        <v>19</v>
      </c>
    </row>
    <row r="38" spans="1:3" x14ac:dyDescent="0.25">
      <c r="A38" s="2">
        <f>IF(AND(SUM('Enter Data'!E100:I100)='Enter Data'!B100,SUM($A$35:$A$37) = 0,'Enter Data'!E100+'Enter Data'!F100+'Enter Data'!G100&lt;=0.15,'Enter Data'!H100&lt;0.3,'Enter Data'!I100&lt;0.3,'Enter Data'!H100+'Enter Data'!I100&lt;0.4), 4, 0)</f>
        <v>4</v>
      </c>
      <c r="B38" s="1" t="s">
        <v>55</v>
      </c>
      <c r="C38" s="1" t="s">
        <v>19</v>
      </c>
    </row>
    <row r="39" spans="1:3" x14ac:dyDescent="0.25">
      <c r="A39" s="2">
        <f>IF(AND(SUM('Enter Data'!E100:I100)='Enter Data'!B100,SUM($A$35:$A$38) = 0,'Enter Data'!E100+'Enter Data'!F100&gt;=0.25, 'Enter Data'!G100&gt;=0.5), 5, 0)</f>
        <v>0</v>
      </c>
      <c r="B39" s="1" t="s">
        <v>56</v>
      </c>
      <c r="C39" s="1" t="s">
        <v>19</v>
      </c>
    </row>
    <row r="40" spans="1:3" x14ac:dyDescent="0.25">
      <c r="A40" s="2">
        <f>IF(AND(SUM('Enter Data'!E100:I100)='Enter Data'!B100,SUM($A$35:$A$39) = 0,'Enter Data'!H100&gt;=0.3,'Enter Data'!I100&lt;0.3, 'Enter Data'!E100+'Enter Data'!F100&lt;0.25), 6, 0)</f>
        <v>0</v>
      </c>
      <c r="B40" s="1" t="s">
        <v>57</v>
      </c>
      <c r="C40" s="1" t="s">
        <v>58</v>
      </c>
    </row>
    <row r="41" spans="1:3" x14ac:dyDescent="0.25">
      <c r="A41" s="2">
        <f>IF(AND(SUM('Enter Data'!E100:I100)='Enter Data'!B100,SUM($A$35:$A$40) = 0,'Enter Data'!E100+'Enter Data'!F100+'Enter Data'!G100&gt;=0.15, 'Enter Data'!E100+'Enter Data'!F100+'Enter Data'!G100&lt;0.3, 'Enter Data'!E100+'Enter Data'!F100&lt;0.25), 7, 0)</f>
        <v>0</v>
      </c>
      <c r="B41" s="1" t="s">
        <v>59</v>
      </c>
      <c r="C41" s="1" t="s">
        <v>58</v>
      </c>
    </row>
    <row r="42" spans="1:3" x14ac:dyDescent="0.25">
      <c r="A42" s="2">
        <f>IF(AND(SUM('Enter Data'!E100:I100)='Enter Data'!B100,SUM($A$35:$A$41) = 0,'Enter Data'!H100+'Enter Data'!I100&gt;=0.4, 'Enter Data'!H100&gt;='Enter Data'!I100, 'Enter Data'!E100+'Enter Data'!F100+'Enter Data'!G100&lt;=0.15), 8, 0)</f>
        <v>0</v>
      </c>
      <c r="B42" s="1" t="s">
        <v>60</v>
      </c>
      <c r="C42" s="1" t="s">
        <v>58</v>
      </c>
    </row>
    <row r="43" spans="1:3" x14ac:dyDescent="0.25">
      <c r="A43" s="2">
        <f>IF(AND(SUM('Enter Data'!E100:I100)='Enter Data'!B100,SUM($A$35:$A$42) = 0,'Enter Data'!E100+'Enter Data'!F100&gt;=0.25, 'Enter Data'!H100&gt;=0.5), 9, 0)</f>
        <v>0</v>
      </c>
      <c r="B43" s="1" t="s">
        <v>61</v>
      </c>
      <c r="C43" s="1" t="s">
        <v>58</v>
      </c>
    </row>
    <row r="44" spans="1:3" x14ac:dyDescent="0.25">
      <c r="A44" s="2">
        <f>IF(AND(SUM('Enter Data'!E100:I100)='Enter Data'!B100,SUM($A$35:$A$43) = 0,'Enter Data'!I100&gt;=0.3, 'Enter Data'!E100+'Enter Data'!F100+'Enter Data'!G100&lt;0.15, 'Enter Data'!I100&gt;'Enter Data'!H100), 10, 0)</f>
        <v>0</v>
      </c>
      <c r="B44" s="1" t="s">
        <v>62</v>
      </c>
      <c r="C44" s="1" t="s">
        <v>63</v>
      </c>
    </row>
    <row r="45" spans="1:3" x14ac:dyDescent="0.25">
      <c r="A45" s="2">
        <f>IF(AND(SUM('Enter Data'!E100:I100)='Enter Data'!B100,SUM($A$35:$A$44) = 0,'Enter Data'!H100+'Enter Data'!I100&gt;=0.4, 'Enter Data'!I100&gt;'Enter Data'!H100, 'Enter Data'!E100+'Enter Data'!F100+'Enter Data'!G100&lt;15), 11, 0)</f>
        <v>0</v>
      </c>
      <c r="B45" s="1" t="s">
        <v>64</v>
      </c>
      <c r="C45" s="1" t="s">
        <v>63</v>
      </c>
    </row>
    <row r="46" spans="1:3" x14ac:dyDescent="0.25">
      <c r="A46" s="2">
        <f>IF(AND(SUM('Enter Data'!E100:I100)='Enter Data'!B100,SUM($A$35:$A$45) = 0,'Enter Data'!E100+'Enter Data'!F100&gt;=0.25, 'Enter Data'!I100&gt;=0.5), 12, 0)</f>
        <v>0</v>
      </c>
      <c r="B46" s="1" t="s">
        <v>65</v>
      </c>
      <c r="C46" s="1" t="s">
        <v>63</v>
      </c>
    </row>
    <row r="47" spans="1:3" x14ac:dyDescent="0.25">
      <c r="A47" s="2">
        <f>IF(AND(SUM('Enter Data'!E100:I100)='Enter Data'!B100,SUM($A$35:$A$46) = 0,'Enter Data'!E100+'Enter Data'!F100+'Enter Data'!G100&gt;=0.3, 'Enter Data'!I100&gt;=0.5), 13, 0)</f>
        <v>0</v>
      </c>
      <c r="B47" s="1" t="s">
        <v>66</v>
      </c>
      <c r="C47" s="1" t="s">
        <v>63</v>
      </c>
    </row>
    <row r="48" spans="1:3" x14ac:dyDescent="0.25">
      <c r="A48" s="2">
        <f>SUM(A35:A47)+1</f>
        <v>5</v>
      </c>
      <c r="B48" s="4"/>
      <c r="C48" s="4"/>
    </row>
  </sheetData>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78BA4-68F5-4C23-9D49-C4EC88732273}">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Data'!C101+1.5*'Enter Data'!D101&lt;0.15,1,0)</f>
        <v>0</v>
      </c>
      <c r="B2" s="1" t="s">
        <v>14</v>
      </c>
      <c r="C2" s="1" t="s">
        <v>15</v>
      </c>
    </row>
    <row r="3" spans="1:3" x14ac:dyDescent="0.25">
      <c r="A3" s="2">
        <f>IF(AND('Enter Data'!C101+1.5*'Enter Data'!D101&gt;=0.15, 'Enter Data'!C101+2*'Enter Data'!D101&lt;0.3), 2, 0)</f>
        <v>0</v>
      </c>
      <c r="B3" s="1" t="s">
        <v>16</v>
      </c>
      <c r="C3" s="1" t="s">
        <v>17</v>
      </c>
    </row>
    <row r="4" spans="1:3" x14ac:dyDescent="0.25">
      <c r="A4" s="2">
        <f>IF(OR(AND('Enter Data'!D101&gt;=0.07, 'Enter Data'!D101&lt;0.2,'Enter Data'!B101&gt;0.52,'Enter Data'!C101+2*'Enter Data'!D101&gt;=0.3), AND('Enter Data'!D101&lt;0.07, 'Enter Data'!C101&lt;0.5, 'Enter Data'!C101+2*'Enter Data'!D101&gt;=0.3)), 3,0)</f>
        <v>0</v>
      </c>
      <c r="B4" s="1" t="s">
        <v>18</v>
      </c>
      <c r="C4" s="1" t="s">
        <v>19</v>
      </c>
    </row>
    <row r="5" spans="1:3" x14ac:dyDescent="0.25">
      <c r="A5" s="2">
        <f>IF(AND('Enter Data'!D101&gt;=0.07, 'Enter Data'!D101&lt;0.27, 'Enter Data'!C101&gt;=0.28, 'Enter Data'!C101&lt;0.5, 'Enter Data'!B101&lt;=0.52), 4, 0)</f>
        <v>0</v>
      </c>
      <c r="B5" s="1" t="s">
        <v>20</v>
      </c>
      <c r="C5" s="1" t="s">
        <v>21</v>
      </c>
    </row>
    <row r="6" spans="1:3" x14ac:dyDescent="0.25">
      <c r="A6" s="2">
        <f>IF(OR(AND('Enter Data'!C101&gt;=0.5, 'Enter Data'!D101&gt;=0.12,'Enter Data'!D101&lt;0.27), AND('Enter Data'!C101&gt;=0.5,'Enter Data'!C101&lt;0.8,'Enter Data'!D101&lt;0.12)), 5,0)</f>
        <v>0</v>
      </c>
      <c r="B6" s="1" t="s">
        <v>22</v>
      </c>
      <c r="C6" s="1" t="s">
        <v>23</v>
      </c>
    </row>
    <row r="7" spans="1:3" x14ac:dyDescent="0.25">
      <c r="A7" s="2">
        <f>IF(AND('Enter Data'!C101&gt;=0.8, 'Enter Data'!D101&lt;0.12), 6, 0)</f>
        <v>6</v>
      </c>
      <c r="B7" s="1" t="s">
        <v>24</v>
      </c>
      <c r="C7" s="1" t="s">
        <v>25</v>
      </c>
    </row>
    <row r="8" spans="1:3" x14ac:dyDescent="0.25">
      <c r="A8" s="2">
        <f>IF(AND('Enter Data'!D101&gt;=0.2, 'Enter Data'!D101&lt;0.35, 'Enter Data'!C101&lt;0.28, 'Enter Data'!B101&gt;0.45), 7, 0)</f>
        <v>0</v>
      </c>
      <c r="B8" s="1" t="s">
        <v>26</v>
      </c>
      <c r="C8" s="1" t="s">
        <v>27</v>
      </c>
    </row>
    <row r="9" spans="1:3" x14ac:dyDescent="0.25">
      <c r="A9" s="2">
        <f>IF(AND('Enter Data'!D101&gt;=0.27, 'Enter Data'!D101&lt;0.4, 'Enter Data'!B101&gt;0.2, 'Enter Data'!B101&lt;=0.45), 8, 0)</f>
        <v>0</v>
      </c>
      <c r="B9" s="1" t="s">
        <v>28</v>
      </c>
      <c r="C9" s="1" t="s">
        <v>29</v>
      </c>
    </row>
    <row r="10" spans="1:3" x14ac:dyDescent="0.25">
      <c r="A10" s="2">
        <f>IF(AND('Enter Data'!D101&gt;=0.27, 'Enter Data'!D101&lt;0.4, 'Enter Data'!B101&lt;=0.2), 9, 0)</f>
        <v>0</v>
      </c>
      <c r="B10" s="1" t="s">
        <v>30</v>
      </c>
      <c r="C10" s="1" t="s">
        <v>31</v>
      </c>
    </row>
    <row r="11" spans="1:3" x14ac:dyDescent="0.25">
      <c r="A11" s="2">
        <f>IF(AND('Enter Data'!D101&gt;=0.35, 'Enter Data'!B101&gt;0.45), 10, 0)</f>
        <v>0</v>
      </c>
      <c r="B11" s="1" t="s">
        <v>32</v>
      </c>
      <c r="C11" s="1" t="s">
        <v>33</v>
      </c>
    </row>
    <row r="12" spans="1:3" x14ac:dyDescent="0.25">
      <c r="A12" s="2">
        <f>IF(AND('Enter Data'!D101&gt;=0.4, 'Enter Data'!C101&gt;=0.4), 11, 0)</f>
        <v>0</v>
      </c>
      <c r="B12" s="1" t="s">
        <v>34</v>
      </c>
      <c r="C12" s="1" t="s">
        <v>35</v>
      </c>
    </row>
    <row r="13" spans="1:3" x14ac:dyDescent="0.25">
      <c r="A13" s="2">
        <f>IF(AND('Enter Data'!D101&gt;=0.4, 'Enter Data'!B101&lt;=0.45,'Enter Data'!C101&lt;0.4),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Data'!E101:I101)='Enter Data'!B101, 'Enter Data'!E101+'Enter Data'!F101&gt;=0.25, 'Enter Data'!G101&lt;0.5, 'Enter Data'!H101&lt;0.5, 'Enter Data'!I101&lt;0.5), 1, 0)</f>
        <v>0</v>
      </c>
      <c r="B17" s="1" t="s">
        <v>38</v>
      </c>
      <c r="C17" s="1" t="s">
        <v>39</v>
      </c>
    </row>
    <row r="18" spans="1:3" x14ac:dyDescent="0.25">
      <c r="A18" s="2">
        <f>IF(AND(SUM('Enter Data'!E101:I101)='Enter Data'!B101,SUM($A$17) = 0, 'Enter Data'!E101+'Enter Data'!F101+'Enter Data'!G101&gt;=0.25, 'Enter Data'!E101+'Enter Data'!F101&lt;0.25, 'Enter Data'!H101&lt;0.5,'Enter Data'!I101&lt;0.5), 2, 0)</f>
        <v>0</v>
      </c>
      <c r="B18" s="1" t="s">
        <v>40</v>
      </c>
      <c r="C18" s="1" t="s">
        <v>15</v>
      </c>
    </row>
    <row r="19" spans="1:3" x14ac:dyDescent="0.25">
      <c r="A19" s="2">
        <f>IF(AND(SUM('Enter Data'!E101:I101)='Enter Data'!B101,SUM($A$17:$A$18) = 0, 'Enter Data'!G101&gt;=0.5, 'Enter Data'!E101+'Enter Data'!F101&gt;=0.25), 3, 0)</f>
        <v>0</v>
      </c>
      <c r="B19" s="1" t="s">
        <v>41</v>
      </c>
      <c r="C19" s="1" t="s">
        <v>15</v>
      </c>
    </row>
    <row r="20" spans="1:3" x14ac:dyDescent="0.25">
      <c r="A20" s="2">
        <f>IF(AND(SUM('Enter Data'!E101:I101)='Enter Data'!B101,SUM($A$17:$A$19) = 0, 'Enter Data'!H101&gt;=0.5, 'Enter Data'!H101&gt;'Enter Data'!I101), 4, 0)</f>
        <v>0</v>
      </c>
      <c r="B20" s="1" t="s">
        <v>42</v>
      </c>
      <c r="C20" s="1" t="s">
        <v>43</v>
      </c>
    </row>
    <row r="21" spans="1:3" x14ac:dyDescent="0.25">
      <c r="A21" s="2">
        <f>IF(AND(SUM('Enter Data'!E101:I101)='Enter Data'!B101,SUM($A$17:$A$20) = 0, 'Enter Data'!E101+'Enter Data'!F101+'Enter Data'!G101&lt;0.25, 'Enter Data'!I101&lt;0.5), 5, 0)</f>
        <v>5</v>
      </c>
      <c r="B21" s="1" t="s">
        <v>44</v>
      </c>
      <c r="C21" s="1" t="s">
        <v>43</v>
      </c>
    </row>
    <row r="22" spans="1:3" x14ac:dyDescent="0.25">
      <c r="A22" s="2">
        <f>IF(AND(SUM('Enter Data'!E101:I101)='Enter Data'!B101,SUM($A$17:$A$21) = 0, 'Enter Data'!I101&gt;=0.5),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Data'!E101:I101)='Enter Data'!B101, 'Enter Data'!E101+'Enter Data'!F101&gt;=0.25, 'Enter Data'!G101&lt;0.5, 'Enter Data'!H101&lt;0.5, 'Enter Data'!I101&lt;0.5), 1, 0)</f>
        <v>0</v>
      </c>
      <c r="B26" s="1" t="s">
        <v>38</v>
      </c>
      <c r="C26" s="1" t="s">
        <v>48</v>
      </c>
    </row>
    <row r="27" spans="1:3" x14ac:dyDescent="0.25">
      <c r="A27" s="2">
        <f>IF(AND(SUM('Enter Data'!E101:I101)='Enter Data'!B101,SUM($A$26) = 0, 'Enter Data'!E101+'Enter Data'!F101+'Enter Data'!G101&gt;=0.25, 'Enter Data'!E101+'Enter Data'!F101&lt;0.25, 'Enter Data'!H101&lt;0.5,'Enter Data'!I101&lt;0.5), 2, 0)</f>
        <v>0</v>
      </c>
      <c r="B27" s="1" t="s">
        <v>40</v>
      </c>
      <c r="C27" s="1" t="s">
        <v>17</v>
      </c>
    </row>
    <row r="28" spans="1:3" x14ac:dyDescent="0.25">
      <c r="A28" s="2">
        <f>IF(AND(SUM('Enter Data'!E101:I101)='Enter Data'!B101,SUM($A$26:$A$27) = 0, 'Enter Data'!G101&gt;=0.5, 'Enter Data'!E101+'Enter Data'!F101&gt;=0.25),3, 0)</f>
        <v>0</v>
      </c>
      <c r="B28" s="1" t="s">
        <v>41</v>
      </c>
      <c r="C28" s="1" t="s">
        <v>17</v>
      </c>
    </row>
    <row r="29" spans="1:3" x14ac:dyDescent="0.25">
      <c r="A29" s="2">
        <f>IF(AND(SUM('Enter Data'!E101:I101)='Enter Data'!B101,SUM($A$26:$A$28) = 0, 'Enter Data'!H101&gt;=0.5), 4, 0)</f>
        <v>0</v>
      </c>
      <c r="B29" s="1" t="s">
        <v>49</v>
      </c>
      <c r="C29" s="1" t="s">
        <v>50</v>
      </c>
    </row>
    <row r="30" spans="1:3" x14ac:dyDescent="0.25">
      <c r="A30" s="2">
        <f>IF(AND(SUM('Enter Data'!E101:I101)='Enter Data'!B101,SUM($A$26:$A$29) = 0, 'Enter Data'!E101+'Enter Data'!F101+'Enter Data'!G101&lt;0.25, 'Enter Data'!I101&lt;0.5), 5, 0)</f>
        <v>5</v>
      </c>
      <c r="B30" s="1" t="s">
        <v>44</v>
      </c>
      <c r="C30" s="1" t="s">
        <v>50</v>
      </c>
    </row>
    <row r="31" spans="1:3" x14ac:dyDescent="0.25">
      <c r="A31" s="2">
        <f>IF(AND(SUM('Enter Data'!E101:I101)='Enter Data'!B101,SUM($A$26:$A$30) = 0, 'Enter Data'!I101&gt;=0.5),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Data'!E101:I101)='Enter Data'!B101, 'Enter Data'!E101+'Enter Data'!F101&gt;=0.25, 'Enter Data'!G101&lt;0.5, 'Enter Data'!H101&lt;0.5, 'Enter Data'!I101&lt;0.5), 1, 0)</f>
        <v>0</v>
      </c>
      <c r="B35" s="1" t="s">
        <v>38</v>
      </c>
      <c r="C35" s="1" t="s">
        <v>11</v>
      </c>
    </row>
    <row r="36" spans="1:3" x14ac:dyDescent="0.25">
      <c r="A36" s="2">
        <f>IF(AND(SUM('Enter Data'!E101:I101)='Enter Data'!B101,SUM($A$35) = 0,'Enter Data'!E101+'Enter Data'!F101+'Enter Data'!G101&gt;=0.3, 'Enter Data'!I101&gt;=0.3, 'Enter Data'!I101&lt;0.5), 2, 0)</f>
        <v>0</v>
      </c>
      <c r="B36" s="1" t="s">
        <v>53</v>
      </c>
      <c r="C36" s="1" t="s">
        <v>11</v>
      </c>
    </row>
    <row r="37" spans="1:3" x14ac:dyDescent="0.25">
      <c r="A37" s="2">
        <f>IF(AND(SUM('Enter Data'!E101:I101)='Enter Data'!B101,SUM($A$35:$A$36) = 0, 'Enter Data'!E101+'Enter Data'!F101+'Enter Data'!G101&gt;=0.3, 'Enter Data'!E101+'Enter Data'!F101&lt;0.25, 'Enter Data'!H101&lt;0.3,'Enter Data'!I101&lt;0.3), 3, 0)</f>
        <v>0</v>
      </c>
      <c r="B37" s="1" t="s">
        <v>54</v>
      </c>
      <c r="C37" s="1" t="s">
        <v>19</v>
      </c>
    </row>
    <row r="38" spans="1:3" x14ac:dyDescent="0.25">
      <c r="A38" s="2">
        <f>IF(AND(SUM('Enter Data'!E101:I101)='Enter Data'!B101,SUM($A$35:$A$37) = 0,'Enter Data'!E101+'Enter Data'!F101+'Enter Data'!G101&lt;=0.15,'Enter Data'!H101&lt;0.3,'Enter Data'!I101&lt;0.3,'Enter Data'!H101+'Enter Data'!I101&lt;0.4), 4, 0)</f>
        <v>4</v>
      </c>
      <c r="B38" s="1" t="s">
        <v>55</v>
      </c>
      <c r="C38" s="1" t="s">
        <v>19</v>
      </c>
    </row>
    <row r="39" spans="1:3" x14ac:dyDescent="0.25">
      <c r="A39" s="2">
        <f>IF(AND(SUM('Enter Data'!E101:I101)='Enter Data'!B101,SUM($A$35:$A$38) = 0,'Enter Data'!E101+'Enter Data'!F101&gt;=0.25, 'Enter Data'!G101&gt;=0.5), 5, 0)</f>
        <v>0</v>
      </c>
      <c r="B39" s="1" t="s">
        <v>56</v>
      </c>
      <c r="C39" s="1" t="s">
        <v>19</v>
      </c>
    </row>
    <row r="40" spans="1:3" x14ac:dyDescent="0.25">
      <c r="A40" s="2">
        <f>IF(AND(SUM('Enter Data'!E101:I101)='Enter Data'!B101,SUM($A$35:$A$39) = 0,'Enter Data'!H101&gt;=0.3,'Enter Data'!I101&lt;0.3, 'Enter Data'!E101+'Enter Data'!F101&lt;0.25), 6, 0)</f>
        <v>0</v>
      </c>
      <c r="B40" s="1" t="s">
        <v>57</v>
      </c>
      <c r="C40" s="1" t="s">
        <v>58</v>
      </c>
    </row>
    <row r="41" spans="1:3" x14ac:dyDescent="0.25">
      <c r="A41" s="2">
        <f>IF(AND(SUM('Enter Data'!E101:I101)='Enter Data'!B101,SUM($A$35:$A$40) = 0,'Enter Data'!E101+'Enter Data'!F101+'Enter Data'!G101&gt;=0.15, 'Enter Data'!E101+'Enter Data'!F101+'Enter Data'!G101&lt;0.3, 'Enter Data'!E101+'Enter Data'!F101&lt;0.25), 7, 0)</f>
        <v>0</v>
      </c>
      <c r="B41" s="1" t="s">
        <v>59</v>
      </c>
      <c r="C41" s="1" t="s">
        <v>58</v>
      </c>
    </row>
    <row r="42" spans="1:3" x14ac:dyDescent="0.25">
      <c r="A42" s="2">
        <f>IF(AND(SUM('Enter Data'!E101:I101)='Enter Data'!B101,SUM($A$35:$A$41) = 0,'Enter Data'!H101+'Enter Data'!I101&gt;=0.4, 'Enter Data'!H101&gt;='Enter Data'!I101, 'Enter Data'!E101+'Enter Data'!F101+'Enter Data'!G101&lt;=0.15), 8, 0)</f>
        <v>0</v>
      </c>
      <c r="B42" s="1" t="s">
        <v>60</v>
      </c>
      <c r="C42" s="1" t="s">
        <v>58</v>
      </c>
    </row>
    <row r="43" spans="1:3" x14ac:dyDescent="0.25">
      <c r="A43" s="2">
        <f>IF(AND(SUM('Enter Data'!E101:I101)='Enter Data'!B101,SUM($A$35:$A$42) = 0,'Enter Data'!E101+'Enter Data'!F101&gt;=0.25, 'Enter Data'!H101&gt;=0.5), 9, 0)</f>
        <v>0</v>
      </c>
      <c r="B43" s="1" t="s">
        <v>61</v>
      </c>
      <c r="C43" s="1" t="s">
        <v>58</v>
      </c>
    </row>
    <row r="44" spans="1:3" x14ac:dyDescent="0.25">
      <c r="A44" s="2">
        <f>IF(AND(SUM('Enter Data'!E101:I101)='Enter Data'!B101,SUM($A$35:$A$43) = 0,'Enter Data'!I101&gt;=0.3, 'Enter Data'!E101+'Enter Data'!F101+'Enter Data'!G101&lt;0.15, 'Enter Data'!I101&gt;'Enter Data'!H101), 10, 0)</f>
        <v>0</v>
      </c>
      <c r="B44" s="1" t="s">
        <v>62</v>
      </c>
      <c r="C44" s="1" t="s">
        <v>63</v>
      </c>
    </row>
    <row r="45" spans="1:3" x14ac:dyDescent="0.25">
      <c r="A45" s="2">
        <f>IF(AND(SUM('Enter Data'!E101:I101)='Enter Data'!B101,SUM($A$35:$A$44) = 0,'Enter Data'!H101+'Enter Data'!I101&gt;=0.4, 'Enter Data'!I101&gt;'Enter Data'!H101, 'Enter Data'!E101+'Enter Data'!F101+'Enter Data'!G101&lt;15), 11, 0)</f>
        <v>0</v>
      </c>
      <c r="B45" s="1" t="s">
        <v>64</v>
      </c>
      <c r="C45" s="1" t="s">
        <v>63</v>
      </c>
    </row>
    <row r="46" spans="1:3" x14ac:dyDescent="0.25">
      <c r="A46" s="2">
        <f>IF(AND(SUM('Enter Data'!E101:I101)='Enter Data'!B101,SUM($A$35:$A$45) = 0,'Enter Data'!E101+'Enter Data'!F101&gt;=0.25, 'Enter Data'!I101&gt;=0.5), 12, 0)</f>
        <v>0</v>
      </c>
      <c r="B46" s="1" t="s">
        <v>65</v>
      </c>
      <c r="C46" s="1" t="s">
        <v>63</v>
      </c>
    </row>
    <row r="47" spans="1:3" x14ac:dyDescent="0.25">
      <c r="A47" s="2">
        <f>IF(AND(SUM('Enter Data'!E101:I101)='Enter Data'!B101,SUM($A$35:$A$46) = 0,'Enter Data'!E101+'Enter Data'!F101+'Enter Data'!G101&gt;=0.3, 'Enter Data'!I101&gt;=0.5), 13, 0)</f>
        <v>0</v>
      </c>
      <c r="B47" s="1" t="s">
        <v>66</v>
      </c>
      <c r="C47" s="1" t="s">
        <v>63</v>
      </c>
    </row>
    <row r="48" spans="1:3" x14ac:dyDescent="0.25">
      <c r="A48" s="2">
        <f>SUM(A35:A47)+1</f>
        <v>5</v>
      </c>
      <c r="B48" s="4"/>
      <c r="C48" s="4"/>
    </row>
  </sheetData>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D7B24-068C-4FFA-9CE4-39C5C9F98596}">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Data'!C102+1.5*'Enter Data'!D102&lt;0.15,1,0)</f>
        <v>0</v>
      </c>
      <c r="B2" s="1" t="s">
        <v>14</v>
      </c>
      <c r="C2" s="1" t="s">
        <v>15</v>
      </c>
    </row>
    <row r="3" spans="1:3" x14ac:dyDescent="0.25">
      <c r="A3" s="2">
        <f>IF(AND('Enter Data'!C102+1.5*'Enter Data'!D102&gt;=0.15, 'Enter Data'!C102+2*'Enter Data'!D102&lt;0.3), 2, 0)</f>
        <v>0</v>
      </c>
      <c r="B3" s="1" t="s">
        <v>16</v>
      </c>
      <c r="C3" s="1" t="s">
        <v>17</v>
      </c>
    </row>
    <row r="4" spans="1:3" x14ac:dyDescent="0.25">
      <c r="A4" s="2">
        <f>IF(OR(AND('Enter Data'!D102&gt;=0.07, 'Enter Data'!D102&lt;0.2,'Enter Data'!B102&gt;0.52,'Enter Data'!C102+2*'Enter Data'!D102&gt;=0.3), AND('Enter Data'!D102&lt;0.07, 'Enter Data'!C102&lt;0.5, 'Enter Data'!C102+2*'Enter Data'!D102&gt;=0.3)), 3,0)</f>
        <v>0</v>
      </c>
      <c r="B4" s="1" t="s">
        <v>18</v>
      </c>
      <c r="C4" s="1" t="s">
        <v>19</v>
      </c>
    </row>
    <row r="5" spans="1:3" x14ac:dyDescent="0.25">
      <c r="A5" s="2">
        <f>IF(AND('Enter Data'!D102&gt;=0.07, 'Enter Data'!D102&lt;0.27, 'Enter Data'!C102&gt;=0.28, 'Enter Data'!C102&lt;0.5, 'Enter Data'!B102&lt;=0.52), 4, 0)</f>
        <v>0</v>
      </c>
      <c r="B5" s="1" t="s">
        <v>20</v>
      </c>
      <c r="C5" s="1" t="s">
        <v>21</v>
      </c>
    </row>
    <row r="6" spans="1:3" x14ac:dyDescent="0.25">
      <c r="A6" s="2">
        <f>IF(OR(AND('Enter Data'!C102&gt;=0.5, 'Enter Data'!D102&gt;=0.12,'Enter Data'!D102&lt;0.27), AND('Enter Data'!C102&gt;=0.5,'Enter Data'!C102&lt;0.8,'Enter Data'!D102&lt;0.12)), 5,0)</f>
        <v>0</v>
      </c>
      <c r="B6" s="1" t="s">
        <v>22</v>
      </c>
      <c r="C6" s="1" t="s">
        <v>23</v>
      </c>
    </row>
    <row r="7" spans="1:3" x14ac:dyDescent="0.25">
      <c r="A7" s="2">
        <f>IF(AND('Enter Data'!C102&gt;=0.8, 'Enter Data'!D102&lt;0.12), 6, 0)</f>
        <v>6</v>
      </c>
      <c r="B7" s="1" t="s">
        <v>24</v>
      </c>
      <c r="C7" s="1" t="s">
        <v>25</v>
      </c>
    </row>
    <row r="8" spans="1:3" x14ac:dyDescent="0.25">
      <c r="A8" s="2">
        <f>IF(AND('Enter Data'!D102&gt;=0.2, 'Enter Data'!D102&lt;0.35, 'Enter Data'!C102&lt;0.28, 'Enter Data'!B102&gt;0.45), 7, 0)</f>
        <v>0</v>
      </c>
      <c r="B8" s="1" t="s">
        <v>26</v>
      </c>
      <c r="C8" s="1" t="s">
        <v>27</v>
      </c>
    </row>
    <row r="9" spans="1:3" x14ac:dyDescent="0.25">
      <c r="A9" s="2">
        <f>IF(AND('Enter Data'!D102&gt;=0.27, 'Enter Data'!D102&lt;0.4, 'Enter Data'!B102&gt;0.2, 'Enter Data'!B102&lt;=0.45), 8, 0)</f>
        <v>0</v>
      </c>
      <c r="B9" s="1" t="s">
        <v>28</v>
      </c>
      <c r="C9" s="1" t="s">
        <v>29</v>
      </c>
    </row>
    <row r="10" spans="1:3" x14ac:dyDescent="0.25">
      <c r="A10" s="2">
        <f>IF(AND('Enter Data'!D102&gt;=0.27, 'Enter Data'!D102&lt;0.4, 'Enter Data'!B102&lt;=0.2), 9, 0)</f>
        <v>0</v>
      </c>
      <c r="B10" s="1" t="s">
        <v>30</v>
      </c>
      <c r="C10" s="1" t="s">
        <v>31</v>
      </c>
    </row>
    <row r="11" spans="1:3" x14ac:dyDescent="0.25">
      <c r="A11" s="2">
        <f>IF(AND('Enter Data'!D102&gt;=0.35, 'Enter Data'!B102&gt;0.45), 10, 0)</f>
        <v>0</v>
      </c>
      <c r="B11" s="1" t="s">
        <v>32</v>
      </c>
      <c r="C11" s="1" t="s">
        <v>33</v>
      </c>
    </row>
    <row r="12" spans="1:3" x14ac:dyDescent="0.25">
      <c r="A12" s="2">
        <f>IF(AND('Enter Data'!D102&gt;=0.4, 'Enter Data'!C102&gt;=0.4), 11, 0)</f>
        <v>0</v>
      </c>
      <c r="B12" s="1" t="s">
        <v>34</v>
      </c>
      <c r="C12" s="1" t="s">
        <v>35</v>
      </c>
    </row>
    <row r="13" spans="1:3" x14ac:dyDescent="0.25">
      <c r="A13" s="2">
        <f>IF(AND('Enter Data'!D102&gt;=0.4, 'Enter Data'!B102&lt;=0.45,'Enter Data'!C102&lt;0.4),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Data'!E102:I102)='Enter Data'!B102, 'Enter Data'!E102+'Enter Data'!F102&gt;=0.25, 'Enter Data'!G102&lt;0.5, 'Enter Data'!H102&lt;0.5, 'Enter Data'!I102&lt;0.5), 1, 0)</f>
        <v>0</v>
      </c>
      <c r="B17" s="1" t="s">
        <v>38</v>
      </c>
      <c r="C17" s="1" t="s">
        <v>39</v>
      </c>
    </row>
    <row r="18" spans="1:3" x14ac:dyDescent="0.25">
      <c r="A18" s="2">
        <f>IF(AND(SUM('Enter Data'!E102:I102)='Enter Data'!B102,SUM($A$17) = 0, 'Enter Data'!E102+'Enter Data'!F102+'Enter Data'!G102&gt;=0.25, 'Enter Data'!E102+'Enter Data'!F102&lt;0.25, 'Enter Data'!H102&lt;0.5,'Enter Data'!I102&lt;0.5), 2, 0)</f>
        <v>0</v>
      </c>
      <c r="B18" s="1" t="s">
        <v>40</v>
      </c>
      <c r="C18" s="1" t="s">
        <v>15</v>
      </c>
    </row>
    <row r="19" spans="1:3" x14ac:dyDescent="0.25">
      <c r="A19" s="2">
        <f>IF(AND(SUM('Enter Data'!E102:I102)='Enter Data'!B102,SUM($A$17:$A$18) = 0, 'Enter Data'!G102&gt;=0.5, 'Enter Data'!E102+'Enter Data'!F102&gt;=0.25), 3, 0)</f>
        <v>0</v>
      </c>
      <c r="B19" s="1" t="s">
        <v>41</v>
      </c>
      <c r="C19" s="1" t="s">
        <v>15</v>
      </c>
    </row>
    <row r="20" spans="1:3" x14ac:dyDescent="0.25">
      <c r="A20" s="2">
        <f>IF(AND(SUM('Enter Data'!E102:I102)='Enter Data'!B102,SUM($A$17:$A$19) = 0, 'Enter Data'!H102&gt;=0.5, 'Enter Data'!H102&gt;'Enter Data'!I102), 4, 0)</f>
        <v>0</v>
      </c>
      <c r="B20" s="1" t="s">
        <v>42</v>
      </c>
      <c r="C20" s="1" t="s">
        <v>43</v>
      </c>
    </row>
    <row r="21" spans="1:3" x14ac:dyDescent="0.25">
      <c r="A21" s="2">
        <f>IF(AND(SUM('Enter Data'!E102:I102)='Enter Data'!B102,SUM($A$17:$A$20) = 0, 'Enter Data'!E102+'Enter Data'!F102+'Enter Data'!G102&lt;0.25, 'Enter Data'!I102&lt;0.5), 5, 0)</f>
        <v>5</v>
      </c>
      <c r="B21" s="1" t="s">
        <v>44</v>
      </c>
      <c r="C21" s="1" t="s">
        <v>43</v>
      </c>
    </row>
    <row r="22" spans="1:3" x14ac:dyDescent="0.25">
      <c r="A22" s="2">
        <f>IF(AND(SUM('Enter Data'!E102:I102)='Enter Data'!B102,SUM($A$17:$A$21) = 0, 'Enter Data'!I102&gt;=0.5),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Data'!E102:I102)='Enter Data'!B102, 'Enter Data'!E102+'Enter Data'!F102&gt;=0.25, 'Enter Data'!G102&lt;0.5, 'Enter Data'!H102&lt;0.5, 'Enter Data'!I102&lt;0.5), 1, 0)</f>
        <v>0</v>
      </c>
      <c r="B26" s="1" t="s">
        <v>38</v>
      </c>
      <c r="C26" s="1" t="s">
        <v>48</v>
      </c>
    </row>
    <row r="27" spans="1:3" x14ac:dyDescent="0.25">
      <c r="A27" s="2">
        <f>IF(AND(SUM('Enter Data'!E102:I102)='Enter Data'!B102,SUM($A$26) = 0, 'Enter Data'!E102+'Enter Data'!F102+'Enter Data'!G102&gt;=0.25, 'Enter Data'!E102+'Enter Data'!F102&lt;0.25, 'Enter Data'!H102&lt;0.5,'Enter Data'!I102&lt;0.5), 2, 0)</f>
        <v>0</v>
      </c>
      <c r="B27" s="1" t="s">
        <v>40</v>
      </c>
      <c r="C27" s="1" t="s">
        <v>17</v>
      </c>
    </row>
    <row r="28" spans="1:3" x14ac:dyDescent="0.25">
      <c r="A28" s="2">
        <f>IF(AND(SUM('Enter Data'!E102:I102)='Enter Data'!B102,SUM($A$26:$A$27) = 0, 'Enter Data'!G102&gt;=0.5, 'Enter Data'!E102+'Enter Data'!F102&gt;=0.25),3, 0)</f>
        <v>0</v>
      </c>
      <c r="B28" s="1" t="s">
        <v>41</v>
      </c>
      <c r="C28" s="1" t="s">
        <v>17</v>
      </c>
    </row>
    <row r="29" spans="1:3" x14ac:dyDescent="0.25">
      <c r="A29" s="2">
        <f>IF(AND(SUM('Enter Data'!E102:I102)='Enter Data'!B102,SUM($A$26:$A$28) = 0, 'Enter Data'!H102&gt;=0.5), 4, 0)</f>
        <v>0</v>
      </c>
      <c r="B29" s="1" t="s">
        <v>49</v>
      </c>
      <c r="C29" s="1" t="s">
        <v>50</v>
      </c>
    </row>
    <row r="30" spans="1:3" x14ac:dyDescent="0.25">
      <c r="A30" s="2">
        <f>IF(AND(SUM('Enter Data'!E102:I102)='Enter Data'!B102,SUM($A$26:$A$29) = 0, 'Enter Data'!E102+'Enter Data'!F102+'Enter Data'!G102&lt;0.25, 'Enter Data'!I102&lt;0.5), 5, 0)</f>
        <v>5</v>
      </c>
      <c r="B30" s="1" t="s">
        <v>44</v>
      </c>
      <c r="C30" s="1" t="s">
        <v>50</v>
      </c>
    </row>
    <row r="31" spans="1:3" x14ac:dyDescent="0.25">
      <c r="A31" s="2">
        <f>IF(AND(SUM('Enter Data'!E102:I102)='Enter Data'!B102,SUM($A$26:$A$30) = 0, 'Enter Data'!I102&gt;=0.5),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Data'!E102:I102)='Enter Data'!B102, 'Enter Data'!E102+'Enter Data'!F102&gt;=0.25, 'Enter Data'!G102&lt;0.5, 'Enter Data'!H102&lt;0.5, 'Enter Data'!I102&lt;0.5), 1, 0)</f>
        <v>0</v>
      </c>
      <c r="B35" s="1" t="s">
        <v>38</v>
      </c>
      <c r="C35" s="1" t="s">
        <v>11</v>
      </c>
    </row>
    <row r="36" spans="1:3" x14ac:dyDescent="0.25">
      <c r="A36" s="2">
        <f>IF(AND(SUM('Enter Data'!E102:I102)='Enter Data'!B102,SUM($A$35) = 0,'Enter Data'!E102+'Enter Data'!F102+'Enter Data'!G102&gt;=0.3, 'Enter Data'!I102&gt;=0.3, 'Enter Data'!I102&lt;0.5), 2, 0)</f>
        <v>0</v>
      </c>
      <c r="B36" s="1" t="s">
        <v>53</v>
      </c>
      <c r="C36" s="1" t="s">
        <v>11</v>
      </c>
    </row>
    <row r="37" spans="1:3" x14ac:dyDescent="0.25">
      <c r="A37" s="2">
        <f>IF(AND(SUM('Enter Data'!E102:I102)='Enter Data'!B102,SUM($A$35:$A$36) = 0, 'Enter Data'!E102+'Enter Data'!F102+'Enter Data'!G102&gt;=0.3, 'Enter Data'!E102+'Enter Data'!F102&lt;0.25, 'Enter Data'!H102&lt;0.3,'Enter Data'!I102&lt;0.3), 3, 0)</f>
        <v>0</v>
      </c>
      <c r="B37" s="1" t="s">
        <v>54</v>
      </c>
      <c r="C37" s="1" t="s">
        <v>19</v>
      </c>
    </row>
    <row r="38" spans="1:3" x14ac:dyDescent="0.25">
      <c r="A38" s="2">
        <f>IF(AND(SUM('Enter Data'!E102:I102)='Enter Data'!B102,SUM($A$35:$A$37) = 0,'Enter Data'!E102+'Enter Data'!F102+'Enter Data'!G102&lt;=0.15,'Enter Data'!H102&lt;0.3,'Enter Data'!I102&lt;0.3,'Enter Data'!H102+'Enter Data'!I102&lt;0.4), 4, 0)</f>
        <v>4</v>
      </c>
      <c r="B38" s="1" t="s">
        <v>55</v>
      </c>
      <c r="C38" s="1" t="s">
        <v>19</v>
      </c>
    </row>
    <row r="39" spans="1:3" x14ac:dyDescent="0.25">
      <c r="A39" s="2">
        <f>IF(AND(SUM('Enter Data'!E102:I102)='Enter Data'!B102,SUM($A$35:$A$38) = 0,'Enter Data'!E102+'Enter Data'!F102&gt;=0.25, 'Enter Data'!G102&gt;=0.5), 5, 0)</f>
        <v>0</v>
      </c>
      <c r="B39" s="1" t="s">
        <v>56</v>
      </c>
      <c r="C39" s="1" t="s">
        <v>19</v>
      </c>
    </row>
    <row r="40" spans="1:3" x14ac:dyDescent="0.25">
      <c r="A40" s="2">
        <f>IF(AND(SUM('Enter Data'!E102:I102)='Enter Data'!B102,SUM($A$35:$A$39) = 0,'Enter Data'!H102&gt;=0.3,'Enter Data'!I102&lt;0.3, 'Enter Data'!E102+'Enter Data'!F102&lt;0.25), 6, 0)</f>
        <v>0</v>
      </c>
      <c r="B40" s="1" t="s">
        <v>57</v>
      </c>
      <c r="C40" s="1" t="s">
        <v>58</v>
      </c>
    </row>
    <row r="41" spans="1:3" x14ac:dyDescent="0.25">
      <c r="A41" s="2">
        <f>IF(AND(SUM('Enter Data'!E102:I102)='Enter Data'!B102,SUM($A$35:$A$40) = 0,'Enter Data'!E102+'Enter Data'!F102+'Enter Data'!G102&gt;=0.15, 'Enter Data'!E102+'Enter Data'!F102+'Enter Data'!G102&lt;0.3, 'Enter Data'!E102+'Enter Data'!F102&lt;0.25), 7, 0)</f>
        <v>0</v>
      </c>
      <c r="B41" s="1" t="s">
        <v>59</v>
      </c>
      <c r="C41" s="1" t="s">
        <v>58</v>
      </c>
    </row>
    <row r="42" spans="1:3" x14ac:dyDescent="0.25">
      <c r="A42" s="2">
        <f>IF(AND(SUM('Enter Data'!E102:I102)='Enter Data'!B102,SUM($A$35:$A$41) = 0,'Enter Data'!H102+'Enter Data'!I102&gt;=0.4, 'Enter Data'!H102&gt;='Enter Data'!I102, 'Enter Data'!E102+'Enter Data'!F102+'Enter Data'!G102&lt;=0.15), 8, 0)</f>
        <v>0</v>
      </c>
      <c r="B42" s="1" t="s">
        <v>60</v>
      </c>
      <c r="C42" s="1" t="s">
        <v>58</v>
      </c>
    </row>
    <row r="43" spans="1:3" x14ac:dyDescent="0.25">
      <c r="A43" s="2">
        <f>IF(AND(SUM('Enter Data'!E102:I102)='Enter Data'!B102,SUM($A$35:$A$42) = 0,'Enter Data'!E102+'Enter Data'!F102&gt;=0.25, 'Enter Data'!H102&gt;=0.5), 9, 0)</f>
        <v>0</v>
      </c>
      <c r="B43" s="1" t="s">
        <v>61</v>
      </c>
      <c r="C43" s="1" t="s">
        <v>58</v>
      </c>
    </row>
    <row r="44" spans="1:3" x14ac:dyDescent="0.25">
      <c r="A44" s="2">
        <f>IF(AND(SUM('Enter Data'!E102:I102)='Enter Data'!B102,SUM($A$35:$A$43) = 0,'Enter Data'!I102&gt;=0.3, 'Enter Data'!E102+'Enter Data'!F102+'Enter Data'!G102&lt;0.15, 'Enter Data'!I102&gt;'Enter Data'!H102), 10, 0)</f>
        <v>0</v>
      </c>
      <c r="B44" s="1" t="s">
        <v>62</v>
      </c>
      <c r="C44" s="1" t="s">
        <v>63</v>
      </c>
    </row>
    <row r="45" spans="1:3" x14ac:dyDescent="0.25">
      <c r="A45" s="2">
        <f>IF(AND(SUM('Enter Data'!E102:I102)='Enter Data'!B102,SUM($A$35:$A$44) = 0,'Enter Data'!H102+'Enter Data'!I102&gt;=0.4, 'Enter Data'!I102&gt;'Enter Data'!H102, 'Enter Data'!E102+'Enter Data'!F102+'Enter Data'!G102&lt;15), 11, 0)</f>
        <v>0</v>
      </c>
      <c r="B45" s="1" t="s">
        <v>64</v>
      </c>
      <c r="C45" s="1" t="s">
        <v>63</v>
      </c>
    </row>
    <row r="46" spans="1:3" x14ac:dyDescent="0.25">
      <c r="A46" s="2">
        <f>IF(AND(SUM('Enter Data'!E102:I102)='Enter Data'!B102,SUM($A$35:$A$45) = 0,'Enter Data'!E102+'Enter Data'!F102&gt;=0.25, 'Enter Data'!I102&gt;=0.5), 12, 0)</f>
        <v>0</v>
      </c>
      <c r="B46" s="1" t="s">
        <v>65</v>
      </c>
      <c r="C46" s="1" t="s">
        <v>63</v>
      </c>
    </row>
    <row r="47" spans="1:3" x14ac:dyDescent="0.25">
      <c r="A47" s="2">
        <f>IF(AND(SUM('Enter Data'!E102:I102)='Enter Data'!B102,SUM($A$35:$A$46) = 0,'Enter Data'!E102+'Enter Data'!F102+'Enter Data'!G102&gt;=0.3, 'Enter Data'!I102&gt;=0.5), 13, 0)</f>
        <v>0</v>
      </c>
      <c r="B47" s="1" t="s">
        <v>66</v>
      </c>
      <c r="C47" s="1" t="s">
        <v>63</v>
      </c>
    </row>
    <row r="48" spans="1:3" x14ac:dyDescent="0.25">
      <c r="A48" s="2">
        <f>SUM(A35:A47)+1</f>
        <v>5</v>
      </c>
      <c r="B48" s="4"/>
      <c r="C48" s="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F3336-B86F-4741-BB8B-BEBF7E96C933}">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Data'!C8+1.5*'Enter Data'!D8&lt;0.15,1,0)</f>
        <v>0</v>
      </c>
      <c r="B2" s="1" t="s">
        <v>14</v>
      </c>
      <c r="C2" s="1" t="s">
        <v>15</v>
      </c>
    </row>
    <row r="3" spans="1:3" x14ac:dyDescent="0.25">
      <c r="A3" s="2">
        <f>IF(AND('Enter Data'!C8+1.5*'Enter Data'!D8&gt;=0.15, 'Enter Data'!C8+2*'Enter Data'!D8&lt;0.3), 2, 0)</f>
        <v>0</v>
      </c>
      <c r="B3" s="1" t="s">
        <v>16</v>
      </c>
      <c r="C3" s="1" t="s">
        <v>17</v>
      </c>
    </row>
    <row r="4" spans="1:3" x14ac:dyDescent="0.25">
      <c r="A4" s="2">
        <f>IF(OR(AND('Enter Data'!D8&gt;=0.07, 'Enter Data'!D8&lt;0.2,'Enter Data'!B8&gt;0.52,'Enter Data'!C8+2*'Enter Data'!D8&gt;=0.3), AND('Enter Data'!D8&lt;0.07, 'Enter Data'!C8&lt;0.5, 'Enter Data'!C8+2*'Enter Data'!D8&gt;=0.3)), 3,0)</f>
        <v>0</v>
      </c>
      <c r="B4" s="1" t="s">
        <v>18</v>
      </c>
      <c r="C4" s="1" t="s">
        <v>19</v>
      </c>
    </row>
    <row r="5" spans="1:3" x14ac:dyDescent="0.25">
      <c r="A5" s="2">
        <f>IF(AND('Enter Data'!D8&gt;=0.07, 'Enter Data'!D8&lt;0.27, 'Enter Data'!C8&gt;=0.28, 'Enter Data'!C8&lt;0.5, 'Enter Data'!B8&lt;=0.52), 4, 0)</f>
        <v>0</v>
      </c>
      <c r="B5" s="1" t="s">
        <v>20</v>
      </c>
      <c r="C5" s="1" t="s">
        <v>21</v>
      </c>
    </row>
    <row r="6" spans="1:3" x14ac:dyDescent="0.25">
      <c r="A6" s="2">
        <f>IF(OR(AND('Enter Data'!C8&gt;=0.5, 'Enter Data'!D8&gt;=0.12,'Enter Data'!D8&lt;0.27), AND('Enter Data'!C8&gt;=0.5,'Enter Data'!C8&lt;0.8,'Enter Data'!D8&lt;0.12)), 5,0)</f>
        <v>0</v>
      </c>
      <c r="B6" s="1" t="s">
        <v>22</v>
      </c>
      <c r="C6" s="1" t="s">
        <v>23</v>
      </c>
    </row>
    <row r="7" spans="1:3" x14ac:dyDescent="0.25">
      <c r="A7" s="2">
        <f>IF(AND('Enter Data'!C8&gt;=0.8, 'Enter Data'!D8&lt;0.12), 6, 0)</f>
        <v>6</v>
      </c>
      <c r="B7" s="1" t="s">
        <v>24</v>
      </c>
      <c r="C7" s="1" t="s">
        <v>25</v>
      </c>
    </row>
    <row r="8" spans="1:3" x14ac:dyDescent="0.25">
      <c r="A8" s="2">
        <f>IF(AND('Enter Data'!D8&gt;=0.2, 'Enter Data'!D8&lt;0.35, 'Enter Data'!C8&lt;0.28, 'Enter Data'!B8&gt;0.45), 7, 0)</f>
        <v>0</v>
      </c>
      <c r="B8" s="1" t="s">
        <v>26</v>
      </c>
      <c r="C8" s="1" t="s">
        <v>27</v>
      </c>
    </row>
    <row r="9" spans="1:3" x14ac:dyDescent="0.25">
      <c r="A9" s="2">
        <f>IF(AND('Enter Data'!D8&gt;=0.27, 'Enter Data'!D8&lt;0.4, 'Enter Data'!B8&gt;0.2, 'Enter Data'!B8&lt;=0.45), 8, 0)</f>
        <v>0</v>
      </c>
      <c r="B9" s="1" t="s">
        <v>28</v>
      </c>
      <c r="C9" s="1" t="s">
        <v>29</v>
      </c>
    </row>
    <row r="10" spans="1:3" x14ac:dyDescent="0.25">
      <c r="A10" s="2">
        <f>IF(AND('Enter Data'!D8&gt;=0.27, 'Enter Data'!D8&lt;0.4, 'Enter Data'!B8&lt;=0.2), 9, 0)</f>
        <v>0</v>
      </c>
      <c r="B10" s="1" t="s">
        <v>30</v>
      </c>
      <c r="C10" s="1" t="s">
        <v>31</v>
      </c>
    </row>
    <row r="11" spans="1:3" x14ac:dyDescent="0.25">
      <c r="A11" s="2">
        <f>IF(AND('Enter Data'!D8&gt;=0.35, 'Enter Data'!B8&gt;0.45), 10, 0)</f>
        <v>0</v>
      </c>
      <c r="B11" s="1" t="s">
        <v>32</v>
      </c>
      <c r="C11" s="1" t="s">
        <v>33</v>
      </c>
    </row>
    <row r="12" spans="1:3" x14ac:dyDescent="0.25">
      <c r="A12" s="2">
        <f>IF(AND('Enter Data'!D8&gt;=0.4, 'Enter Data'!C8&gt;=0.4), 11, 0)</f>
        <v>0</v>
      </c>
      <c r="B12" s="1" t="s">
        <v>34</v>
      </c>
      <c r="C12" s="1" t="s">
        <v>35</v>
      </c>
    </row>
    <row r="13" spans="1:3" x14ac:dyDescent="0.25">
      <c r="A13" s="2">
        <f>IF(AND('Enter Data'!D8&gt;=0.4, 'Enter Data'!B8&lt;=0.45,'Enter Data'!C8&lt;0.4),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Data'!E8:I8)='Enter Data'!B8, 'Enter Data'!E8+'Enter Data'!F8&gt;=0.25, 'Enter Data'!G8&lt;0.5, 'Enter Data'!H8&lt;0.5, 'Enter Data'!I8&lt;0.5), 1, 0)</f>
        <v>0</v>
      </c>
      <c r="B17" s="1" t="s">
        <v>38</v>
      </c>
      <c r="C17" s="1" t="s">
        <v>39</v>
      </c>
    </row>
    <row r="18" spans="1:3" x14ac:dyDescent="0.25">
      <c r="A18" s="2">
        <f>IF(AND(SUM('Enter Data'!E8:I8)='Enter Data'!B8,SUM($A$17) = 0, 'Enter Data'!E8+'Enter Data'!F8+'Enter Data'!G8&gt;=0.25, 'Enter Data'!E8+'Enter Data'!F8&lt;0.25, 'Enter Data'!H8&lt;0.5,'Enter Data'!I8&lt;0.5), 2, 0)</f>
        <v>0</v>
      </c>
      <c r="B18" s="1" t="s">
        <v>40</v>
      </c>
      <c r="C18" s="1" t="s">
        <v>15</v>
      </c>
    </row>
    <row r="19" spans="1:3" x14ac:dyDescent="0.25">
      <c r="A19" s="2">
        <f>IF(AND(SUM('Enter Data'!E8:I8)='Enter Data'!B8,SUM($A$17:$A$18) = 0, 'Enter Data'!G8&gt;=0.5, 'Enter Data'!E8+'Enter Data'!F8&gt;=0.25), 3, 0)</f>
        <v>0</v>
      </c>
      <c r="B19" s="1" t="s">
        <v>41</v>
      </c>
      <c r="C19" s="1" t="s">
        <v>15</v>
      </c>
    </row>
    <row r="20" spans="1:3" x14ac:dyDescent="0.25">
      <c r="A20" s="2">
        <f>IF(AND(SUM('Enter Data'!E8:I8)='Enter Data'!B8,SUM($A$17:$A$19) = 0, 'Enter Data'!H8&gt;=0.5, 'Enter Data'!H8&gt;'Enter Data'!I8), 4, 0)</f>
        <v>0</v>
      </c>
      <c r="B20" s="1" t="s">
        <v>42</v>
      </c>
      <c r="C20" s="1" t="s">
        <v>43</v>
      </c>
    </row>
    <row r="21" spans="1:3" x14ac:dyDescent="0.25">
      <c r="A21" s="2">
        <f>IF(AND(SUM('Enter Data'!E8:I8)='Enter Data'!B8,SUM($A$17:$A$20) = 0, 'Enter Data'!E8+'Enter Data'!F8+'Enter Data'!G8&lt;0.25, 'Enter Data'!I8&lt;0.5), 5, 0)</f>
        <v>5</v>
      </c>
      <c r="B21" s="1" t="s">
        <v>44</v>
      </c>
      <c r="C21" s="1" t="s">
        <v>43</v>
      </c>
    </row>
    <row r="22" spans="1:3" x14ac:dyDescent="0.25">
      <c r="A22" s="2">
        <f>IF(AND(SUM('Enter Data'!E8:I8)='Enter Data'!B8,SUM($A$17:$A$21) = 0, 'Enter Data'!I8&gt;=0.5),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Data'!E8:I8)='Enter Data'!B8, 'Enter Data'!E8+'Enter Data'!F8&gt;=0.25, 'Enter Data'!G8&lt;0.5, 'Enter Data'!H8&lt;0.5, 'Enter Data'!I8&lt;0.5), 1, 0)</f>
        <v>0</v>
      </c>
      <c r="B26" s="1" t="s">
        <v>38</v>
      </c>
      <c r="C26" s="1" t="s">
        <v>48</v>
      </c>
    </row>
    <row r="27" spans="1:3" x14ac:dyDescent="0.25">
      <c r="A27" s="2">
        <f>IF(AND(SUM('Enter Data'!E8:I8)='Enter Data'!B8,SUM($A$26) = 0, 'Enter Data'!E8+'Enter Data'!F8+'Enter Data'!G8&gt;=0.25, 'Enter Data'!E8+'Enter Data'!F8&lt;0.25, 'Enter Data'!H8&lt;0.5,'Enter Data'!I8&lt;0.5), 2, 0)</f>
        <v>0</v>
      </c>
      <c r="B27" s="1" t="s">
        <v>40</v>
      </c>
      <c r="C27" s="1" t="s">
        <v>17</v>
      </c>
    </row>
    <row r="28" spans="1:3" x14ac:dyDescent="0.25">
      <c r="A28" s="2">
        <f>IF(AND(SUM('Enter Data'!E8:I8)='Enter Data'!B8,SUM($A$26:$A$27) = 0, 'Enter Data'!G8&gt;=0.5, 'Enter Data'!E8+'Enter Data'!F8&gt;=0.25),3, 0)</f>
        <v>0</v>
      </c>
      <c r="B28" s="1" t="s">
        <v>41</v>
      </c>
      <c r="C28" s="1" t="s">
        <v>17</v>
      </c>
    </row>
    <row r="29" spans="1:3" x14ac:dyDescent="0.25">
      <c r="A29" s="2">
        <f>IF(AND(SUM('Enter Data'!E8:I8)='Enter Data'!B8,SUM($A$26:$A$28) = 0, 'Enter Data'!H8&gt;=0.5), 4, 0)</f>
        <v>0</v>
      </c>
      <c r="B29" s="1" t="s">
        <v>49</v>
      </c>
      <c r="C29" s="1" t="s">
        <v>50</v>
      </c>
    </row>
    <row r="30" spans="1:3" x14ac:dyDescent="0.25">
      <c r="A30" s="2">
        <f>IF(AND(SUM('Enter Data'!E8:I8)='Enter Data'!B8,SUM($A$26:$A$29) = 0, 'Enter Data'!E8+'Enter Data'!F8+'Enter Data'!G8&lt;0.25, 'Enter Data'!I8&lt;0.5), 5, 0)</f>
        <v>5</v>
      </c>
      <c r="B30" s="1" t="s">
        <v>44</v>
      </c>
      <c r="C30" s="1" t="s">
        <v>50</v>
      </c>
    </row>
    <row r="31" spans="1:3" x14ac:dyDescent="0.25">
      <c r="A31" s="2">
        <f>IF(AND(SUM('Enter Data'!E8:I8)='Enter Data'!B8,SUM($A$26:$A$30) = 0, 'Enter Data'!I8&gt;=0.5),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Data'!E8:I8)='Enter Data'!B8, 'Enter Data'!E8+'Enter Data'!F8&gt;=0.25, 'Enter Data'!G8&lt;0.5, 'Enter Data'!H8&lt;0.5, 'Enter Data'!I8&lt;0.5), 1, 0)</f>
        <v>0</v>
      </c>
      <c r="B35" s="1" t="s">
        <v>38</v>
      </c>
      <c r="C35" s="1" t="s">
        <v>11</v>
      </c>
    </row>
    <row r="36" spans="1:3" x14ac:dyDescent="0.25">
      <c r="A36" s="2">
        <f>IF(AND(SUM('Enter Data'!E8:I8)='Enter Data'!B8,SUM($A$35) = 0,'Enter Data'!E8+'Enter Data'!F8+'Enter Data'!G8&gt;=0.3, 'Enter Data'!I8&gt;=0.3, 'Enter Data'!I8&lt;0.5), 2, 0)</f>
        <v>0</v>
      </c>
      <c r="B36" s="1" t="s">
        <v>53</v>
      </c>
      <c r="C36" s="1" t="s">
        <v>11</v>
      </c>
    </row>
    <row r="37" spans="1:3" x14ac:dyDescent="0.25">
      <c r="A37" s="2">
        <f>IF(AND(SUM('Enter Data'!E8:I8)='Enter Data'!B8,SUM($A$35:$A$36) = 0, 'Enter Data'!E8+'Enter Data'!F8+'Enter Data'!G8&gt;=0.3, 'Enter Data'!E8+'Enter Data'!F8&lt;0.25, 'Enter Data'!H8&lt;0.3,'Enter Data'!I8&lt;0.3), 3, 0)</f>
        <v>0</v>
      </c>
      <c r="B37" s="1" t="s">
        <v>54</v>
      </c>
      <c r="C37" s="1" t="s">
        <v>19</v>
      </c>
    </row>
    <row r="38" spans="1:3" x14ac:dyDescent="0.25">
      <c r="A38" s="2">
        <f>IF(AND(SUM('Enter Data'!E8:I8)='Enter Data'!B8,SUM($A$35:$A$37) = 0,'Enter Data'!E8+'Enter Data'!F8+'Enter Data'!G8&lt;=0.15,'Enter Data'!H8&lt;0.3,'Enter Data'!I8&lt;0.3,'Enter Data'!H8+'Enter Data'!I8&lt;0.4), 4, 0)</f>
        <v>4</v>
      </c>
      <c r="B38" s="1" t="s">
        <v>55</v>
      </c>
      <c r="C38" s="1" t="s">
        <v>19</v>
      </c>
    </row>
    <row r="39" spans="1:3" x14ac:dyDescent="0.25">
      <c r="A39" s="2">
        <f>IF(AND(SUM('Enter Data'!E8:I8)='Enter Data'!B8,SUM($A$35:$A$38) = 0,'Enter Data'!E8+'Enter Data'!F8&gt;=0.25, 'Enter Data'!G8&gt;=0.5), 5, 0)</f>
        <v>0</v>
      </c>
      <c r="B39" s="1" t="s">
        <v>56</v>
      </c>
      <c r="C39" s="1" t="s">
        <v>19</v>
      </c>
    </row>
    <row r="40" spans="1:3" x14ac:dyDescent="0.25">
      <c r="A40" s="2">
        <f>IF(AND(SUM('Enter Data'!E8:I8)='Enter Data'!B8,SUM($A$35:$A$39) = 0,'Enter Data'!H8&gt;=0.3,'Enter Data'!I8&lt;0.3, 'Enter Data'!E8+'Enter Data'!F8&lt;0.25), 6, 0)</f>
        <v>0</v>
      </c>
      <c r="B40" s="1" t="s">
        <v>57</v>
      </c>
      <c r="C40" s="1" t="s">
        <v>58</v>
      </c>
    </row>
    <row r="41" spans="1:3" x14ac:dyDescent="0.25">
      <c r="A41" s="2">
        <f>IF(AND(SUM('Enter Data'!E8:I8)='Enter Data'!B8,SUM($A$35:$A$40) = 0,'Enter Data'!E8+'Enter Data'!F8+'Enter Data'!G8&gt;=0.15, 'Enter Data'!E8+'Enter Data'!F8+'Enter Data'!G8&lt;0.3, 'Enter Data'!E8+'Enter Data'!F8&lt;0.25), 7, 0)</f>
        <v>0</v>
      </c>
      <c r="B41" s="1" t="s">
        <v>59</v>
      </c>
      <c r="C41" s="1" t="s">
        <v>58</v>
      </c>
    </row>
    <row r="42" spans="1:3" x14ac:dyDescent="0.25">
      <c r="A42" s="2">
        <f>IF(AND(SUM('Enter Data'!E8:I8)='Enter Data'!B8,SUM($A$35:$A$41) = 0,'Enter Data'!H8+'Enter Data'!I8&gt;=0.4, 'Enter Data'!H8&gt;='Enter Data'!I8, 'Enter Data'!E8+'Enter Data'!F8+'Enter Data'!G8&lt;=0.15), 8, 0)</f>
        <v>0</v>
      </c>
      <c r="B42" s="1" t="s">
        <v>60</v>
      </c>
      <c r="C42" s="1" t="s">
        <v>58</v>
      </c>
    </row>
    <row r="43" spans="1:3" x14ac:dyDescent="0.25">
      <c r="A43" s="2">
        <f>IF(AND(SUM('Enter Data'!E8:I8)='Enter Data'!B8,SUM($A$35:$A$42) = 0,'Enter Data'!E8+'Enter Data'!F8&gt;=0.25, 'Enter Data'!H8&gt;=0.5), 9, 0)</f>
        <v>0</v>
      </c>
      <c r="B43" s="1" t="s">
        <v>61</v>
      </c>
      <c r="C43" s="1" t="s">
        <v>58</v>
      </c>
    </row>
    <row r="44" spans="1:3" x14ac:dyDescent="0.25">
      <c r="A44" s="2">
        <f>IF(AND(SUM('Enter Data'!E8:I8)='Enter Data'!B8,SUM($A$35:$A$43) = 0,'Enter Data'!I8&gt;=0.3, 'Enter Data'!E8+'Enter Data'!F8+'Enter Data'!G8&lt;0.15, 'Enter Data'!I8&gt;'Enter Data'!H8), 10, 0)</f>
        <v>0</v>
      </c>
      <c r="B44" s="1" t="s">
        <v>62</v>
      </c>
      <c r="C44" s="1" t="s">
        <v>63</v>
      </c>
    </row>
    <row r="45" spans="1:3" x14ac:dyDescent="0.25">
      <c r="A45" s="2">
        <f>IF(AND(SUM('Enter Data'!E8:I8)='Enter Data'!B8,SUM($A$35:$A$44) = 0,'Enter Data'!H8+'Enter Data'!I8&gt;=0.4, 'Enter Data'!I8&gt;'Enter Data'!H8, 'Enter Data'!E8+'Enter Data'!F8+'Enter Data'!G8&lt;15), 11, 0)</f>
        <v>0</v>
      </c>
      <c r="B45" s="1" t="s">
        <v>64</v>
      </c>
      <c r="C45" s="1" t="s">
        <v>63</v>
      </c>
    </row>
    <row r="46" spans="1:3" x14ac:dyDescent="0.25">
      <c r="A46" s="2">
        <f>IF(AND(SUM('Enter Data'!E8:I8)='Enter Data'!B8,SUM($A$35:$A$45) = 0,'Enter Data'!E8+'Enter Data'!F8&gt;=0.25, 'Enter Data'!I8&gt;=0.5), 12, 0)</f>
        <v>0</v>
      </c>
      <c r="B46" s="1" t="s">
        <v>65</v>
      </c>
      <c r="C46" s="1" t="s">
        <v>63</v>
      </c>
    </row>
    <row r="47" spans="1:3" x14ac:dyDescent="0.25">
      <c r="A47" s="2">
        <f>IF(AND(SUM('Enter Data'!E8:I8)='Enter Data'!B8,SUM($A$35:$A$46) = 0,'Enter Data'!E8+'Enter Data'!F8+'Enter Data'!G8&gt;=0.3, 'Enter Data'!I8&gt;=0.5), 13, 0)</f>
        <v>0</v>
      </c>
      <c r="B47" s="1" t="s">
        <v>66</v>
      </c>
      <c r="C47" s="1" t="s">
        <v>63</v>
      </c>
    </row>
    <row r="48" spans="1:3" x14ac:dyDescent="0.25">
      <c r="A48" s="2">
        <f>SUM(A35:A47)+1</f>
        <v>5</v>
      </c>
      <c r="B48" s="4"/>
      <c r="C48" s="4"/>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32E7A-2763-42D7-81C8-AD677DB5E7D9}">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Data'!C9+1.5*'Enter Data'!D9&lt;0.15,1,0)</f>
        <v>0</v>
      </c>
      <c r="B2" s="1" t="s">
        <v>14</v>
      </c>
      <c r="C2" s="1" t="s">
        <v>15</v>
      </c>
    </row>
    <row r="3" spans="1:3" x14ac:dyDescent="0.25">
      <c r="A3" s="2">
        <f>IF(AND('Enter Data'!C9+1.5*'Enter Data'!D9&gt;=0.15, 'Enter Data'!C9+2*'Enter Data'!D9&lt;0.3), 2, 0)</f>
        <v>0</v>
      </c>
      <c r="B3" s="1" t="s">
        <v>16</v>
      </c>
      <c r="C3" s="1" t="s">
        <v>17</v>
      </c>
    </row>
    <row r="4" spans="1:3" x14ac:dyDescent="0.25">
      <c r="A4" s="2">
        <f>IF(OR(AND('Enter Data'!D9&gt;=0.07, 'Enter Data'!D9&lt;0.2,'Enter Data'!B9&gt;0.52,'Enter Data'!C9+2*'Enter Data'!D9&gt;=0.3), AND('Enter Data'!D9&lt;0.07, 'Enter Data'!C9&lt;0.5, 'Enter Data'!C9+2*'Enter Data'!D9&gt;=0.3)), 3,0)</f>
        <v>0</v>
      </c>
      <c r="B4" s="1" t="s">
        <v>18</v>
      </c>
      <c r="C4" s="1" t="s">
        <v>19</v>
      </c>
    </row>
    <row r="5" spans="1:3" x14ac:dyDescent="0.25">
      <c r="A5" s="2">
        <f>IF(AND('Enter Data'!D9&gt;=0.07, 'Enter Data'!D9&lt;0.27, 'Enter Data'!C9&gt;=0.28, 'Enter Data'!C9&lt;0.5, 'Enter Data'!B9&lt;=0.52), 4, 0)</f>
        <v>0</v>
      </c>
      <c r="B5" s="1" t="s">
        <v>20</v>
      </c>
      <c r="C5" s="1" t="s">
        <v>21</v>
      </c>
    </row>
    <row r="6" spans="1:3" x14ac:dyDescent="0.25">
      <c r="A6" s="2">
        <f>IF(OR(AND('Enter Data'!C9&gt;=0.5, 'Enter Data'!D9&gt;=0.12,'Enter Data'!D9&lt;0.27), AND('Enter Data'!C9&gt;=0.5,'Enter Data'!C9&lt;0.8,'Enter Data'!D9&lt;0.12)), 5,0)</f>
        <v>0</v>
      </c>
      <c r="B6" s="1" t="s">
        <v>22</v>
      </c>
      <c r="C6" s="1" t="s">
        <v>23</v>
      </c>
    </row>
    <row r="7" spans="1:3" x14ac:dyDescent="0.25">
      <c r="A7" s="2">
        <f>IF(AND('Enter Data'!C9&gt;=0.8, 'Enter Data'!D9&lt;0.12), 6, 0)</f>
        <v>6</v>
      </c>
      <c r="B7" s="1" t="s">
        <v>24</v>
      </c>
      <c r="C7" s="1" t="s">
        <v>25</v>
      </c>
    </row>
    <row r="8" spans="1:3" x14ac:dyDescent="0.25">
      <c r="A8" s="2">
        <f>IF(AND('Enter Data'!D9&gt;=0.2, 'Enter Data'!D9&lt;0.35, 'Enter Data'!C9&lt;0.28, 'Enter Data'!B9&gt;0.45), 7, 0)</f>
        <v>0</v>
      </c>
      <c r="B8" s="1" t="s">
        <v>26</v>
      </c>
      <c r="C8" s="1" t="s">
        <v>27</v>
      </c>
    </row>
    <row r="9" spans="1:3" x14ac:dyDescent="0.25">
      <c r="A9" s="2">
        <f>IF(AND('Enter Data'!D9&gt;=0.27, 'Enter Data'!D9&lt;0.4, 'Enter Data'!B9&gt;0.2, 'Enter Data'!B9&lt;=0.45), 8, 0)</f>
        <v>0</v>
      </c>
      <c r="B9" s="1" t="s">
        <v>28</v>
      </c>
      <c r="C9" s="1" t="s">
        <v>29</v>
      </c>
    </row>
    <row r="10" spans="1:3" x14ac:dyDescent="0.25">
      <c r="A10" s="2">
        <f>IF(AND('Enter Data'!D9&gt;=0.27, 'Enter Data'!D9&lt;0.4, 'Enter Data'!B9&lt;=0.2), 9, 0)</f>
        <v>0</v>
      </c>
      <c r="B10" s="1" t="s">
        <v>30</v>
      </c>
      <c r="C10" s="1" t="s">
        <v>31</v>
      </c>
    </row>
    <row r="11" spans="1:3" x14ac:dyDescent="0.25">
      <c r="A11" s="2">
        <f>IF(AND('Enter Data'!D9&gt;=0.35, 'Enter Data'!B9&gt;0.45), 10, 0)</f>
        <v>0</v>
      </c>
      <c r="B11" s="1" t="s">
        <v>32</v>
      </c>
      <c r="C11" s="1" t="s">
        <v>33</v>
      </c>
    </row>
    <row r="12" spans="1:3" x14ac:dyDescent="0.25">
      <c r="A12" s="2">
        <f>IF(AND('Enter Data'!D9&gt;=0.4, 'Enter Data'!C9&gt;=0.4), 11, 0)</f>
        <v>0</v>
      </c>
      <c r="B12" s="1" t="s">
        <v>34</v>
      </c>
      <c r="C12" s="1" t="s">
        <v>35</v>
      </c>
    </row>
    <row r="13" spans="1:3" x14ac:dyDescent="0.25">
      <c r="A13" s="2">
        <f>IF(AND('Enter Data'!D9&gt;=0.4, 'Enter Data'!B9&lt;=0.45,'Enter Data'!C9&lt;0.4),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Data'!E9:I9)='Enter Data'!B9, 'Enter Data'!E9+'Enter Data'!F9&gt;=0.25, 'Enter Data'!G9&lt;0.5, 'Enter Data'!H9&lt;0.5, 'Enter Data'!I9&lt;0.5), 1, 0)</f>
        <v>0</v>
      </c>
      <c r="B17" s="1" t="s">
        <v>38</v>
      </c>
      <c r="C17" s="1" t="s">
        <v>39</v>
      </c>
    </row>
    <row r="18" spans="1:3" x14ac:dyDescent="0.25">
      <c r="A18" s="2">
        <f>IF(AND(SUM('Enter Data'!E9:I9)='Enter Data'!B9,SUM($A$17) = 0, 'Enter Data'!E9+'Enter Data'!F9+'Enter Data'!G9&gt;=0.25, 'Enter Data'!E9+'Enter Data'!F9&lt;0.25, 'Enter Data'!H9&lt;0.5,'Enter Data'!I9&lt;0.5), 2, 0)</f>
        <v>0</v>
      </c>
      <c r="B18" s="1" t="s">
        <v>40</v>
      </c>
      <c r="C18" s="1" t="s">
        <v>15</v>
      </c>
    </row>
    <row r="19" spans="1:3" x14ac:dyDescent="0.25">
      <c r="A19" s="2">
        <f>IF(AND(SUM('Enter Data'!E9:I9)='Enter Data'!B9,SUM($A$17:$A$18) = 0, 'Enter Data'!G9&gt;=0.5, 'Enter Data'!E9+'Enter Data'!F9&gt;=0.25), 3, 0)</f>
        <v>0</v>
      </c>
      <c r="B19" s="1" t="s">
        <v>41</v>
      </c>
      <c r="C19" s="1" t="s">
        <v>15</v>
      </c>
    </row>
    <row r="20" spans="1:3" x14ac:dyDescent="0.25">
      <c r="A20" s="2">
        <f>IF(AND(SUM('Enter Data'!E9:I9)='Enter Data'!B9,SUM($A$17:$A$19) = 0, 'Enter Data'!H9&gt;=0.5, 'Enter Data'!H9&gt;'Enter Data'!I9), 4, 0)</f>
        <v>0</v>
      </c>
      <c r="B20" s="1" t="s">
        <v>42</v>
      </c>
      <c r="C20" s="1" t="s">
        <v>43</v>
      </c>
    </row>
    <row r="21" spans="1:3" x14ac:dyDescent="0.25">
      <c r="A21" s="2">
        <f>IF(AND(SUM('Enter Data'!E9:I9)='Enter Data'!B9,SUM($A$17:$A$20) = 0, 'Enter Data'!E9+'Enter Data'!F9+'Enter Data'!G9&lt;0.25, 'Enter Data'!I9&lt;0.5), 5, 0)</f>
        <v>5</v>
      </c>
      <c r="B21" s="1" t="s">
        <v>44</v>
      </c>
      <c r="C21" s="1" t="s">
        <v>43</v>
      </c>
    </row>
    <row r="22" spans="1:3" x14ac:dyDescent="0.25">
      <c r="A22" s="2">
        <f>IF(AND(SUM('Enter Data'!E9:I9)='Enter Data'!B9,SUM($A$17:$A$21) = 0, 'Enter Data'!I9&gt;=0.5),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Data'!E9:I9)='Enter Data'!B9, 'Enter Data'!E9+'Enter Data'!F9&gt;=0.25, 'Enter Data'!G9&lt;0.5, 'Enter Data'!H9&lt;0.5, 'Enter Data'!I9&lt;0.5), 1, 0)</f>
        <v>0</v>
      </c>
      <c r="B26" s="1" t="s">
        <v>38</v>
      </c>
      <c r="C26" s="1" t="s">
        <v>48</v>
      </c>
    </row>
    <row r="27" spans="1:3" x14ac:dyDescent="0.25">
      <c r="A27" s="2">
        <f>IF(AND(SUM('Enter Data'!E9:I9)='Enter Data'!B9,SUM($A$26) = 0, 'Enter Data'!E9+'Enter Data'!F9+'Enter Data'!G9&gt;=0.25, 'Enter Data'!E9+'Enter Data'!F9&lt;0.25, 'Enter Data'!H9&lt;0.5,'Enter Data'!I9&lt;0.5), 2, 0)</f>
        <v>0</v>
      </c>
      <c r="B27" s="1" t="s">
        <v>40</v>
      </c>
      <c r="C27" s="1" t="s">
        <v>17</v>
      </c>
    </row>
    <row r="28" spans="1:3" x14ac:dyDescent="0.25">
      <c r="A28" s="2">
        <f>IF(AND(SUM('Enter Data'!E9:I9)='Enter Data'!B9,SUM($A$26:$A$27) = 0, 'Enter Data'!G9&gt;=0.5, 'Enter Data'!E9+'Enter Data'!F9&gt;=0.25),3, 0)</f>
        <v>0</v>
      </c>
      <c r="B28" s="1" t="s">
        <v>41</v>
      </c>
      <c r="C28" s="1" t="s">
        <v>17</v>
      </c>
    </row>
    <row r="29" spans="1:3" x14ac:dyDescent="0.25">
      <c r="A29" s="2">
        <f>IF(AND(SUM('Enter Data'!E9:I9)='Enter Data'!B9,SUM($A$26:$A$28) = 0, 'Enter Data'!H9&gt;=0.5), 4, 0)</f>
        <v>0</v>
      </c>
      <c r="B29" s="1" t="s">
        <v>49</v>
      </c>
      <c r="C29" s="1" t="s">
        <v>50</v>
      </c>
    </row>
    <row r="30" spans="1:3" x14ac:dyDescent="0.25">
      <c r="A30" s="2">
        <f>IF(AND(SUM('Enter Data'!E9:I9)='Enter Data'!B9,SUM($A$26:$A$29) = 0, 'Enter Data'!E9+'Enter Data'!F9+'Enter Data'!G9&lt;0.25, 'Enter Data'!I9&lt;0.5), 5, 0)</f>
        <v>5</v>
      </c>
      <c r="B30" s="1" t="s">
        <v>44</v>
      </c>
      <c r="C30" s="1" t="s">
        <v>50</v>
      </c>
    </row>
    <row r="31" spans="1:3" x14ac:dyDescent="0.25">
      <c r="A31" s="2">
        <f>IF(AND(SUM('Enter Data'!E9:I9)='Enter Data'!B9,SUM($A$26:$A$30) = 0, 'Enter Data'!I9&gt;=0.5), 6, 0)</f>
        <v>0</v>
      </c>
      <c r="B31" s="1" t="s">
        <v>45</v>
      </c>
      <c r="C31" s="1" t="s">
        <v>51</v>
      </c>
    </row>
    <row r="32" spans="1:3" x14ac:dyDescent="0.25">
      <c r="A32" s="3">
        <f>SUM(A26:A31)+1</f>
        <v>6</v>
      </c>
      <c r="B32" s="1"/>
      <c r="C32" s="1"/>
    </row>
    <row r="33" spans="1:3" x14ac:dyDescent="0.25">
      <c r="A33" s="3"/>
      <c r="B33" s="1"/>
      <c r="C33" s="1"/>
    </row>
    <row r="34" spans="1:3" x14ac:dyDescent="0.25">
      <c r="A34" s="1" t="s">
        <v>52</v>
      </c>
      <c r="B34" s="1"/>
      <c r="C34" s="1"/>
    </row>
    <row r="35" spans="1:3" x14ac:dyDescent="0.25">
      <c r="A35" s="2">
        <f>IF(AND(SUM('Enter Data'!E9:I9)='Enter Data'!B9, 'Enter Data'!E9+'Enter Data'!F9&gt;=0.25, 'Enter Data'!G9&lt;0.5, 'Enter Data'!H9&lt;0.5, 'Enter Data'!I9&lt;0.5), 1, 0)</f>
        <v>0</v>
      </c>
      <c r="B35" s="1" t="s">
        <v>38</v>
      </c>
      <c r="C35" s="1" t="s">
        <v>11</v>
      </c>
    </row>
    <row r="36" spans="1:3" x14ac:dyDescent="0.25">
      <c r="A36" s="2">
        <f>IF(AND(SUM('Enter Data'!E9:I9)='Enter Data'!B9,SUM($A$35) = 0,'Enter Data'!E9+'Enter Data'!F9+'Enter Data'!G9&gt;=0.3, 'Enter Data'!I9&gt;=0.3, 'Enter Data'!I9&lt;0.5), 2, 0)</f>
        <v>0</v>
      </c>
      <c r="B36" s="1" t="s">
        <v>53</v>
      </c>
      <c r="C36" s="1" t="s">
        <v>11</v>
      </c>
    </row>
    <row r="37" spans="1:3" x14ac:dyDescent="0.25">
      <c r="A37" s="2">
        <f>IF(AND(SUM('Enter Data'!E9:I9)='Enter Data'!B9,SUM($A$35:$A$36) = 0, 'Enter Data'!E9+'Enter Data'!F9+'Enter Data'!G9&gt;=0.3, 'Enter Data'!E9+'Enter Data'!F9&lt;0.25, 'Enter Data'!H9&lt;0.3,'Enter Data'!I9&lt;0.3), 3, 0)</f>
        <v>0</v>
      </c>
      <c r="B37" s="1" t="s">
        <v>54</v>
      </c>
      <c r="C37" s="1" t="s">
        <v>19</v>
      </c>
    </row>
    <row r="38" spans="1:3" x14ac:dyDescent="0.25">
      <c r="A38" s="2">
        <f>IF(AND(SUM('Enter Data'!E9:I9)='Enter Data'!B9,SUM($A$35:$A$37) = 0,'Enter Data'!E9+'Enter Data'!F9+'Enter Data'!G9&lt;=0.15,'Enter Data'!H9&lt;0.3,'Enter Data'!I9&lt;0.3,'Enter Data'!H9+'Enter Data'!I9&lt;0.4), 4, 0)</f>
        <v>4</v>
      </c>
      <c r="B38" s="1" t="s">
        <v>55</v>
      </c>
      <c r="C38" s="1" t="s">
        <v>19</v>
      </c>
    </row>
    <row r="39" spans="1:3" x14ac:dyDescent="0.25">
      <c r="A39" s="2">
        <f>IF(AND(SUM('Enter Data'!E9:I9)='Enter Data'!B9,SUM($A$35:$A$38) = 0,'Enter Data'!E9+'Enter Data'!F9&gt;=0.25, 'Enter Data'!G9&gt;=0.5), 5, 0)</f>
        <v>0</v>
      </c>
      <c r="B39" s="1" t="s">
        <v>56</v>
      </c>
      <c r="C39" s="1" t="s">
        <v>19</v>
      </c>
    </row>
    <row r="40" spans="1:3" x14ac:dyDescent="0.25">
      <c r="A40" s="2">
        <f>IF(AND(SUM('Enter Data'!E9:I9)='Enter Data'!B9,SUM($A$35:$A$39) = 0,'Enter Data'!H9&gt;=0.3,'Enter Data'!I9&lt;0.3, 'Enter Data'!E9+'Enter Data'!F9&lt;0.25), 6, 0)</f>
        <v>0</v>
      </c>
      <c r="B40" s="1" t="s">
        <v>57</v>
      </c>
      <c r="C40" s="1" t="s">
        <v>58</v>
      </c>
    </row>
    <row r="41" spans="1:3" x14ac:dyDescent="0.25">
      <c r="A41" s="2">
        <f>IF(AND(SUM('Enter Data'!E9:I9)='Enter Data'!B9,SUM($A$35:$A$40) = 0,'Enter Data'!E9+'Enter Data'!F9+'Enter Data'!G9&gt;=0.15, 'Enter Data'!E9+'Enter Data'!F9+'Enter Data'!G9&lt;0.3, 'Enter Data'!E9+'Enter Data'!F9&lt;0.25), 7, 0)</f>
        <v>0</v>
      </c>
      <c r="B41" s="1" t="s">
        <v>59</v>
      </c>
      <c r="C41" s="1" t="s">
        <v>58</v>
      </c>
    </row>
    <row r="42" spans="1:3" x14ac:dyDescent="0.25">
      <c r="A42" s="2">
        <f>IF(AND(SUM('Enter Data'!E9:I9)='Enter Data'!B9,SUM($A$35:$A$41) = 0,'Enter Data'!H9+'Enter Data'!I9&gt;=0.4, 'Enter Data'!H9&gt;='Enter Data'!I9, 'Enter Data'!E9+'Enter Data'!F9+'Enter Data'!G9&lt;=0.15), 8, 0)</f>
        <v>0</v>
      </c>
      <c r="B42" s="1" t="s">
        <v>60</v>
      </c>
      <c r="C42" s="1" t="s">
        <v>58</v>
      </c>
    </row>
    <row r="43" spans="1:3" x14ac:dyDescent="0.25">
      <c r="A43" s="2">
        <f>IF(AND(SUM('Enter Data'!E9:I9)='Enter Data'!B9,SUM($A$35:$A$42) = 0,'Enter Data'!E9+'Enter Data'!F9&gt;=0.25, 'Enter Data'!H9&gt;=0.5), 9, 0)</f>
        <v>0</v>
      </c>
      <c r="B43" s="1" t="s">
        <v>61</v>
      </c>
      <c r="C43" s="1" t="s">
        <v>58</v>
      </c>
    </row>
    <row r="44" spans="1:3" x14ac:dyDescent="0.25">
      <c r="A44" s="2">
        <f>IF(AND(SUM('Enter Data'!E9:I9)='Enter Data'!B9,SUM($A$35:$A$43) = 0,'Enter Data'!I9&gt;=0.3, 'Enter Data'!E9+'Enter Data'!F9+'Enter Data'!G9&lt;0.15, 'Enter Data'!I9&gt;'Enter Data'!H9), 10, 0)</f>
        <v>0</v>
      </c>
      <c r="B44" s="1" t="s">
        <v>62</v>
      </c>
      <c r="C44" s="1" t="s">
        <v>63</v>
      </c>
    </row>
    <row r="45" spans="1:3" x14ac:dyDescent="0.25">
      <c r="A45" s="2">
        <f>IF(AND(SUM('Enter Data'!E9:I9)='Enter Data'!B9,SUM($A$35:$A$44) = 0,'Enter Data'!H9+'Enter Data'!I9&gt;=0.4, 'Enter Data'!I9&gt;'Enter Data'!H9, 'Enter Data'!E9+'Enter Data'!F9+'Enter Data'!G9&lt;15), 11, 0)</f>
        <v>0</v>
      </c>
      <c r="B45" s="1" t="s">
        <v>64</v>
      </c>
      <c r="C45" s="1" t="s">
        <v>63</v>
      </c>
    </row>
    <row r="46" spans="1:3" x14ac:dyDescent="0.25">
      <c r="A46" s="2">
        <f>IF(AND(SUM('Enter Data'!E9:I9)='Enter Data'!B9,SUM($A$35:$A$45) = 0,'Enter Data'!E9+'Enter Data'!F9&gt;=0.25, 'Enter Data'!I9&gt;=0.5), 12, 0)</f>
        <v>0</v>
      </c>
      <c r="B46" s="1" t="s">
        <v>65</v>
      </c>
      <c r="C46" s="1" t="s">
        <v>63</v>
      </c>
    </row>
    <row r="47" spans="1:3" x14ac:dyDescent="0.25">
      <c r="A47" s="2">
        <f>IF(AND(SUM('Enter Data'!E9:I9)='Enter Data'!B9,SUM($A$35:$A$46) = 0,'Enter Data'!E9+'Enter Data'!F9+'Enter Data'!G9&gt;=0.3, 'Enter Data'!I9&gt;=0.5), 13, 0)</f>
        <v>0</v>
      </c>
      <c r="B47" s="1" t="s">
        <v>66</v>
      </c>
      <c r="C47" s="1" t="s">
        <v>63</v>
      </c>
    </row>
    <row r="48" spans="1:3" x14ac:dyDescent="0.25">
      <c r="A48" s="2">
        <f>SUM(A35:A47)+1</f>
        <v>5</v>
      </c>
      <c r="B48" s="4"/>
      <c r="C48" s="4"/>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30F44-8B45-434B-90A9-6D546A20ECB0}">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Data'!C10+1.5*'Enter Data'!D10&lt;0.15,1,0)</f>
        <v>0</v>
      </c>
      <c r="B2" s="1" t="s">
        <v>14</v>
      </c>
      <c r="C2" s="1" t="s">
        <v>15</v>
      </c>
    </row>
    <row r="3" spans="1:3" x14ac:dyDescent="0.25">
      <c r="A3" s="2">
        <f>IF(AND('Enter Data'!C10+1.5*'Enter Data'!D10&gt;=0.15, 'Enter Data'!C10+2*'Enter Data'!D10&lt;0.3), 2, 0)</f>
        <v>0</v>
      </c>
      <c r="B3" s="1" t="s">
        <v>16</v>
      </c>
      <c r="C3" s="1" t="s">
        <v>17</v>
      </c>
    </row>
    <row r="4" spans="1:3" x14ac:dyDescent="0.25">
      <c r="A4" s="2">
        <f>IF(OR(AND('Enter Data'!D10&gt;=0.07, 'Enter Data'!D10&lt;0.2,'Enter Data'!B10&gt;0.52,'Enter Data'!C10+2*'Enter Data'!D10&gt;=0.3), AND('Enter Data'!D10&lt;0.07, 'Enter Data'!C10&lt;0.5, 'Enter Data'!C10+2*'Enter Data'!D10&gt;=0.3)), 3,0)</f>
        <v>0</v>
      </c>
      <c r="B4" s="1" t="s">
        <v>18</v>
      </c>
      <c r="C4" s="1" t="s">
        <v>19</v>
      </c>
    </row>
    <row r="5" spans="1:3" x14ac:dyDescent="0.25">
      <c r="A5" s="2">
        <f>IF(AND('Enter Data'!D10&gt;=0.07, 'Enter Data'!D10&lt;0.27, 'Enter Data'!C10&gt;=0.28, 'Enter Data'!C10&lt;0.5, 'Enter Data'!B10&lt;=0.52), 4, 0)</f>
        <v>0</v>
      </c>
      <c r="B5" s="1" t="s">
        <v>20</v>
      </c>
      <c r="C5" s="1" t="s">
        <v>21</v>
      </c>
    </row>
    <row r="6" spans="1:3" x14ac:dyDescent="0.25">
      <c r="A6" s="2">
        <f>IF(OR(AND('Enter Data'!C10&gt;=0.5, 'Enter Data'!D10&gt;=0.12,'Enter Data'!D10&lt;0.27), AND('Enter Data'!C10&gt;=0.5,'Enter Data'!C10&lt;0.8,'Enter Data'!D10&lt;0.12)), 5,0)</f>
        <v>0</v>
      </c>
      <c r="B6" s="1" t="s">
        <v>22</v>
      </c>
      <c r="C6" s="1" t="s">
        <v>23</v>
      </c>
    </row>
    <row r="7" spans="1:3" x14ac:dyDescent="0.25">
      <c r="A7" s="2">
        <f>IF(AND('Enter Data'!C10&gt;=0.8, 'Enter Data'!D10&lt;0.12), 6, 0)</f>
        <v>6</v>
      </c>
      <c r="B7" s="1" t="s">
        <v>24</v>
      </c>
      <c r="C7" s="1" t="s">
        <v>25</v>
      </c>
    </row>
    <row r="8" spans="1:3" x14ac:dyDescent="0.25">
      <c r="A8" s="2">
        <f>IF(AND('Enter Data'!D10&gt;=0.2, 'Enter Data'!D10&lt;0.35, 'Enter Data'!C10&lt;0.28, 'Enter Data'!B10&gt;0.45), 7, 0)</f>
        <v>0</v>
      </c>
      <c r="B8" s="1" t="s">
        <v>26</v>
      </c>
      <c r="C8" s="1" t="s">
        <v>27</v>
      </c>
    </row>
    <row r="9" spans="1:3" x14ac:dyDescent="0.25">
      <c r="A9" s="2">
        <f>IF(AND('Enter Data'!D10&gt;=0.27, 'Enter Data'!D10&lt;0.4, 'Enter Data'!B10&gt;0.2, 'Enter Data'!B10&lt;=0.45), 8, 0)</f>
        <v>0</v>
      </c>
      <c r="B9" s="1" t="s">
        <v>28</v>
      </c>
      <c r="C9" s="1" t="s">
        <v>29</v>
      </c>
    </row>
    <row r="10" spans="1:3" x14ac:dyDescent="0.25">
      <c r="A10" s="2">
        <f>IF(AND('Enter Data'!D10&gt;=0.27, 'Enter Data'!D10&lt;0.4, 'Enter Data'!B10&lt;=0.2), 9, 0)</f>
        <v>0</v>
      </c>
      <c r="B10" s="1" t="s">
        <v>30</v>
      </c>
      <c r="C10" s="1" t="s">
        <v>31</v>
      </c>
    </row>
    <row r="11" spans="1:3" x14ac:dyDescent="0.25">
      <c r="A11" s="2">
        <f>IF(AND('Enter Data'!D10&gt;=0.35, 'Enter Data'!B10&gt;0.45), 10, 0)</f>
        <v>0</v>
      </c>
      <c r="B11" s="1" t="s">
        <v>32</v>
      </c>
      <c r="C11" s="1" t="s">
        <v>33</v>
      </c>
    </row>
    <row r="12" spans="1:3" x14ac:dyDescent="0.25">
      <c r="A12" s="2">
        <f>IF(AND('Enter Data'!D10&gt;=0.4, 'Enter Data'!C10&gt;=0.4), 11, 0)</f>
        <v>0</v>
      </c>
      <c r="B12" s="1" t="s">
        <v>34</v>
      </c>
      <c r="C12" s="1" t="s">
        <v>35</v>
      </c>
    </row>
    <row r="13" spans="1:3" x14ac:dyDescent="0.25">
      <c r="A13" s="2">
        <f>IF(AND('Enter Data'!D10&gt;=0.4, 'Enter Data'!B10&lt;=0.45,'Enter Data'!C10&lt;0.4),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Data'!E10:I10)='Enter Data'!B10, 'Enter Data'!E10+'Enter Data'!F10&gt;=0.25, 'Enter Data'!G10&lt;0.5, 'Enter Data'!H10&lt;0.5, 'Enter Data'!I10&lt;0.5), 1, 0)</f>
        <v>0</v>
      </c>
      <c r="B17" s="1" t="s">
        <v>38</v>
      </c>
      <c r="C17" s="1" t="s">
        <v>39</v>
      </c>
    </row>
    <row r="18" spans="1:3" x14ac:dyDescent="0.25">
      <c r="A18" s="2">
        <f>IF(AND(SUM('Enter Data'!E10:I10)='Enter Data'!B10,SUM($A$17) = 0, 'Enter Data'!E10+'Enter Data'!F10+'Enter Data'!G10&gt;=0.25, 'Enter Data'!E10+'Enter Data'!F10&lt;0.25, 'Enter Data'!H10&lt;0.5,'Enter Data'!I10&lt;0.5), 2, 0)</f>
        <v>0</v>
      </c>
      <c r="B18" s="1" t="s">
        <v>40</v>
      </c>
      <c r="C18" s="1" t="s">
        <v>15</v>
      </c>
    </row>
    <row r="19" spans="1:3" x14ac:dyDescent="0.25">
      <c r="A19" s="2">
        <f>IF(AND(SUM('Enter Data'!E10:I10)='Enter Data'!B10,SUM($A$17:$A$18) = 0, 'Enter Data'!G10&gt;=0.5, 'Enter Data'!E10+'Enter Data'!F10&gt;=0.25), 3, 0)</f>
        <v>0</v>
      </c>
      <c r="B19" s="1" t="s">
        <v>41</v>
      </c>
      <c r="C19" s="1" t="s">
        <v>15</v>
      </c>
    </row>
    <row r="20" spans="1:3" x14ac:dyDescent="0.25">
      <c r="A20" s="2">
        <f>IF(AND(SUM('Enter Data'!E10:I10)='Enter Data'!B10,SUM($A$17:$A$19) = 0, 'Enter Data'!H10&gt;=0.5, 'Enter Data'!H10&gt;'Enter Data'!I10), 4, 0)</f>
        <v>0</v>
      </c>
      <c r="B20" s="1" t="s">
        <v>42</v>
      </c>
      <c r="C20" s="1" t="s">
        <v>43</v>
      </c>
    </row>
    <row r="21" spans="1:3" x14ac:dyDescent="0.25">
      <c r="A21" s="2">
        <f>IF(AND(SUM('Enter Data'!E10:I10)='Enter Data'!B10,SUM($A$17:$A$20) = 0, 'Enter Data'!E10+'Enter Data'!F10+'Enter Data'!G10&lt;0.25, 'Enter Data'!I10&lt;0.5), 5, 0)</f>
        <v>5</v>
      </c>
      <c r="B21" s="1" t="s">
        <v>44</v>
      </c>
      <c r="C21" s="1" t="s">
        <v>43</v>
      </c>
    </row>
    <row r="22" spans="1:3" x14ac:dyDescent="0.25">
      <c r="A22" s="2">
        <f>IF(AND(SUM('Enter Data'!E10:I10)='Enter Data'!B10,SUM($A$17:$A$21) = 0, 'Enter Data'!I10&gt;=0.5),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Data'!E10:I10)='Enter Data'!B10, 'Enter Data'!E10+'Enter Data'!F10&gt;=0.25, 'Enter Data'!G10&lt;0.5, 'Enter Data'!H10&lt;0.5, 'Enter Data'!I10&lt;0.5), 1, 0)</f>
        <v>0</v>
      </c>
      <c r="B26" s="1" t="s">
        <v>38</v>
      </c>
      <c r="C26" s="1" t="s">
        <v>48</v>
      </c>
    </row>
    <row r="27" spans="1:3" x14ac:dyDescent="0.25">
      <c r="A27" s="2">
        <f>IF(AND(SUM('Enter Data'!E10:I10)='Enter Data'!B10,SUM($A$26) = 0, 'Enter Data'!E10+'Enter Data'!F10+'Enter Data'!G10&gt;=0.25, 'Enter Data'!E10+'Enter Data'!F10&lt;0.25, 'Enter Data'!H10&lt;0.5,'Enter Data'!I10&lt;0.5), 2, 0)</f>
        <v>0</v>
      </c>
      <c r="B27" s="1" t="s">
        <v>40</v>
      </c>
      <c r="C27" s="1" t="s">
        <v>17</v>
      </c>
    </row>
    <row r="28" spans="1:3" x14ac:dyDescent="0.25">
      <c r="A28" s="2">
        <f>IF(AND(SUM('Enter Data'!E10:I10)='Enter Data'!B10,SUM($A$26:$A$27) = 0, 'Enter Data'!G10&gt;=0.5, 'Enter Data'!E10+'Enter Data'!F10&gt;=0.25),3, 0)</f>
        <v>0</v>
      </c>
      <c r="B28" s="1" t="s">
        <v>41</v>
      </c>
      <c r="C28" s="1" t="s">
        <v>17</v>
      </c>
    </row>
    <row r="29" spans="1:3" x14ac:dyDescent="0.25">
      <c r="A29" s="2">
        <f>IF(AND(SUM('Enter Data'!E10:I10)='Enter Data'!B10,SUM($A$26:$A$28) = 0, 'Enter Data'!H10&gt;=0.5), 4, 0)</f>
        <v>0</v>
      </c>
      <c r="B29" s="1" t="s">
        <v>49</v>
      </c>
      <c r="C29" s="1" t="s">
        <v>50</v>
      </c>
    </row>
    <row r="30" spans="1:3" x14ac:dyDescent="0.25">
      <c r="A30" s="2">
        <f>IF(AND(SUM('Enter Data'!E10:I10)='Enter Data'!B10,SUM($A$26:$A$29) = 0, 'Enter Data'!E10+'Enter Data'!F10+'Enter Data'!G10&lt;0.25, 'Enter Data'!I10&lt;0.5), 5, 0)</f>
        <v>5</v>
      </c>
      <c r="B30" s="1" t="s">
        <v>44</v>
      </c>
      <c r="C30" s="1" t="s">
        <v>50</v>
      </c>
    </row>
    <row r="31" spans="1:3" x14ac:dyDescent="0.25">
      <c r="A31" s="2">
        <f>IF(AND(SUM('Enter Data'!E10:I10)='Enter Data'!B10,SUM($A$26:$A$30) = 0, 'Enter Data'!I10&gt;=0.5), 6, 0)</f>
        <v>0</v>
      </c>
      <c r="B31" s="1" t="s">
        <v>45</v>
      </c>
      <c r="C31" s="1" t="s">
        <v>51</v>
      </c>
    </row>
    <row r="32" spans="1:3" x14ac:dyDescent="0.25">
      <c r="A32" s="3">
        <f>SUM(A26:A31)+1</f>
        <v>6</v>
      </c>
      <c r="B32" s="1"/>
      <c r="C32" s="1"/>
    </row>
    <row r="33" spans="1:3" x14ac:dyDescent="0.25">
      <c r="A33" s="3"/>
      <c r="B33" s="1"/>
      <c r="C33" s="1"/>
    </row>
    <row r="34" spans="1:3" x14ac:dyDescent="0.25">
      <c r="A34" s="1" t="s">
        <v>52</v>
      </c>
      <c r="B34" s="1"/>
      <c r="C34" s="1"/>
    </row>
    <row r="35" spans="1:3" x14ac:dyDescent="0.25">
      <c r="A35" s="2">
        <f>IF(AND(SUM('Enter Data'!E10:I10)='Enter Data'!B10, 'Enter Data'!E10+'Enter Data'!F10&gt;=0.25, 'Enter Data'!G10&lt;0.5, 'Enter Data'!H10&lt;0.5, 'Enter Data'!I10&lt;0.5), 1, 0)</f>
        <v>0</v>
      </c>
      <c r="B35" s="1" t="s">
        <v>38</v>
      </c>
      <c r="C35" s="1" t="s">
        <v>11</v>
      </c>
    </row>
    <row r="36" spans="1:3" x14ac:dyDescent="0.25">
      <c r="A36" s="2">
        <f>IF(AND(SUM('Enter Data'!E10:I10)='Enter Data'!B10,SUM($A$35) = 0,'Enter Data'!E10+'Enter Data'!F10+'Enter Data'!G10&gt;=0.3, 'Enter Data'!I10&gt;=0.3, 'Enter Data'!I10&lt;0.5), 2, 0)</f>
        <v>0</v>
      </c>
      <c r="B36" s="1" t="s">
        <v>53</v>
      </c>
      <c r="C36" s="1" t="s">
        <v>11</v>
      </c>
    </row>
    <row r="37" spans="1:3" x14ac:dyDescent="0.25">
      <c r="A37" s="2">
        <f>IF(AND(SUM('Enter Data'!E10:I10)='Enter Data'!B10,SUM($A$35:$A$36) = 0, 'Enter Data'!E10+'Enter Data'!F10+'Enter Data'!G10&gt;=0.3, 'Enter Data'!E10+'Enter Data'!F10&lt;0.25, 'Enter Data'!H10&lt;0.3,'Enter Data'!I10&lt;0.3), 3, 0)</f>
        <v>0</v>
      </c>
      <c r="B37" s="1" t="s">
        <v>54</v>
      </c>
      <c r="C37" s="1" t="s">
        <v>19</v>
      </c>
    </row>
    <row r="38" spans="1:3" x14ac:dyDescent="0.25">
      <c r="A38" s="2">
        <f>IF(AND(SUM('Enter Data'!E10:I10)='Enter Data'!B10,SUM($A$35:$A$37) = 0,'Enter Data'!E10+'Enter Data'!F10+'Enter Data'!G10&lt;=0.15,'Enter Data'!H10&lt;0.3,'Enter Data'!I10&lt;0.3,'Enter Data'!H10+'Enter Data'!I10&lt;0.4), 4, 0)</f>
        <v>4</v>
      </c>
      <c r="B38" s="1" t="s">
        <v>55</v>
      </c>
      <c r="C38" s="1" t="s">
        <v>19</v>
      </c>
    </row>
    <row r="39" spans="1:3" x14ac:dyDescent="0.25">
      <c r="A39" s="2">
        <f>IF(AND(SUM('Enter Data'!E10:I10)='Enter Data'!B10,SUM($A$35:$A$38) = 0,'Enter Data'!E10+'Enter Data'!F10&gt;=0.25, 'Enter Data'!G10&gt;=0.5), 5, 0)</f>
        <v>0</v>
      </c>
      <c r="B39" s="1" t="s">
        <v>56</v>
      </c>
      <c r="C39" s="1" t="s">
        <v>19</v>
      </c>
    </row>
    <row r="40" spans="1:3" x14ac:dyDescent="0.25">
      <c r="A40" s="2">
        <f>IF(AND(SUM('Enter Data'!E10:I10)='Enter Data'!B10,SUM($A$35:$A$39) = 0,'Enter Data'!H10&gt;=0.3,'Enter Data'!I10&lt;0.3, 'Enter Data'!E10+'Enter Data'!F10&lt;0.25), 6, 0)</f>
        <v>0</v>
      </c>
      <c r="B40" s="1" t="s">
        <v>57</v>
      </c>
      <c r="C40" s="1" t="s">
        <v>58</v>
      </c>
    </row>
    <row r="41" spans="1:3" x14ac:dyDescent="0.25">
      <c r="A41" s="2">
        <f>IF(AND(SUM('Enter Data'!E10:I10)='Enter Data'!B10,SUM($A$35:$A$40) = 0,'Enter Data'!E10+'Enter Data'!F10+'Enter Data'!G10&gt;=0.15, 'Enter Data'!E10+'Enter Data'!F10+'Enter Data'!G10&lt;0.3, 'Enter Data'!E10+'Enter Data'!F10&lt;0.25), 7, 0)</f>
        <v>0</v>
      </c>
      <c r="B41" s="1" t="s">
        <v>59</v>
      </c>
      <c r="C41" s="1" t="s">
        <v>58</v>
      </c>
    </row>
    <row r="42" spans="1:3" x14ac:dyDescent="0.25">
      <c r="A42" s="2">
        <f>IF(AND(SUM('Enter Data'!E10:I10)='Enter Data'!B10,SUM($A$35:$A$41) = 0,'Enter Data'!H10+'Enter Data'!I10&gt;=0.4, 'Enter Data'!H10&gt;='Enter Data'!I10, 'Enter Data'!E10+'Enter Data'!F10+'Enter Data'!G10&lt;=0.15), 8, 0)</f>
        <v>0</v>
      </c>
      <c r="B42" s="1" t="s">
        <v>60</v>
      </c>
      <c r="C42" s="1" t="s">
        <v>58</v>
      </c>
    </row>
    <row r="43" spans="1:3" x14ac:dyDescent="0.25">
      <c r="A43" s="2">
        <f>IF(AND(SUM('Enter Data'!E10:I10)='Enter Data'!B10,SUM($A$35:$A$42) = 0,'Enter Data'!E10+'Enter Data'!F10&gt;=0.25, 'Enter Data'!H10&gt;=0.5), 9, 0)</f>
        <v>0</v>
      </c>
      <c r="B43" s="1" t="s">
        <v>61</v>
      </c>
      <c r="C43" s="1" t="s">
        <v>58</v>
      </c>
    </row>
    <row r="44" spans="1:3" x14ac:dyDescent="0.25">
      <c r="A44" s="2">
        <f>IF(AND(SUM('Enter Data'!E10:I10)='Enter Data'!B10,SUM($A$35:$A$43) = 0,'Enter Data'!I10&gt;=0.3, 'Enter Data'!E10+'Enter Data'!F10+'Enter Data'!G10&lt;0.15, 'Enter Data'!I10&gt;'Enter Data'!H10), 10, 0)</f>
        <v>0</v>
      </c>
      <c r="B44" s="1" t="s">
        <v>62</v>
      </c>
      <c r="C44" s="1" t="s">
        <v>63</v>
      </c>
    </row>
    <row r="45" spans="1:3" x14ac:dyDescent="0.25">
      <c r="A45" s="2">
        <f>IF(AND(SUM('Enter Data'!E10:I10)='Enter Data'!B10,SUM($A$35:$A$44) = 0,'Enter Data'!H10+'Enter Data'!I10&gt;=0.4, 'Enter Data'!I10&gt;'Enter Data'!H10, 'Enter Data'!E10+'Enter Data'!F10+'Enter Data'!G10&lt;15), 11, 0)</f>
        <v>0</v>
      </c>
      <c r="B45" s="1" t="s">
        <v>64</v>
      </c>
      <c r="C45" s="1" t="s">
        <v>63</v>
      </c>
    </row>
    <row r="46" spans="1:3" x14ac:dyDescent="0.25">
      <c r="A46" s="2">
        <f>IF(AND(SUM('Enter Data'!E10:I10)='Enter Data'!B10,SUM($A$35:$A$45) = 0,'Enter Data'!E10+'Enter Data'!F10&gt;=0.25, 'Enter Data'!I10&gt;=0.5), 12, 0)</f>
        <v>0</v>
      </c>
      <c r="B46" s="1" t="s">
        <v>65</v>
      </c>
      <c r="C46" s="1" t="s">
        <v>63</v>
      </c>
    </row>
    <row r="47" spans="1:3" x14ac:dyDescent="0.25">
      <c r="A47" s="2">
        <f>IF(AND(SUM('Enter Data'!E10:I10)='Enter Data'!B10,SUM($A$35:$A$46) = 0,'Enter Data'!E10+'Enter Data'!F10+'Enter Data'!G10&gt;=0.3, 'Enter Data'!I10&gt;=0.5), 13, 0)</f>
        <v>0</v>
      </c>
      <c r="B47" s="1" t="s">
        <v>66</v>
      </c>
      <c r="C47" s="1" t="s">
        <v>63</v>
      </c>
    </row>
    <row r="48" spans="1:3" x14ac:dyDescent="0.25">
      <c r="A48" s="2">
        <f>SUM(A35:A47)+1</f>
        <v>5</v>
      </c>
      <c r="B48" s="4"/>
      <c r="C48" s="4"/>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1D564-3E23-4671-93DB-735FA1992D6E}">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Data'!C11+1.5*'Enter Data'!D11&lt;0.15,1,0)</f>
        <v>0</v>
      </c>
      <c r="B2" s="1" t="s">
        <v>14</v>
      </c>
      <c r="C2" s="1" t="s">
        <v>15</v>
      </c>
    </row>
    <row r="3" spans="1:3" x14ac:dyDescent="0.25">
      <c r="A3" s="2">
        <f>IF(AND('Enter Data'!C11+1.5*'Enter Data'!D11&gt;=0.15, 'Enter Data'!C11+2*'Enter Data'!D11&lt;0.3), 2, 0)</f>
        <v>0</v>
      </c>
      <c r="B3" s="1" t="s">
        <v>16</v>
      </c>
      <c r="C3" s="1" t="s">
        <v>17</v>
      </c>
    </row>
    <row r="4" spans="1:3" x14ac:dyDescent="0.25">
      <c r="A4" s="2">
        <f>IF(OR(AND('Enter Data'!D11&gt;=0.07, 'Enter Data'!D11&lt;0.2,'Enter Data'!B11&gt;0.52,'Enter Data'!C11+2*'Enter Data'!D11&gt;=0.3), AND('Enter Data'!D11&lt;0.07, 'Enter Data'!C11&lt;0.5, 'Enter Data'!C11+2*'Enter Data'!D11&gt;=0.3)), 3,0)</f>
        <v>0</v>
      </c>
      <c r="B4" s="1" t="s">
        <v>18</v>
      </c>
      <c r="C4" s="1" t="s">
        <v>19</v>
      </c>
    </row>
    <row r="5" spans="1:3" x14ac:dyDescent="0.25">
      <c r="A5" s="2">
        <f>IF(AND('Enter Data'!D11&gt;=0.07, 'Enter Data'!D11&lt;0.27, 'Enter Data'!C11&gt;=0.28, 'Enter Data'!C11&lt;0.5, 'Enter Data'!B11&lt;=0.52), 4, 0)</f>
        <v>0</v>
      </c>
      <c r="B5" s="1" t="s">
        <v>20</v>
      </c>
      <c r="C5" s="1" t="s">
        <v>21</v>
      </c>
    </row>
    <row r="6" spans="1:3" x14ac:dyDescent="0.25">
      <c r="A6" s="2">
        <f>IF(OR(AND('Enter Data'!C11&gt;=0.5, 'Enter Data'!D11&gt;=0.12,'Enter Data'!D11&lt;0.27), AND('Enter Data'!C11&gt;=0.5,'Enter Data'!C11&lt;0.8,'Enter Data'!D11&lt;0.12)), 5,0)</f>
        <v>0</v>
      </c>
      <c r="B6" s="1" t="s">
        <v>22</v>
      </c>
      <c r="C6" s="1" t="s">
        <v>23</v>
      </c>
    </row>
    <row r="7" spans="1:3" x14ac:dyDescent="0.25">
      <c r="A7" s="2">
        <f>IF(AND('Enter Data'!C11&gt;=0.8, 'Enter Data'!D11&lt;0.12), 6, 0)</f>
        <v>6</v>
      </c>
      <c r="B7" s="1" t="s">
        <v>24</v>
      </c>
      <c r="C7" s="1" t="s">
        <v>25</v>
      </c>
    </row>
    <row r="8" spans="1:3" x14ac:dyDescent="0.25">
      <c r="A8" s="2">
        <f>IF(AND('Enter Data'!D11&gt;=0.2, 'Enter Data'!D11&lt;0.35, 'Enter Data'!C11&lt;0.28, 'Enter Data'!B11&gt;0.45), 7, 0)</f>
        <v>0</v>
      </c>
      <c r="B8" s="1" t="s">
        <v>26</v>
      </c>
      <c r="C8" s="1" t="s">
        <v>27</v>
      </c>
    </row>
    <row r="9" spans="1:3" x14ac:dyDescent="0.25">
      <c r="A9" s="2">
        <f>IF(AND('Enter Data'!D11&gt;=0.27, 'Enter Data'!D11&lt;0.4, 'Enter Data'!B11&gt;0.2, 'Enter Data'!B11&lt;=0.45), 8, 0)</f>
        <v>0</v>
      </c>
      <c r="B9" s="1" t="s">
        <v>28</v>
      </c>
      <c r="C9" s="1" t="s">
        <v>29</v>
      </c>
    </row>
    <row r="10" spans="1:3" x14ac:dyDescent="0.25">
      <c r="A10" s="2">
        <f>IF(AND('Enter Data'!D11&gt;=0.27, 'Enter Data'!D11&lt;0.4, 'Enter Data'!B11&lt;=0.2), 9, 0)</f>
        <v>0</v>
      </c>
      <c r="B10" s="1" t="s">
        <v>30</v>
      </c>
      <c r="C10" s="1" t="s">
        <v>31</v>
      </c>
    </row>
    <row r="11" spans="1:3" x14ac:dyDescent="0.25">
      <c r="A11" s="2">
        <f>IF(AND('Enter Data'!D11&gt;=0.35, 'Enter Data'!B11&gt;0.45), 10, 0)</f>
        <v>0</v>
      </c>
      <c r="B11" s="1" t="s">
        <v>32</v>
      </c>
      <c r="C11" s="1" t="s">
        <v>33</v>
      </c>
    </row>
    <row r="12" spans="1:3" x14ac:dyDescent="0.25">
      <c r="A12" s="2">
        <f>IF(AND('Enter Data'!D11&gt;=0.4, 'Enter Data'!C11&gt;=0.4), 11, 0)</f>
        <v>0</v>
      </c>
      <c r="B12" s="1" t="s">
        <v>34</v>
      </c>
      <c r="C12" s="1" t="s">
        <v>35</v>
      </c>
    </row>
    <row r="13" spans="1:3" x14ac:dyDescent="0.25">
      <c r="A13" s="2">
        <f>IF(AND('Enter Data'!D11&gt;=0.4, 'Enter Data'!B11&lt;=0.45,'Enter Data'!C11&lt;0.4),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Data'!E11:I11)='Enter Data'!B11, 'Enter Data'!E11+'Enter Data'!F11&gt;=0.25, 'Enter Data'!G11&lt;0.5, 'Enter Data'!H11&lt;0.5, 'Enter Data'!I11&lt;0.5), 1, 0)</f>
        <v>0</v>
      </c>
      <c r="B17" s="1" t="s">
        <v>38</v>
      </c>
      <c r="C17" s="1" t="s">
        <v>39</v>
      </c>
    </row>
    <row r="18" spans="1:3" x14ac:dyDescent="0.25">
      <c r="A18" s="2">
        <f>IF(AND(SUM('Enter Data'!E11:I11)='Enter Data'!B11,SUM($A$17) = 0, 'Enter Data'!E11+'Enter Data'!F11+'Enter Data'!G11&gt;=0.25, 'Enter Data'!E11+'Enter Data'!F11&lt;0.25, 'Enter Data'!H11&lt;0.5,'Enter Data'!I11&lt;0.5), 2, 0)</f>
        <v>0</v>
      </c>
      <c r="B18" s="1" t="s">
        <v>40</v>
      </c>
      <c r="C18" s="1" t="s">
        <v>15</v>
      </c>
    </row>
    <row r="19" spans="1:3" x14ac:dyDescent="0.25">
      <c r="A19" s="2">
        <f>IF(AND(SUM('Enter Data'!E11:I11)='Enter Data'!B11,SUM($A$17:$A$18) = 0, 'Enter Data'!G11&gt;=0.5, 'Enter Data'!E11+'Enter Data'!F11&gt;=0.25), 3, 0)</f>
        <v>0</v>
      </c>
      <c r="B19" s="1" t="s">
        <v>41</v>
      </c>
      <c r="C19" s="1" t="s">
        <v>15</v>
      </c>
    </row>
    <row r="20" spans="1:3" x14ac:dyDescent="0.25">
      <c r="A20" s="2">
        <f>IF(AND(SUM('Enter Data'!E11:I11)='Enter Data'!B11,SUM($A$17:$A$19) = 0, 'Enter Data'!H11&gt;=0.5, 'Enter Data'!H11&gt;'Enter Data'!I11), 4, 0)</f>
        <v>0</v>
      </c>
      <c r="B20" s="1" t="s">
        <v>42</v>
      </c>
      <c r="C20" s="1" t="s">
        <v>43</v>
      </c>
    </row>
    <row r="21" spans="1:3" x14ac:dyDescent="0.25">
      <c r="A21" s="2">
        <f>IF(AND(SUM('Enter Data'!E11:I11)='Enter Data'!B11,SUM($A$17:$A$20) = 0, 'Enter Data'!E11+'Enter Data'!F11+'Enter Data'!G11&lt;0.25, 'Enter Data'!I11&lt;0.5), 5, 0)</f>
        <v>5</v>
      </c>
      <c r="B21" s="1" t="s">
        <v>44</v>
      </c>
      <c r="C21" s="1" t="s">
        <v>43</v>
      </c>
    </row>
    <row r="22" spans="1:3" x14ac:dyDescent="0.25">
      <c r="A22" s="2">
        <f>IF(AND(SUM('Enter Data'!E11:I11)='Enter Data'!B11,SUM($A$17:$A$21) = 0, 'Enter Data'!I11&gt;=0.5),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Data'!E11:I11)='Enter Data'!B11, 'Enter Data'!E11+'Enter Data'!F11&gt;=0.25, 'Enter Data'!G11&lt;0.5, 'Enter Data'!H11&lt;0.5, 'Enter Data'!I11&lt;0.5), 1, 0)</f>
        <v>0</v>
      </c>
      <c r="B26" s="1" t="s">
        <v>38</v>
      </c>
      <c r="C26" s="1" t="s">
        <v>48</v>
      </c>
    </row>
    <row r="27" spans="1:3" x14ac:dyDescent="0.25">
      <c r="A27" s="2">
        <f>IF(AND(SUM('Enter Data'!E11:I11)='Enter Data'!B11,SUM($A$26) = 0, 'Enter Data'!E11+'Enter Data'!F11+'Enter Data'!G11&gt;=0.25, 'Enter Data'!E11+'Enter Data'!F11&lt;0.25, 'Enter Data'!H11&lt;0.5,'Enter Data'!I11&lt;0.5), 2, 0)</f>
        <v>0</v>
      </c>
      <c r="B27" s="1" t="s">
        <v>40</v>
      </c>
      <c r="C27" s="1" t="s">
        <v>17</v>
      </c>
    </row>
    <row r="28" spans="1:3" x14ac:dyDescent="0.25">
      <c r="A28" s="2">
        <f>IF(AND(SUM('Enter Data'!E11:I11)='Enter Data'!B11,SUM($A$26:$A$27) = 0, 'Enter Data'!G11&gt;=0.5, 'Enter Data'!E11+'Enter Data'!F11&gt;=0.25),3, 0)</f>
        <v>0</v>
      </c>
      <c r="B28" s="1" t="s">
        <v>41</v>
      </c>
      <c r="C28" s="1" t="s">
        <v>17</v>
      </c>
    </row>
    <row r="29" spans="1:3" x14ac:dyDescent="0.25">
      <c r="A29" s="2">
        <f>IF(AND(SUM('Enter Data'!E11:I11)='Enter Data'!B11,SUM($A$26:$A$28) = 0, 'Enter Data'!H11&gt;=0.5), 4, 0)</f>
        <v>0</v>
      </c>
      <c r="B29" s="1" t="s">
        <v>49</v>
      </c>
      <c r="C29" s="1" t="s">
        <v>50</v>
      </c>
    </row>
    <row r="30" spans="1:3" x14ac:dyDescent="0.25">
      <c r="A30" s="2">
        <f>IF(AND(SUM('Enter Data'!E11:I11)='Enter Data'!B11,SUM($A$26:$A$29) = 0, 'Enter Data'!E11+'Enter Data'!F11+'Enter Data'!G11&lt;0.25, 'Enter Data'!I11&lt;0.5), 5, 0)</f>
        <v>5</v>
      </c>
      <c r="B30" s="1" t="s">
        <v>44</v>
      </c>
      <c r="C30" s="1" t="s">
        <v>50</v>
      </c>
    </row>
    <row r="31" spans="1:3" x14ac:dyDescent="0.25">
      <c r="A31" s="2">
        <f>IF(AND(SUM('Enter Data'!E11:I11)='Enter Data'!B11,SUM($A$26:$A$30) = 0, 'Enter Data'!I11&gt;=0.5),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Data'!E11:I11)='Enter Data'!B11, 'Enter Data'!E11+'Enter Data'!F11&gt;=0.25, 'Enter Data'!G11&lt;0.5, 'Enter Data'!H11&lt;0.5, 'Enter Data'!I11&lt;0.5), 1, 0)</f>
        <v>0</v>
      </c>
      <c r="B35" s="1" t="s">
        <v>38</v>
      </c>
      <c r="C35" s="1" t="s">
        <v>11</v>
      </c>
    </row>
    <row r="36" spans="1:3" x14ac:dyDescent="0.25">
      <c r="A36" s="2">
        <f>IF(AND(SUM('Enter Data'!E11:I11)='Enter Data'!B11,SUM($A$35) = 0,'Enter Data'!E11+'Enter Data'!F11+'Enter Data'!G11&gt;=0.3, 'Enter Data'!I11&gt;=0.3, 'Enter Data'!I11&lt;0.5), 2, 0)</f>
        <v>0</v>
      </c>
      <c r="B36" s="1" t="s">
        <v>53</v>
      </c>
      <c r="C36" s="1" t="s">
        <v>11</v>
      </c>
    </row>
    <row r="37" spans="1:3" x14ac:dyDescent="0.25">
      <c r="A37" s="2">
        <f>IF(AND(SUM('Enter Data'!E11:I11)='Enter Data'!B11,SUM($A$35:$A$36) = 0, 'Enter Data'!E11+'Enter Data'!F11+'Enter Data'!G11&gt;=0.3, 'Enter Data'!E11+'Enter Data'!F11&lt;0.25, 'Enter Data'!H11&lt;0.3,'Enter Data'!I11&lt;0.3), 3, 0)</f>
        <v>0</v>
      </c>
      <c r="B37" s="1" t="s">
        <v>54</v>
      </c>
      <c r="C37" s="1" t="s">
        <v>19</v>
      </c>
    </row>
    <row r="38" spans="1:3" x14ac:dyDescent="0.25">
      <c r="A38" s="2">
        <f>IF(AND(SUM('Enter Data'!E11:I11)='Enter Data'!B11,SUM($A$35:$A$37) = 0,'Enter Data'!E11+'Enter Data'!F11+'Enter Data'!G11&lt;=0.15,'Enter Data'!H11&lt;0.3,'Enter Data'!I11&lt;0.3,'Enter Data'!H11+'Enter Data'!I11&lt;0.4), 4, 0)</f>
        <v>4</v>
      </c>
      <c r="B38" s="1" t="s">
        <v>55</v>
      </c>
      <c r="C38" s="1" t="s">
        <v>19</v>
      </c>
    </row>
    <row r="39" spans="1:3" x14ac:dyDescent="0.25">
      <c r="A39" s="2">
        <f>IF(AND(SUM('Enter Data'!E11:I11)='Enter Data'!B11,SUM($A$35:$A$38) = 0,'Enter Data'!E11+'Enter Data'!F11&gt;=0.25, 'Enter Data'!G11&gt;=0.5), 5, 0)</f>
        <v>0</v>
      </c>
      <c r="B39" s="1" t="s">
        <v>56</v>
      </c>
      <c r="C39" s="1" t="s">
        <v>19</v>
      </c>
    </row>
    <row r="40" spans="1:3" x14ac:dyDescent="0.25">
      <c r="A40" s="2">
        <f>IF(AND(SUM('Enter Data'!E11:I11)='Enter Data'!B11,SUM($A$35:$A$39) = 0,'Enter Data'!H11&gt;=0.3,'Enter Data'!I11&lt;0.3, 'Enter Data'!E11+'Enter Data'!F11&lt;0.25), 6, 0)</f>
        <v>0</v>
      </c>
      <c r="B40" s="1" t="s">
        <v>57</v>
      </c>
      <c r="C40" s="1" t="s">
        <v>58</v>
      </c>
    </row>
    <row r="41" spans="1:3" x14ac:dyDescent="0.25">
      <c r="A41" s="2">
        <f>IF(AND(SUM('Enter Data'!E11:I11)='Enter Data'!B11,SUM($A$35:$A$40) = 0,'Enter Data'!E11+'Enter Data'!F11+'Enter Data'!G11&gt;=0.15, 'Enter Data'!E11+'Enter Data'!F11+'Enter Data'!G11&lt;0.3, 'Enter Data'!E11+'Enter Data'!F11&lt;0.25), 7, 0)</f>
        <v>0</v>
      </c>
      <c r="B41" s="1" t="s">
        <v>59</v>
      </c>
      <c r="C41" s="1" t="s">
        <v>58</v>
      </c>
    </row>
    <row r="42" spans="1:3" x14ac:dyDescent="0.25">
      <c r="A42" s="2">
        <f>IF(AND(SUM('Enter Data'!E11:I11)='Enter Data'!B11,SUM($A$35:$A$41) = 0,'Enter Data'!H11+'Enter Data'!I11&gt;=0.4, 'Enter Data'!H11&gt;='Enter Data'!I11, 'Enter Data'!E11+'Enter Data'!F11+'Enter Data'!G11&lt;=0.15), 8, 0)</f>
        <v>0</v>
      </c>
      <c r="B42" s="1" t="s">
        <v>60</v>
      </c>
      <c r="C42" s="1" t="s">
        <v>58</v>
      </c>
    </row>
    <row r="43" spans="1:3" x14ac:dyDescent="0.25">
      <c r="A43" s="2">
        <f>IF(AND(SUM('Enter Data'!E11:I11)='Enter Data'!B11,SUM($A$35:$A$42) = 0,'Enter Data'!E11+'Enter Data'!F11&gt;=0.25, 'Enter Data'!H11&gt;=0.5), 9, 0)</f>
        <v>0</v>
      </c>
      <c r="B43" s="1" t="s">
        <v>61</v>
      </c>
      <c r="C43" s="1" t="s">
        <v>58</v>
      </c>
    </row>
    <row r="44" spans="1:3" x14ac:dyDescent="0.25">
      <c r="A44" s="2">
        <f>IF(AND(SUM('Enter Data'!E11:I11)='Enter Data'!B11,SUM($A$35:$A$43) = 0,'Enter Data'!I11&gt;=0.3, 'Enter Data'!E11+'Enter Data'!F11+'Enter Data'!G11&lt;0.15, 'Enter Data'!I11&gt;'Enter Data'!H11), 10, 0)</f>
        <v>0</v>
      </c>
      <c r="B44" s="1" t="s">
        <v>62</v>
      </c>
      <c r="C44" s="1" t="s">
        <v>63</v>
      </c>
    </row>
    <row r="45" spans="1:3" x14ac:dyDescent="0.25">
      <c r="A45" s="2">
        <f>IF(AND(SUM('Enter Data'!E11:I11)='Enter Data'!B11,SUM($A$35:$A$44) = 0,'Enter Data'!H11+'Enter Data'!I11&gt;=0.4, 'Enter Data'!I11&gt;'Enter Data'!H11, 'Enter Data'!E11+'Enter Data'!F11+'Enter Data'!G11&lt;15), 11, 0)</f>
        <v>0</v>
      </c>
      <c r="B45" s="1" t="s">
        <v>64</v>
      </c>
      <c r="C45" s="1" t="s">
        <v>63</v>
      </c>
    </row>
    <row r="46" spans="1:3" x14ac:dyDescent="0.25">
      <c r="A46" s="2">
        <f>IF(AND(SUM('Enter Data'!E11:I11)='Enter Data'!B11,SUM($A$35:$A$45) = 0,'Enter Data'!E11+'Enter Data'!F11&gt;=0.25, 'Enter Data'!I11&gt;=0.5), 12, 0)</f>
        <v>0</v>
      </c>
      <c r="B46" s="1" t="s">
        <v>65</v>
      </c>
      <c r="C46" s="1" t="s">
        <v>63</v>
      </c>
    </row>
    <row r="47" spans="1:3" x14ac:dyDescent="0.25">
      <c r="A47" s="2">
        <f>IF(AND(SUM('Enter Data'!E11:I11)='Enter Data'!B11,SUM($A$35:$A$46) = 0,'Enter Data'!E11+'Enter Data'!F11+'Enter Data'!G11&gt;=0.3, 'Enter Data'!I11&gt;=0.5), 13, 0)</f>
        <v>0</v>
      </c>
      <c r="B47" s="1" t="s">
        <v>66</v>
      </c>
      <c r="C47" s="1" t="s">
        <v>63</v>
      </c>
    </row>
    <row r="48" spans="1:3" x14ac:dyDescent="0.25">
      <c r="A48" s="2">
        <f>SUM(A35:A47)+1</f>
        <v>5</v>
      </c>
      <c r="B48" s="4"/>
      <c r="C48" s="4"/>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0EDA2-9A75-4B50-83B1-7029EBA8C7E5}">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Data'!C12+1.5*'Enter Data'!D12&lt;0.15,1,0)</f>
        <v>0</v>
      </c>
      <c r="B2" s="1" t="s">
        <v>14</v>
      </c>
      <c r="C2" s="1" t="s">
        <v>15</v>
      </c>
    </row>
    <row r="3" spans="1:3" x14ac:dyDescent="0.25">
      <c r="A3" s="2">
        <f>IF(AND('Enter Data'!C12+1.5*'Enter Data'!D12&gt;=0.15, 'Enter Data'!C12+2*'Enter Data'!D12&lt;0.3), 2, 0)</f>
        <v>0</v>
      </c>
      <c r="B3" s="1" t="s">
        <v>16</v>
      </c>
      <c r="C3" s="1" t="s">
        <v>17</v>
      </c>
    </row>
    <row r="4" spans="1:3" x14ac:dyDescent="0.25">
      <c r="A4" s="2">
        <f>IF(OR(AND('Enter Data'!D12&gt;=0.07, 'Enter Data'!D12&lt;0.2,'Enter Data'!B12&gt;0.52,'Enter Data'!C12+2*'Enter Data'!D12&gt;=0.3), AND('Enter Data'!D12&lt;0.07, 'Enter Data'!C12&lt;0.5, 'Enter Data'!C12+2*'Enter Data'!D12&gt;=0.3)), 3,0)</f>
        <v>0</v>
      </c>
      <c r="B4" s="1" t="s">
        <v>18</v>
      </c>
      <c r="C4" s="1" t="s">
        <v>19</v>
      </c>
    </row>
    <row r="5" spans="1:3" x14ac:dyDescent="0.25">
      <c r="A5" s="2">
        <f>IF(AND('Enter Data'!D12&gt;=0.07, 'Enter Data'!D12&lt;0.27, 'Enter Data'!C12&gt;=0.28, 'Enter Data'!C12&lt;0.5, 'Enter Data'!B12&lt;=0.52), 4, 0)</f>
        <v>0</v>
      </c>
      <c r="B5" s="1" t="s">
        <v>20</v>
      </c>
      <c r="C5" s="1" t="s">
        <v>21</v>
      </c>
    </row>
    <row r="6" spans="1:3" x14ac:dyDescent="0.25">
      <c r="A6" s="2">
        <f>IF(OR(AND('Enter Data'!C12&gt;=0.5, 'Enter Data'!D12&gt;=0.12,'Enter Data'!D12&lt;0.27), AND('Enter Data'!C12&gt;=0.5,'Enter Data'!C12&lt;0.8,'Enter Data'!D12&lt;0.12)), 5,0)</f>
        <v>0</v>
      </c>
      <c r="B6" s="1" t="s">
        <v>22</v>
      </c>
      <c r="C6" s="1" t="s">
        <v>23</v>
      </c>
    </row>
    <row r="7" spans="1:3" x14ac:dyDescent="0.25">
      <c r="A7" s="2">
        <f>IF(AND('Enter Data'!C12&gt;=0.8, 'Enter Data'!D12&lt;0.12), 6, 0)</f>
        <v>6</v>
      </c>
      <c r="B7" s="1" t="s">
        <v>24</v>
      </c>
      <c r="C7" s="1" t="s">
        <v>25</v>
      </c>
    </row>
    <row r="8" spans="1:3" x14ac:dyDescent="0.25">
      <c r="A8" s="2">
        <f>IF(AND('Enter Data'!D12&gt;=0.2, 'Enter Data'!D12&lt;0.35, 'Enter Data'!C12&lt;0.28, 'Enter Data'!B12&gt;0.45), 7, 0)</f>
        <v>0</v>
      </c>
      <c r="B8" s="1" t="s">
        <v>26</v>
      </c>
      <c r="C8" s="1" t="s">
        <v>27</v>
      </c>
    </row>
    <row r="9" spans="1:3" x14ac:dyDescent="0.25">
      <c r="A9" s="2">
        <f>IF(AND('Enter Data'!D12&gt;=0.27, 'Enter Data'!D12&lt;0.4, 'Enter Data'!B12&gt;0.2, 'Enter Data'!B12&lt;=0.45), 8, 0)</f>
        <v>0</v>
      </c>
      <c r="B9" s="1" t="s">
        <v>28</v>
      </c>
      <c r="C9" s="1" t="s">
        <v>29</v>
      </c>
    </row>
    <row r="10" spans="1:3" x14ac:dyDescent="0.25">
      <c r="A10" s="2">
        <f>IF(AND('Enter Data'!D12&gt;=0.27, 'Enter Data'!D12&lt;0.4, 'Enter Data'!B12&lt;=0.2), 9, 0)</f>
        <v>0</v>
      </c>
      <c r="B10" s="1" t="s">
        <v>30</v>
      </c>
      <c r="C10" s="1" t="s">
        <v>31</v>
      </c>
    </row>
    <row r="11" spans="1:3" x14ac:dyDescent="0.25">
      <c r="A11" s="2">
        <f>IF(AND('Enter Data'!D12&gt;=0.35, 'Enter Data'!B12&gt;0.45), 10, 0)</f>
        <v>0</v>
      </c>
      <c r="B11" s="1" t="s">
        <v>32</v>
      </c>
      <c r="C11" s="1" t="s">
        <v>33</v>
      </c>
    </row>
    <row r="12" spans="1:3" x14ac:dyDescent="0.25">
      <c r="A12" s="2">
        <f>IF(AND('Enter Data'!D12&gt;=0.4, 'Enter Data'!C12&gt;=0.4), 11, 0)</f>
        <v>0</v>
      </c>
      <c r="B12" s="1" t="s">
        <v>34</v>
      </c>
      <c r="C12" s="1" t="s">
        <v>35</v>
      </c>
    </row>
    <row r="13" spans="1:3" x14ac:dyDescent="0.25">
      <c r="A13" s="2">
        <f>IF(AND('Enter Data'!D12&gt;=0.4, 'Enter Data'!B12&lt;=0.45,'Enter Data'!C12&lt;0.4),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Data'!E12:I12)='Enter Data'!B12, 'Enter Data'!E12+'Enter Data'!F12&gt;=0.25, 'Enter Data'!G12&lt;0.5, 'Enter Data'!H12&lt;0.5, 'Enter Data'!I12&lt;0.5), 1, 0)</f>
        <v>0</v>
      </c>
      <c r="B17" s="1" t="s">
        <v>38</v>
      </c>
      <c r="C17" s="1" t="s">
        <v>39</v>
      </c>
    </row>
    <row r="18" spans="1:3" x14ac:dyDescent="0.25">
      <c r="A18" s="2">
        <f>IF(AND(SUM('Enter Data'!E12:I12)='Enter Data'!B12,SUM($A$17) = 0, 'Enter Data'!E12+'Enter Data'!F12+'Enter Data'!G12&gt;=0.25, 'Enter Data'!E12+'Enter Data'!F12&lt;0.25, 'Enter Data'!H12&lt;0.5,'Enter Data'!I12&lt;0.5), 2, 0)</f>
        <v>0</v>
      </c>
      <c r="B18" s="1" t="s">
        <v>40</v>
      </c>
      <c r="C18" s="1" t="s">
        <v>15</v>
      </c>
    </row>
    <row r="19" spans="1:3" x14ac:dyDescent="0.25">
      <c r="A19" s="2">
        <f>IF(AND(SUM('Enter Data'!E12:I12)='Enter Data'!B12,SUM($A$17:$A$18) = 0, 'Enter Data'!G12&gt;=0.5, 'Enter Data'!E12+'Enter Data'!F12&gt;=0.25), 3, 0)</f>
        <v>0</v>
      </c>
      <c r="B19" s="1" t="s">
        <v>41</v>
      </c>
      <c r="C19" s="1" t="s">
        <v>15</v>
      </c>
    </row>
    <row r="20" spans="1:3" x14ac:dyDescent="0.25">
      <c r="A20" s="2">
        <f>IF(AND(SUM('Enter Data'!E12:I12)='Enter Data'!B12,SUM($A$17:$A$19) = 0, 'Enter Data'!H12&gt;=0.5, 'Enter Data'!H12&gt;'Enter Data'!I12), 4, 0)</f>
        <v>0</v>
      </c>
      <c r="B20" s="1" t="s">
        <v>42</v>
      </c>
      <c r="C20" s="1" t="s">
        <v>43</v>
      </c>
    </row>
    <row r="21" spans="1:3" x14ac:dyDescent="0.25">
      <c r="A21" s="2">
        <f>IF(AND(SUM('Enter Data'!E12:I12)='Enter Data'!B12,SUM($A$17:$A$20) = 0, 'Enter Data'!E12+'Enter Data'!F12+'Enter Data'!G12&lt;0.25, 'Enter Data'!I12&lt;0.5), 5, 0)</f>
        <v>5</v>
      </c>
      <c r="B21" s="1" t="s">
        <v>44</v>
      </c>
      <c r="C21" s="1" t="s">
        <v>43</v>
      </c>
    </row>
    <row r="22" spans="1:3" x14ac:dyDescent="0.25">
      <c r="A22" s="2">
        <f>IF(AND(SUM('Enter Data'!E12:I12)='Enter Data'!B12,SUM($A$17:$A$21) = 0, 'Enter Data'!I12&gt;=0.5),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Data'!E12:I12)='Enter Data'!B12, 'Enter Data'!E12+'Enter Data'!F12&gt;=0.25, 'Enter Data'!G12&lt;0.5, 'Enter Data'!H12&lt;0.5, 'Enter Data'!I12&lt;0.5), 1, 0)</f>
        <v>0</v>
      </c>
      <c r="B26" s="1" t="s">
        <v>38</v>
      </c>
      <c r="C26" s="1" t="s">
        <v>48</v>
      </c>
    </row>
    <row r="27" spans="1:3" x14ac:dyDescent="0.25">
      <c r="A27" s="2">
        <f>IF(AND(SUM('Enter Data'!E12:I12)='Enter Data'!B12,SUM($A$26) = 0, 'Enter Data'!E12+'Enter Data'!F12+'Enter Data'!G12&gt;=0.25, 'Enter Data'!E12+'Enter Data'!F12&lt;0.25, 'Enter Data'!H12&lt;0.5,'Enter Data'!I12&lt;0.5), 2, 0)</f>
        <v>0</v>
      </c>
      <c r="B27" s="1" t="s">
        <v>40</v>
      </c>
      <c r="C27" s="1" t="s">
        <v>17</v>
      </c>
    </row>
    <row r="28" spans="1:3" x14ac:dyDescent="0.25">
      <c r="A28" s="2">
        <f>IF(AND(SUM('Enter Data'!E12:I12)='Enter Data'!B12,SUM($A$26:$A$27) = 0, 'Enter Data'!G12&gt;=0.5, 'Enter Data'!E12+'Enter Data'!F12&gt;=0.25),3, 0)</f>
        <v>0</v>
      </c>
      <c r="B28" s="1" t="s">
        <v>41</v>
      </c>
      <c r="C28" s="1" t="s">
        <v>17</v>
      </c>
    </row>
    <row r="29" spans="1:3" x14ac:dyDescent="0.25">
      <c r="A29" s="2">
        <f>IF(AND(SUM('Enter Data'!E12:I12)='Enter Data'!B12,SUM($A$26:$A$28) = 0, 'Enter Data'!H12&gt;=0.5), 4, 0)</f>
        <v>0</v>
      </c>
      <c r="B29" s="1" t="s">
        <v>49</v>
      </c>
      <c r="C29" s="1" t="s">
        <v>50</v>
      </c>
    </row>
    <row r="30" spans="1:3" x14ac:dyDescent="0.25">
      <c r="A30" s="2">
        <f>IF(AND(SUM('Enter Data'!E12:I12)='Enter Data'!B12,SUM($A$26:$A$29) = 0, 'Enter Data'!E12+'Enter Data'!F12+'Enter Data'!G12&lt;0.25, 'Enter Data'!I12&lt;0.5), 5, 0)</f>
        <v>5</v>
      </c>
      <c r="B30" s="1" t="s">
        <v>44</v>
      </c>
      <c r="C30" s="1" t="s">
        <v>50</v>
      </c>
    </row>
    <row r="31" spans="1:3" x14ac:dyDescent="0.25">
      <c r="A31" s="2">
        <f>IF(AND(SUM('Enter Data'!E12:I12)='Enter Data'!B12,SUM($A$26:$A$30) = 0, 'Enter Data'!I12&gt;=0.5), 6, 0)</f>
        <v>0</v>
      </c>
      <c r="B31" s="1" t="s">
        <v>45</v>
      </c>
      <c r="C31" s="1" t="s">
        <v>51</v>
      </c>
    </row>
    <row r="32" spans="1:3" x14ac:dyDescent="0.25">
      <c r="A32" s="3">
        <f>SUM(A26:A31)+1</f>
        <v>6</v>
      </c>
      <c r="B32" s="1"/>
      <c r="C32" s="1"/>
    </row>
    <row r="33" spans="1:3" x14ac:dyDescent="0.25">
      <c r="A33" s="3"/>
      <c r="B33" s="1"/>
      <c r="C33" s="1"/>
    </row>
    <row r="34" spans="1:3" x14ac:dyDescent="0.25">
      <c r="A34" s="1" t="s">
        <v>52</v>
      </c>
      <c r="B34" s="1"/>
      <c r="C34" s="1"/>
    </row>
    <row r="35" spans="1:3" x14ac:dyDescent="0.25">
      <c r="A35" s="2">
        <f>IF(AND(SUM('Enter Data'!E12:I12)='Enter Data'!B12, 'Enter Data'!E12+'Enter Data'!F12&gt;=0.25, 'Enter Data'!G12&lt;0.5, 'Enter Data'!H12&lt;0.5, 'Enter Data'!I12&lt;0.5), 1, 0)</f>
        <v>0</v>
      </c>
      <c r="B35" s="1" t="s">
        <v>38</v>
      </c>
      <c r="C35" s="1" t="s">
        <v>11</v>
      </c>
    </row>
    <row r="36" spans="1:3" x14ac:dyDescent="0.25">
      <c r="A36" s="2">
        <f>IF(AND(SUM('Enter Data'!E12:I12)='Enter Data'!B12,SUM($A$35) = 0,'Enter Data'!E12+'Enter Data'!F12+'Enter Data'!G12&gt;=0.3, 'Enter Data'!I12&gt;=0.3, 'Enter Data'!I12&lt;0.5), 2, 0)</f>
        <v>0</v>
      </c>
      <c r="B36" s="1" t="s">
        <v>53</v>
      </c>
      <c r="C36" s="1" t="s">
        <v>11</v>
      </c>
    </row>
    <row r="37" spans="1:3" x14ac:dyDescent="0.25">
      <c r="A37" s="2">
        <f>IF(AND(SUM('Enter Data'!E12:I12)='Enter Data'!B12,SUM($A$35:$A$36) = 0, 'Enter Data'!E12+'Enter Data'!F12+'Enter Data'!G12&gt;=0.3, 'Enter Data'!E12+'Enter Data'!F12&lt;0.25, 'Enter Data'!H12&lt;0.3,'Enter Data'!I12&lt;0.3), 3, 0)</f>
        <v>0</v>
      </c>
      <c r="B37" s="1" t="s">
        <v>54</v>
      </c>
      <c r="C37" s="1" t="s">
        <v>19</v>
      </c>
    </row>
    <row r="38" spans="1:3" x14ac:dyDescent="0.25">
      <c r="A38" s="2">
        <f>IF(AND(SUM('Enter Data'!E12:I12)='Enter Data'!B12,SUM($A$35:$A$37) = 0,'Enter Data'!E12+'Enter Data'!F12+'Enter Data'!G12&lt;=0.15,'Enter Data'!H12&lt;0.3,'Enter Data'!I12&lt;0.3,'Enter Data'!H12+'Enter Data'!I12&lt;0.4), 4, 0)</f>
        <v>4</v>
      </c>
      <c r="B38" s="1" t="s">
        <v>55</v>
      </c>
      <c r="C38" s="1" t="s">
        <v>19</v>
      </c>
    </row>
    <row r="39" spans="1:3" x14ac:dyDescent="0.25">
      <c r="A39" s="2">
        <f>IF(AND(SUM('Enter Data'!E12:I12)='Enter Data'!B12,SUM($A$35:$A$38) = 0,'Enter Data'!E12+'Enter Data'!F12&gt;=0.25, 'Enter Data'!G12&gt;=0.5), 5, 0)</f>
        <v>0</v>
      </c>
      <c r="B39" s="1" t="s">
        <v>56</v>
      </c>
      <c r="C39" s="1" t="s">
        <v>19</v>
      </c>
    </row>
    <row r="40" spans="1:3" x14ac:dyDescent="0.25">
      <c r="A40" s="2">
        <f>IF(AND(SUM('Enter Data'!E12:I12)='Enter Data'!B12,SUM($A$35:$A$39) = 0,'Enter Data'!H12&gt;=0.3,'Enter Data'!I12&lt;0.3, 'Enter Data'!E12+'Enter Data'!F12&lt;0.25), 6, 0)</f>
        <v>0</v>
      </c>
      <c r="B40" s="1" t="s">
        <v>57</v>
      </c>
      <c r="C40" s="1" t="s">
        <v>58</v>
      </c>
    </row>
    <row r="41" spans="1:3" x14ac:dyDescent="0.25">
      <c r="A41" s="2">
        <f>IF(AND(SUM('Enter Data'!E12:I12)='Enter Data'!B12,SUM($A$35:$A$40) = 0,'Enter Data'!E12+'Enter Data'!F12+'Enter Data'!G12&gt;=0.15, 'Enter Data'!E12+'Enter Data'!F12+'Enter Data'!G12&lt;0.3, 'Enter Data'!E12+'Enter Data'!F12&lt;0.25), 7, 0)</f>
        <v>0</v>
      </c>
      <c r="B41" s="1" t="s">
        <v>59</v>
      </c>
      <c r="C41" s="1" t="s">
        <v>58</v>
      </c>
    </row>
    <row r="42" spans="1:3" x14ac:dyDescent="0.25">
      <c r="A42" s="2">
        <f>IF(AND(SUM('Enter Data'!E12:I12)='Enter Data'!B12,SUM($A$35:$A$41) = 0,'Enter Data'!H12+'Enter Data'!I12&gt;=0.4, 'Enter Data'!H12&gt;='Enter Data'!I12, 'Enter Data'!E12+'Enter Data'!F12+'Enter Data'!G12&lt;=0.15), 8, 0)</f>
        <v>0</v>
      </c>
      <c r="B42" s="1" t="s">
        <v>60</v>
      </c>
      <c r="C42" s="1" t="s">
        <v>58</v>
      </c>
    </row>
    <row r="43" spans="1:3" x14ac:dyDescent="0.25">
      <c r="A43" s="2">
        <f>IF(AND(SUM('Enter Data'!E12:I12)='Enter Data'!B12,SUM($A$35:$A$42) = 0,'Enter Data'!E12+'Enter Data'!F12&gt;=0.25, 'Enter Data'!H12&gt;=0.5), 9, 0)</f>
        <v>0</v>
      </c>
      <c r="B43" s="1" t="s">
        <v>61</v>
      </c>
      <c r="C43" s="1" t="s">
        <v>58</v>
      </c>
    </row>
    <row r="44" spans="1:3" x14ac:dyDescent="0.25">
      <c r="A44" s="2">
        <f>IF(AND(SUM('Enter Data'!E12:I12)='Enter Data'!B12,SUM($A$35:$A$43) = 0,'Enter Data'!I12&gt;=0.3, 'Enter Data'!E12+'Enter Data'!F12+'Enter Data'!G12&lt;0.15, 'Enter Data'!I12&gt;'Enter Data'!H12), 10, 0)</f>
        <v>0</v>
      </c>
      <c r="B44" s="1" t="s">
        <v>62</v>
      </c>
      <c r="C44" s="1" t="s">
        <v>63</v>
      </c>
    </row>
    <row r="45" spans="1:3" x14ac:dyDescent="0.25">
      <c r="A45" s="2">
        <f>IF(AND(SUM('Enter Data'!E12:I12)='Enter Data'!B12,SUM($A$35:$A$44) = 0,'Enter Data'!H12+'Enter Data'!I12&gt;=0.4, 'Enter Data'!I12&gt;'Enter Data'!H12, 'Enter Data'!E12+'Enter Data'!F12+'Enter Data'!G12&lt;15), 11, 0)</f>
        <v>0</v>
      </c>
      <c r="B45" s="1" t="s">
        <v>64</v>
      </c>
      <c r="C45" s="1" t="s">
        <v>63</v>
      </c>
    </row>
    <row r="46" spans="1:3" x14ac:dyDescent="0.25">
      <c r="A46" s="2">
        <f>IF(AND(SUM('Enter Data'!E12:I12)='Enter Data'!B12,SUM($A$35:$A$45) = 0,'Enter Data'!E12+'Enter Data'!F12&gt;=0.25, 'Enter Data'!I12&gt;=0.5), 12, 0)</f>
        <v>0</v>
      </c>
      <c r="B46" s="1" t="s">
        <v>65</v>
      </c>
      <c r="C46" s="1" t="s">
        <v>63</v>
      </c>
    </row>
    <row r="47" spans="1:3" x14ac:dyDescent="0.25">
      <c r="A47" s="2">
        <f>IF(AND(SUM('Enter Data'!E12:I12)='Enter Data'!B12,SUM($A$35:$A$46) = 0,'Enter Data'!E12+'Enter Data'!F12+'Enter Data'!G12&gt;=0.3, 'Enter Data'!I12&gt;=0.5), 13, 0)</f>
        <v>0</v>
      </c>
      <c r="B47" s="1" t="s">
        <v>66</v>
      </c>
      <c r="C47" s="1" t="s">
        <v>63</v>
      </c>
    </row>
    <row r="48" spans="1:3" x14ac:dyDescent="0.25">
      <c r="A48" s="2">
        <f>SUM(A35:A47)+1</f>
        <v>5</v>
      </c>
      <c r="B48" s="4"/>
      <c r="C48" s="4"/>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6D804-0B71-4B89-9FFF-6D8CA70C6F21}">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Data'!C13+1.5*'Enter Data'!D13&lt;0.15,1,0)</f>
        <v>0</v>
      </c>
      <c r="B2" s="1" t="s">
        <v>14</v>
      </c>
      <c r="C2" s="1" t="s">
        <v>15</v>
      </c>
    </row>
    <row r="3" spans="1:3" x14ac:dyDescent="0.25">
      <c r="A3" s="2">
        <f>IF(AND('Enter Data'!C13+1.5*'Enter Data'!D13&gt;=0.15, 'Enter Data'!C13+2*'Enter Data'!D13&lt;0.3), 2, 0)</f>
        <v>0</v>
      </c>
      <c r="B3" s="1" t="s">
        <v>16</v>
      </c>
      <c r="C3" s="1" t="s">
        <v>17</v>
      </c>
    </row>
    <row r="4" spans="1:3" x14ac:dyDescent="0.25">
      <c r="A4" s="2">
        <f>IF(OR(AND('Enter Data'!D13&gt;=0.07, 'Enter Data'!D13&lt;0.2,'Enter Data'!B13&gt;0.52,'Enter Data'!C13+2*'Enter Data'!D13&gt;=0.3), AND('Enter Data'!D13&lt;0.07, 'Enter Data'!C13&lt;0.5, 'Enter Data'!C13+2*'Enter Data'!D13&gt;=0.3)), 3,0)</f>
        <v>0</v>
      </c>
      <c r="B4" s="1" t="s">
        <v>18</v>
      </c>
      <c r="C4" s="1" t="s">
        <v>19</v>
      </c>
    </row>
    <row r="5" spans="1:3" x14ac:dyDescent="0.25">
      <c r="A5" s="2">
        <f>IF(AND('Enter Data'!D13&gt;=0.07, 'Enter Data'!D13&lt;0.27, 'Enter Data'!C13&gt;=0.28, 'Enter Data'!C13&lt;0.5, 'Enter Data'!B13&lt;=0.52), 4, 0)</f>
        <v>0</v>
      </c>
      <c r="B5" s="1" t="s">
        <v>20</v>
      </c>
      <c r="C5" s="1" t="s">
        <v>21</v>
      </c>
    </row>
    <row r="6" spans="1:3" x14ac:dyDescent="0.25">
      <c r="A6" s="2">
        <f>IF(OR(AND('Enter Data'!C13&gt;=0.5, 'Enter Data'!D13&gt;=0.12,'Enter Data'!D13&lt;0.27), AND('Enter Data'!C13&gt;=0.5,'Enter Data'!C13&lt;0.8,'Enter Data'!D13&lt;0.12)), 5,0)</f>
        <v>0</v>
      </c>
      <c r="B6" s="1" t="s">
        <v>22</v>
      </c>
      <c r="C6" s="1" t="s">
        <v>23</v>
      </c>
    </row>
    <row r="7" spans="1:3" x14ac:dyDescent="0.25">
      <c r="A7" s="2">
        <f>IF(AND('Enter Data'!C13&gt;=0.8, 'Enter Data'!D13&lt;0.12), 6, 0)</f>
        <v>6</v>
      </c>
      <c r="B7" s="1" t="s">
        <v>24</v>
      </c>
      <c r="C7" s="1" t="s">
        <v>25</v>
      </c>
    </row>
    <row r="8" spans="1:3" x14ac:dyDescent="0.25">
      <c r="A8" s="2">
        <f>IF(AND('Enter Data'!D13&gt;=0.2, 'Enter Data'!D13&lt;0.35, 'Enter Data'!C13&lt;0.28, 'Enter Data'!B13&gt;0.45), 7, 0)</f>
        <v>0</v>
      </c>
      <c r="B8" s="1" t="s">
        <v>26</v>
      </c>
      <c r="C8" s="1" t="s">
        <v>27</v>
      </c>
    </row>
    <row r="9" spans="1:3" x14ac:dyDescent="0.25">
      <c r="A9" s="2">
        <f>IF(AND('Enter Data'!D13&gt;=0.27, 'Enter Data'!D13&lt;0.4, 'Enter Data'!B13&gt;0.2, 'Enter Data'!B13&lt;=0.45), 8, 0)</f>
        <v>0</v>
      </c>
      <c r="B9" s="1" t="s">
        <v>28</v>
      </c>
      <c r="C9" s="1" t="s">
        <v>29</v>
      </c>
    </row>
    <row r="10" spans="1:3" x14ac:dyDescent="0.25">
      <c r="A10" s="2">
        <f>IF(AND('Enter Data'!D13&gt;=0.27, 'Enter Data'!D13&lt;0.4, 'Enter Data'!B13&lt;=0.2), 9, 0)</f>
        <v>0</v>
      </c>
      <c r="B10" s="1" t="s">
        <v>30</v>
      </c>
      <c r="C10" s="1" t="s">
        <v>31</v>
      </c>
    </row>
    <row r="11" spans="1:3" x14ac:dyDescent="0.25">
      <c r="A11" s="2">
        <f>IF(AND('Enter Data'!D13&gt;=0.35, 'Enter Data'!B13&gt;0.45), 10, 0)</f>
        <v>0</v>
      </c>
      <c r="B11" s="1" t="s">
        <v>32</v>
      </c>
      <c r="C11" s="1" t="s">
        <v>33</v>
      </c>
    </row>
    <row r="12" spans="1:3" x14ac:dyDescent="0.25">
      <c r="A12" s="2">
        <f>IF(AND('Enter Data'!D13&gt;=0.4, 'Enter Data'!C13&gt;=0.4), 11, 0)</f>
        <v>0</v>
      </c>
      <c r="B12" s="1" t="s">
        <v>34</v>
      </c>
      <c r="C12" s="1" t="s">
        <v>35</v>
      </c>
    </row>
    <row r="13" spans="1:3" x14ac:dyDescent="0.25">
      <c r="A13" s="2">
        <f>IF(AND('Enter Data'!D13&gt;=0.4, 'Enter Data'!B13&lt;=0.45,'Enter Data'!C13&lt;0.4),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Data'!E13:I13)='Enter Data'!B13, 'Enter Data'!E13+'Enter Data'!F13&gt;=0.25, 'Enter Data'!G13&lt;0.5, 'Enter Data'!H13&lt;0.5, 'Enter Data'!I13&lt;0.5), 1, 0)</f>
        <v>0</v>
      </c>
      <c r="B17" s="1" t="s">
        <v>38</v>
      </c>
      <c r="C17" s="1" t="s">
        <v>39</v>
      </c>
    </row>
    <row r="18" spans="1:3" x14ac:dyDescent="0.25">
      <c r="A18" s="2">
        <f>IF(AND(SUM('Enter Data'!E13:I13)='Enter Data'!B13,SUM($A$17) = 0, 'Enter Data'!E13+'Enter Data'!F13+'Enter Data'!G13&gt;=0.25, 'Enter Data'!E13+'Enter Data'!F13&lt;0.25, 'Enter Data'!H13&lt;0.5,'Enter Data'!I13&lt;0.5), 2, 0)</f>
        <v>0</v>
      </c>
      <c r="B18" s="1" t="s">
        <v>40</v>
      </c>
      <c r="C18" s="1" t="s">
        <v>15</v>
      </c>
    </row>
    <row r="19" spans="1:3" x14ac:dyDescent="0.25">
      <c r="A19" s="2">
        <f>IF(AND(SUM('Enter Data'!E13:I13)='Enter Data'!B13,SUM($A$17:$A$18) = 0, 'Enter Data'!G13&gt;=0.5, 'Enter Data'!E13+'Enter Data'!F13&gt;=0.25), 3, 0)</f>
        <v>0</v>
      </c>
      <c r="B19" s="1" t="s">
        <v>41</v>
      </c>
      <c r="C19" s="1" t="s">
        <v>15</v>
      </c>
    </row>
    <row r="20" spans="1:3" x14ac:dyDescent="0.25">
      <c r="A20" s="2">
        <f>IF(AND(SUM('Enter Data'!E13:I13)='Enter Data'!B13,SUM($A$17:$A$19) = 0, 'Enter Data'!H13&gt;=0.5, 'Enter Data'!H13&gt;'Enter Data'!I13), 4, 0)</f>
        <v>0</v>
      </c>
      <c r="B20" s="1" t="s">
        <v>42</v>
      </c>
      <c r="C20" s="1" t="s">
        <v>43</v>
      </c>
    </row>
    <row r="21" spans="1:3" x14ac:dyDescent="0.25">
      <c r="A21" s="2">
        <f>IF(AND(SUM('Enter Data'!E13:I13)='Enter Data'!B13,SUM($A$17:$A$20) = 0, 'Enter Data'!E13+'Enter Data'!F13+'Enter Data'!G13&lt;0.25, 'Enter Data'!I13&lt;0.5), 5, 0)</f>
        <v>5</v>
      </c>
      <c r="B21" s="1" t="s">
        <v>44</v>
      </c>
      <c r="C21" s="1" t="s">
        <v>43</v>
      </c>
    </row>
    <row r="22" spans="1:3" x14ac:dyDescent="0.25">
      <c r="A22" s="2">
        <f>IF(AND(SUM('Enter Data'!E13:I13)='Enter Data'!B13,SUM($A$17:$A$21) = 0, 'Enter Data'!I13&gt;=0.5),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Data'!E13:I13)='Enter Data'!B13, 'Enter Data'!E13+'Enter Data'!F13&gt;=0.25, 'Enter Data'!G13&lt;0.5, 'Enter Data'!H13&lt;0.5, 'Enter Data'!I13&lt;0.5), 1, 0)</f>
        <v>0</v>
      </c>
      <c r="B26" s="1" t="s">
        <v>38</v>
      </c>
      <c r="C26" s="1" t="s">
        <v>48</v>
      </c>
    </row>
    <row r="27" spans="1:3" x14ac:dyDescent="0.25">
      <c r="A27" s="2">
        <f>IF(AND(SUM('Enter Data'!E13:I13)='Enter Data'!B13,SUM($A$26) = 0, 'Enter Data'!E13+'Enter Data'!F13+'Enter Data'!G13&gt;=0.25, 'Enter Data'!E13+'Enter Data'!F13&lt;0.25, 'Enter Data'!H13&lt;0.5,'Enter Data'!I13&lt;0.5), 2, 0)</f>
        <v>0</v>
      </c>
      <c r="B27" s="1" t="s">
        <v>40</v>
      </c>
      <c r="C27" s="1" t="s">
        <v>17</v>
      </c>
    </row>
    <row r="28" spans="1:3" x14ac:dyDescent="0.25">
      <c r="A28" s="2">
        <f>IF(AND(SUM('Enter Data'!E13:I13)='Enter Data'!B13,SUM($A$26:$A$27) = 0, 'Enter Data'!G13&gt;=0.5, 'Enter Data'!E13+'Enter Data'!F13&gt;=0.25),3, 0)</f>
        <v>0</v>
      </c>
      <c r="B28" s="1" t="s">
        <v>41</v>
      </c>
      <c r="C28" s="1" t="s">
        <v>17</v>
      </c>
    </row>
    <row r="29" spans="1:3" x14ac:dyDescent="0.25">
      <c r="A29" s="2">
        <f>IF(AND(SUM('Enter Data'!E13:I13)='Enter Data'!B13,SUM($A$26:$A$28) = 0, 'Enter Data'!H13&gt;=0.5), 4, 0)</f>
        <v>0</v>
      </c>
      <c r="B29" s="1" t="s">
        <v>49</v>
      </c>
      <c r="C29" s="1" t="s">
        <v>50</v>
      </c>
    </row>
    <row r="30" spans="1:3" x14ac:dyDescent="0.25">
      <c r="A30" s="2">
        <f>IF(AND(SUM('Enter Data'!E13:I13)='Enter Data'!B13,SUM($A$26:$A$29) = 0, 'Enter Data'!E13+'Enter Data'!F13+'Enter Data'!G13&lt;0.25, 'Enter Data'!I13&lt;0.5), 5, 0)</f>
        <v>5</v>
      </c>
      <c r="B30" s="1" t="s">
        <v>44</v>
      </c>
      <c r="C30" s="1" t="s">
        <v>50</v>
      </c>
    </row>
    <row r="31" spans="1:3" x14ac:dyDescent="0.25">
      <c r="A31" s="2">
        <f>IF(AND(SUM('Enter Data'!E13:I13)='Enter Data'!B13,SUM($A$26:$A$30) = 0, 'Enter Data'!I13&gt;=0.5),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Data'!E13:I13)='Enter Data'!B13, 'Enter Data'!E13+'Enter Data'!F13&gt;=0.25, 'Enter Data'!G13&lt;0.5, 'Enter Data'!H13&lt;0.5, 'Enter Data'!I13&lt;0.5), 1, 0)</f>
        <v>0</v>
      </c>
      <c r="B35" s="1" t="s">
        <v>38</v>
      </c>
      <c r="C35" s="1" t="s">
        <v>11</v>
      </c>
    </row>
    <row r="36" spans="1:3" x14ac:dyDescent="0.25">
      <c r="A36" s="2">
        <f>IF(AND(SUM('Enter Data'!E13:I13)='Enter Data'!B13,SUM($A$35) = 0,'Enter Data'!E13+'Enter Data'!F13+'Enter Data'!G13&gt;=0.3, 'Enter Data'!I13&gt;=0.3, 'Enter Data'!I13&lt;0.5), 2, 0)</f>
        <v>0</v>
      </c>
      <c r="B36" s="1" t="s">
        <v>53</v>
      </c>
      <c r="C36" s="1" t="s">
        <v>11</v>
      </c>
    </row>
    <row r="37" spans="1:3" x14ac:dyDescent="0.25">
      <c r="A37" s="2">
        <f>IF(AND(SUM('Enter Data'!E13:I13)='Enter Data'!B13,SUM($A$35:$A$36) = 0, 'Enter Data'!E13+'Enter Data'!F13+'Enter Data'!G13&gt;=0.3, 'Enter Data'!E13+'Enter Data'!F13&lt;0.25, 'Enter Data'!H13&lt;0.3,'Enter Data'!I13&lt;0.3), 3, 0)</f>
        <v>0</v>
      </c>
      <c r="B37" s="1" t="s">
        <v>54</v>
      </c>
      <c r="C37" s="1" t="s">
        <v>19</v>
      </c>
    </row>
    <row r="38" spans="1:3" x14ac:dyDescent="0.25">
      <c r="A38" s="2">
        <f>IF(AND(SUM('Enter Data'!E13:I13)='Enter Data'!B13,SUM($A$35:$A$37) = 0,'Enter Data'!E13+'Enter Data'!F13+'Enter Data'!G13&lt;=0.15,'Enter Data'!H13&lt;0.3,'Enter Data'!I13&lt;0.3,'Enter Data'!H13+'Enter Data'!I13&lt;0.4), 4, 0)</f>
        <v>4</v>
      </c>
      <c r="B38" s="1" t="s">
        <v>55</v>
      </c>
      <c r="C38" s="1" t="s">
        <v>19</v>
      </c>
    </row>
    <row r="39" spans="1:3" x14ac:dyDescent="0.25">
      <c r="A39" s="2">
        <f>IF(AND(SUM('Enter Data'!E13:I13)='Enter Data'!B13,SUM($A$35:$A$38) = 0,'Enter Data'!E13+'Enter Data'!F13&gt;=0.25, 'Enter Data'!G13&gt;=0.5), 5, 0)</f>
        <v>0</v>
      </c>
      <c r="B39" s="1" t="s">
        <v>56</v>
      </c>
      <c r="C39" s="1" t="s">
        <v>19</v>
      </c>
    </row>
    <row r="40" spans="1:3" x14ac:dyDescent="0.25">
      <c r="A40" s="2">
        <f>IF(AND(SUM('Enter Data'!E13:I13)='Enter Data'!B13,SUM($A$35:$A$39) = 0,'Enter Data'!H13&gt;=0.3,'Enter Data'!I13&lt;0.3, 'Enter Data'!E13+'Enter Data'!F13&lt;0.25), 6, 0)</f>
        <v>0</v>
      </c>
      <c r="B40" s="1" t="s">
        <v>57</v>
      </c>
      <c r="C40" s="1" t="s">
        <v>58</v>
      </c>
    </row>
    <row r="41" spans="1:3" x14ac:dyDescent="0.25">
      <c r="A41" s="2">
        <f>IF(AND(SUM('Enter Data'!E13:I13)='Enter Data'!B13,SUM($A$35:$A$40) = 0,'Enter Data'!E13+'Enter Data'!F13+'Enter Data'!G13&gt;=0.15, 'Enter Data'!E13+'Enter Data'!F13+'Enter Data'!G13&lt;0.3, 'Enter Data'!E13+'Enter Data'!F13&lt;0.25), 7, 0)</f>
        <v>0</v>
      </c>
      <c r="B41" s="1" t="s">
        <v>59</v>
      </c>
      <c r="C41" s="1" t="s">
        <v>58</v>
      </c>
    </row>
    <row r="42" spans="1:3" x14ac:dyDescent="0.25">
      <c r="A42" s="2">
        <f>IF(AND(SUM('Enter Data'!E13:I13)='Enter Data'!B13,SUM($A$35:$A$41) = 0,'Enter Data'!H13+'Enter Data'!I13&gt;=0.4, 'Enter Data'!H13&gt;='Enter Data'!I13, 'Enter Data'!E13+'Enter Data'!F13+'Enter Data'!G13&lt;=0.15), 8, 0)</f>
        <v>0</v>
      </c>
      <c r="B42" s="1" t="s">
        <v>60</v>
      </c>
      <c r="C42" s="1" t="s">
        <v>58</v>
      </c>
    </row>
    <row r="43" spans="1:3" x14ac:dyDescent="0.25">
      <c r="A43" s="2">
        <f>IF(AND(SUM('Enter Data'!E13:I13)='Enter Data'!B13,SUM($A$35:$A$42) = 0,'Enter Data'!E13+'Enter Data'!F13&gt;=0.25, 'Enter Data'!H13&gt;=0.5), 9, 0)</f>
        <v>0</v>
      </c>
      <c r="B43" s="1" t="s">
        <v>61</v>
      </c>
      <c r="C43" s="1" t="s">
        <v>58</v>
      </c>
    </row>
    <row r="44" spans="1:3" x14ac:dyDescent="0.25">
      <c r="A44" s="2">
        <f>IF(AND(SUM('Enter Data'!E13:I13)='Enter Data'!B13,SUM($A$35:$A$43) = 0,'Enter Data'!I13&gt;=0.3, 'Enter Data'!E13+'Enter Data'!F13+'Enter Data'!G13&lt;0.15, 'Enter Data'!I13&gt;'Enter Data'!H13), 10, 0)</f>
        <v>0</v>
      </c>
      <c r="B44" s="1" t="s">
        <v>62</v>
      </c>
      <c r="C44" s="1" t="s">
        <v>63</v>
      </c>
    </row>
    <row r="45" spans="1:3" x14ac:dyDescent="0.25">
      <c r="A45" s="2">
        <f>IF(AND(SUM('Enter Data'!E13:I13)='Enter Data'!B13,SUM($A$35:$A$44) = 0,'Enter Data'!H13+'Enter Data'!I13&gt;=0.4, 'Enter Data'!I13&gt;'Enter Data'!H13, 'Enter Data'!E13+'Enter Data'!F13+'Enter Data'!G13&lt;15), 11, 0)</f>
        <v>0</v>
      </c>
      <c r="B45" s="1" t="s">
        <v>64</v>
      </c>
      <c r="C45" s="1" t="s">
        <v>63</v>
      </c>
    </row>
    <row r="46" spans="1:3" x14ac:dyDescent="0.25">
      <c r="A46" s="2">
        <f>IF(AND(SUM('Enter Data'!E13:I13)='Enter Data'!B13,SUM($A$35:$A$45) = 0,'Enter Data'!E13+'Enter Data'!F13&gt;=0.25, 'Enter Data'!I13&gt;=0.5), 12, 0)</f>
        <v>0</v>
      </c>
      <c r="B46" s="1" t="s">
        <v>65</v>
      </c>
      <c r="C46" s="1" t="s">
        <v>63</v>
      </c>
    </row>
    <row r="47" spans="1:3" x14ac:dyDescent="0.25">
      <c r="A47" s="2">
        <f>IF(AND(SUM('Enter Data'!E13:I13)='Enter Data'!B13,SUM($A$35:$A$46) = 0,'Enter Data'!E13+'Enter Data'!F13+'Enter Data'!G13&gt;=0.3, 'Enter Data'!I13&gt;=0.5), 13, 0)</f>
        <v>0</v>
      </c>
      <c r="B47" s="1" t="s">
        <v>66</v>
      </c>
      <c r="C47" s="1" t="s">
        <v>63</v>
      </c>
    </row>
    <row r="48" spans="1:3" x14ac:dyDescent="0.25">
      <c r="A48" s="2">
        <f>SUM(A35:A47)+1</f>
        <v>5</v>
      </c>
      <c r="B48" s="4"/>
      <c r="C48"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AA218-8C0D-4695-8F87-1549A56096B7}">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Data'!C14+1.5*'Enter Data'!D14&lt;0.15,1,0)</f>
        <v>0</v>
      </c>
      <c r="B2" s="1" t="s">
        <v>14</v>
      </c>
      <c r="C2" s="1" t="s">
        <v>15</v>
      </c>
    </row>
    <row r="3" spans="1:3" x14ac:dyDescent="0.25">
      <c r="A3" s="2">
        <f>IF(AND('Enter Data'!C14+1.5*'Enter Data'!D14&gt;=0.15, 'Enter Data'!C14+2*'Enter Data'!D14&lt;0.3), 2, 0)</f>
        <v>0</v>
      </c>
      <c r="B3" s="1" t="s">
        <v>16</v>
      </c>
      <c r="C3" s="1" t="s">
        <v>17</v>
      </c>
    </row>
    <row r="4" spans="1:3" x14ac:dyDescent="0.25">
      <c r="A4" s="2">
        <f>IF(OR(AND('Enter Data'!D14&gt;=0.07, 'Enter Data'!D14&lt;0.2,'Enter Data'!B14&gt;0.52,'Enter Data'!C14+2*'Enter Data'!D14&gt;=0.3), AND('Enter Data'!D14&lt;0.07, 'Enter Data'!C14&lt;0.5, 'Enter Data'!C14+2*'Enter Data'!D14&gt;=0.3)), 3,0)</f>
        <v>0</v>
      </c>
      <c r="B4" s="1" t="s">
        <v>18</v>
      </c>
      <c r="C4" s="1" t="s">
        <v>19</v>
      </c>
    </row>
    <row r="5" spans="1:3" x14ac:dyDescent="0.25">
      <c r="A5" s="2">
        <f>IF(AND('Enter Data'!D14&gt;=0.07, 'Enter Data'!D14&lt;0.27, 'Enter Data'!C14&gt;=0.28, 'Enter Data'!C14&lt;0.5, 'Enter Data'!B14&lt;=0.52), 4, 0)</f>
        <v>0</v>
      </c>
      <c r="B5" s="1" t="s">
        <v>20</v>
      </c>
      <c r="C5" s="1" t="s">
        <v>21</v>
      </c>
    </row>
    <row r="6" spans="1:3" x14ac:dyDescent="0.25">
      <c r="A6" s="2">
        <f>IF(OR(AND('Enter Data'!C14&gt;=0.5, 'Enter Data'!D14&gt;=0.12,'Enter Data'!D14&lt;0.27), AND('Enter Data'!C14&gt;=0.5,'Enter Data'!C14&lt;0.8,'Enter Data'!D14&lt;0.12)), 5,0)</f>
        <v>0</v>
      </c>
      <c r="B6" s="1" t="s">
        <v>22</v>
      </c>
      <c r="C6" s="1" t="s">
        <v>23</v>
      </c>
    </row>
    <row r="7" spans="1:3" x14ac:dyDescent="0.25">
      <c r="A7" s="2">
        <f>IF(AND('Enter Data'!C14&gt;=0.8, 'Enter Data'!D14&lt;0.12), 6, 0)</f>
        <v>6</v>
      </c>
      <c r="B7" s="1" t="s">
        <v>24</v>
      </c>
      <c r="C7" s="1" t="s">
        <v>25</v>
      </c>
    </row>
    <row r="8" spans="1:3" x14ac:dyDescent="0.25">
      <c r="A8" s="2">
        <f>IF(AND('Enter Data'!D14&gt;=0.2, 'Enter Data'!D14&lt;0.35, 'Enter Data'!C14&lt;0.28, 'Enter Data'!B14&gt;0.45), 7, 0)</f>
        <v>0</v>
      </c>
      <c r="B8" s="1" t="s">
        <v>26</v>
      </c>
      <c r="C8" s="1" t="s">
        <v>27</v>
      </c>
    </row>
    <row r="9" spans="1:3" x14ac:dyDescent="0.25">
      <c r="A9" s="2">
        <f>IF(AND('Enter Data'!D14&gt;=0.27, 'Enter Data'!D14&lt;0.4, 'Enter Data'!B14&gt;0.2, 'Enter Data'!B14&lt;=0.45), 8, 0)</f>
        <v>0</v>
      </c>
      <c r="B9" s="1" t="s">
        <v>28</v>
      </c>
      <c r="C9" s="1" t="s">
        <v>29</v>
      </c>
    </row>
    <row r="10" spans="1:3" x14ac:dyDescent="0.25">
      <c r="A10" s="2">
        <f>IF(AND('Enter Data'!D14&gt;=0.27, 'Enter Data'!D14&lt;0.4, 'Enter Data'!B14&lt;=0.2), 9, 0)</f>
        <v>0</v>
      </c>
      <c r="B10" s="1" t="s">
        <v>30</v>
      </c>
      <c r="C10" s="1" t="s">
        <v>31</v>
      </c>
    </row>
    <row r="11" spans="1:3" x14ac:dyDescent="0.25">
      <c r="A11" s="2">
        <f>IF(AND('Enter Data'!D14&gt;=0.35, 'Enter Data'!B14&gt;0.45), 10, 0)</f>
        <v>0</v>
      </c>
      <c r="B11" s="1" t="s">
        <v>32</v>
      </c>
      <c r="C11" s="1" t="s">
        <v>33</v>
      </c>
    </row>
    <row r="12" spans="1:3" x14ac:dyDescent="0.25">
      <c r="A12" s="2">
        <f>IF(AND('Enter Data'!D14&gt;=0.4, 'Enter Data'!C14&gt;=0.4), 11, 0)</f>
        <v>0</v>
      </c>
      <c r="B12" s="1" t="s">
        <v>34</v>
      </c>
      <c r="C12" s="1" t="s">
        <v>35</v>
      </c>
    </row>
    <row r="13" spans="1:3" x14ac:dyDescent="0.25">
      <c r="A13" s="2">
        <f>IF(AND('Enter Data'!D14&gt;=0.4, 'Enter Data'!B14&lt;=0.45,'Enter Data'!C14&lt;0.4),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Data'!E14:I14)='Enter Data'!B14, 'Enter Data'!E14+'Enter Data'!F14&gt;=0.25, 'Enter Data'!G14&lt;0.5, 'Enter Data'!H14&lt;0.5, 'Enter Data'!I14&lt;0.5), 1, 0)</f>
        <v>0</v>
      </c>
      <c r="B17" s="1" t="s">
        <v>38</v>
      </c>
      <c r="C17" s="1" t="s">
        <v>39</v>
      </c>
    </row>
    <row r="18" spans="1:3" x14ac:dyDescent="0.25">
      <c r="A18" s="2">
        <f>IF(AND(SUM('Enter Data'!E14:I14)='Enter Data'!B14,SUM($A$17) = 0, 'Enter Data'!E14+'Enter Data'!F14+'Enter Data'!G14&gt;=0.25, 'Enter Data'!E14+'Enter Data'!F14&lt;0.25, 'Enter Data'!H14&lt;0.5,'Enter Data'!I14&lt;0.5), 2, 0)</f>
        <v>0</v>
      </c>
      <c r="B18" s="1" t="s">
        <v>40</v>
      </c>
      <c r="C18" s="1" t="s">
        <v>15</v>
      </c>
    </row>
    <row r="19" spans="1:3" x14ac:dyDescent="0.25">
      <c r="A19" s="2">
        <f>IF(AND(SUM('Enter Data'!E14:I14)='Enter Data'!B14,SUM($A$17:$A$18) = 0, 'Enter Data'!G14&gt;=0.5, 'Enter Data'!E14+'Enter Data'!F14&gt;=0.25), 3, 0)</f>
        <v>0</v>
      </c>
      <c r="B19" s="1" t="s">
        <v>41</v>
      </c>
      <c r="C19" s="1" t="s">
        <v>15</v>
      </c>
    </row>
    <row r="20" spans="1:3" x14ac:dyDescent="0.25">
      <c r="A20" s="2">
        <f>IF(AND(SUM('Enter Data'!E14:I14)='Enter Data'!B14,SUM($A$17:$A$19) = 0, 'Enter Data'!H14&gt;=0.5, 'Enter Data'!H14&gt;'Enter Data'!I14), 4, 0)</f>
        <v>0</v>
      </c>
      <c r="B20" s="1" t="s">
        <v>42</v>
      </c>
      <c r="C20" s="1" t="s">
        <v>43</v>
      </c>
    </row>
    <row r="21" spans="1:3" x14ac:dyDescent="0.25">
      <c r="A21" s="2">
        <f>IF(AND(SUM('Enter Data'!E14:I14)='Enter Data'!B14,SUM($A$17:$A$20) = 0, 'Enter Data'!E14+'Enter Data'!F14+'Enter Data'!G14&lt;0.25, 'Enter Data'!I14&lt;0.5), 5, 0)</f>
        <v>5</v>
      </c>
      <c r="B21" s="1" t="s">
        <v>44</v>
      </c>
      <c r="C21" s="1" t="s">
        <v>43</v>
      </c>
    </row>
    <row r="22" spans="1:3" x14ac:dyDescent="0.25">
      <c r="A22" s="2">
        <f>IF(AND(SUM('Enter Data'!E14:I14)='Enter Data'!B14,SUM($A$17:$A$21) = 0, 'Enter Data'!I14&gt;=0.5),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Data'!E14:I14)='Enter Data'!B14, 'Enter Data'!E14+'Enter Data'!F14&gt;=0.25, 'Enter Data'!G14&lt;0.5, 'Enter Data'!H14&lt;0.5, 'Enter Data'!I14&lt;0.5), 1, 0)</f>
        <v>0</v>
      </c>
      <c r="B26" s="1" t="s">
        <v>38</v>
      </c>
      <c r="C26" s="1" t="s">
        <v>48</v>
      </c>
    </row>
    <row r="27" spans="1:3" x14ac:dyDescent="0.25">
      <c r="A27" s="2">
        <f>IF(AND(SUM('Enter Data'!E14:I14)='Enter Data'!B14,SUM($A$26) = 0, 'Enter Data'!E14+'Enter Data'!F14+'Enter Data'!G14&gt;=0.25, 'Enter Data'!E14+'Enter Data'!F14&lt;0.25, 'Enter Data'!H14&lt;0.5,'Enter Data'!I14&lt;0.5), 2, 0)</f>
        <v>0</v>
      </c>
      <c r="B27" s="1" t="s">
        <v>40</v>
      </c>
      <c r="C27" s="1" t="s">
        <v>17</v>
      </c>
    </row>
    <row r="28" spans="1:3" x14ac:dyDescent="0.25">
      <c r="A28" s="2">
        <f>IF(AND(SUM('Enter Data'!E14:I14)='Enter Data'!B14,SUM($A$26:$A$27) = 0, 'Enter Data'!G14&gt;=0.5, 'Enter Data'!E14+'Enter Data'!F14&gt;=0.25),3, 0)</f>
        <v>0</v>
      </c>
      <c r="B28" s="1" t="s">
        <v>41</v>
      </c>
      <c r="C28" s="1" t="s">
        <v>17</v>
      </c>
    </row>
    <row r="29" spans="1:3" x14ac:dyDescent="0.25">
      <c r="A29" s="2">
        <f>IF(AND(SUM('Enter Data'!E14:I14)='Enter Data'!B14,SUM($A$26:$A$28) = 0, 'Enter Data'!H14&gt;=0.5), 4, 0)</f>
        <v>0</v>
      </c>
      <c r="B29" s="1" t="s">
        <v>49</v>
      </c>
      <c r="C29" s="1" t="s">
        <v>50</v>
      </c>
    </row>
    <row r="30" spans="1:3" x14ac:dyDescent="0.25">
      <c r="A30" s="2">
        <f>IF(AND(SUM('Enter Data'!E14:I14)='Enter Data'!B14,SUM($A$26:$A$29) = 0, 'Enter Data'!E14+'Enter Data'!F14+'Enter Data'!G14&lt;0.25, 'Enter Data'!I14&lt;0.5), 5, 0)</f>
        <v>5</v>
      </c>
      <c r="B30" s="1" t="s">
        <v>44</v>
      </c>
      <c r="C30" s="1" t="s">
        <v>50</v>
      </c>
    </row>
    <row r="31" spans="1:3" x14ac:dyDescent="0.25">
      <c r="A31" s="2">
        <f>IF(AND(SUM('Enter Data'!E14:I14)='Enter Data'!B14,SUM($A$26:$A$30) = 0, 'Enter Data'!I14&gt;=0.5),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Data'!E14:I14)='Enter Data'!B14, 'Enter Data'!E14+'Enter Data'!F14&gt;=0.25, 'Enter Data'!G14&lt;0.5, 'Enter Data'!H14&lt;0.5, 'Enter Data'!I14&lt;0.5), 1, 0)</f>
        <v>0</v>
      </c>
      <c r="B35" s="1" t="s">
        <v>38</v>
      </c>
      <c r="C35" s="1" t="s">
        <v>11</v>
      </c>
    </row>
    <row r="36" spans="1:3" x14ac:dyDescent="0.25">
      <c r="A36" s="2">
        <f>IF(AND(SUM('Enter Data'!E14:I14)='Enter Data'!B14,SUM($A$35) = 0,'Enter Data'!E14+'Enter Data'!F14+'Enter Data'!G14&gt;=0.3, 'Enter Data'!I14&gt;=0.3, 'Enter Data'!I14&lt;0.5), 2, 0)</f>
        <v>0</v>
      </c>
      <c r="B36" s="1" t="s">
        <v>53</v>
      </c>
      <c r="C36" s="1" t="s">
        <v>11</v>
      </c>
    </row>
    <row r="37" spans="1:3" x14ac:dyDescent="0.25">
      <c r="A37" s="2">
        <f>IF(AND(SUM('Enter Data'!E14:I14)='Enter Data'!B14,SUM($A$35:$A$36) = 0, 'Enter Data'!E14+'Enter Data'!F14+'Enter Data'!G14&gt;=0.3, 'Enter Data'!E14+'Enter Data'!F14&lt;0.25, 'Enter Data'!H14&lt;0.3,'Enter Data'!I14&lt;0.3), 3, 0)</f>
        <v>0</v>
      </c>
      <c r="B37" s="1" t="s">
        <v>54</v>
      </c>
      <c r="C37" s="1" t="s">
        <v>19</v>
      </c>
    </row>
    <row r="38" spans="1:3" x14ac:dyDescent="0.25">
      <c r="A38" s="2">
        <f>IF(AND(SUM('Enter Data'!E14:I14)='Enter Data'!B14,SUM($A$35:$A$37) = 0,'Enter Data'!E14+'Enter Data'!F14+'Enter Data'!G14&lt;=0.15,'Enter Data'!H14&lt;0.3,'Enter Data'!I14&lt;0.3,'Enter Data'!H14+'Enter Data'!I14&lt;0.4), 4, 0)</f>
        <v>4</v>
      </c>
      <c r="B38" s="1" t="s">
        <v>55</v>
      </c>
      <c r="C38" s="1" t="s">
        <v>19</v>
      </c>
    </row>
    <row r="39" spans="1:3" x14ac:dyDescent="0.25">
      <c r="A39" s="2">
        <f>IF(AND(SUM('Enter Data'!E14:I14)='Enter Data'!B14,SUM($A$35:$A$38) = 0,'Enter Data'!E14+'Enter Data'!F14&gt;=0.25, 'Enter Data'!G14&gt;=0.5), 5, 0)</f>
        <v>0</v>
      </c>
      <c r="B39" s="1" t="s">
        <v>56</v>
      </c>
      <c r="C39" s="1" t="s">
        <v>19</v>
      </c>
    </row>
    <row r="40" spans="1:3" x14ac:dyDescent="0.25">
      <c r="A40" s="2">
        <f>IF(AND(SUM('Enter Data'!E14:I14)='Enter Data'!B14,SUM($A$35:$A$39) = 0,'Enter Data'!H14&gt;=0.3,'Enter Data'!I14&lt;0.3, 'Enter Data'!E14+'Enter Data'!F14&lt;0.25), 6, 0)</f>
        <v>0</v>
      </c>
      <c r="B40" s="1" t="s">
        <v>57</v>
      </c>
      <c r="C40" s="1" t="s">
        <v>58</v>
      </c>
    </row>
    <row r="41" spans="1:3" x14ac:dyDescent="0.25">
      <c r="A41" s="2">
        <f>IF(AND(SUM('Enter Data'!E14:I14)='Enter Data'!B14,SUM($A$35:$A$40) = 0,'Enter Data'!E14+'Enter Data'!F14+'Enter Data'!G14&gt;=0.15, 'Enter Data'!E14+'Enter Data'!F14+'Enter Data'!G14&lt;0.3, 'Enter Data'!E14+'Enter Data'!F14&lt;0.25), 7, 0)</f>
        <v>0</v>
      </c>
      <c r="B41" s="1" t="s">
        <v>59</v>
      </c>
      <c r="C41" s="1" t="s">
        <v>58</v>
      </c>
    </row>
    <row r="42" spans="1:3" x14ac:dyDescent="0.25">
      <c r="A42" s="2">
        <f>IF(AND(SUM('Enter Data'!E14:I14)='Enter Data'!B14,SUM($A$35:$A$41) = 0,'Enter Data'!H14+'Enter Data'!I14&gt;=0.4, 'Enter Data'!H14&gt;='Enter Data'!I14, 'Enter Data'!E14+'Enter Data'!F14+'Enter Data'!G14&lt;=0.15), 8, 0)</f>
        <v>0</v>
      </c>
      <c r="B42" s="1" t="s">
        <v>60</v>
      </c>
      <c r="C42" s="1" t="s">
        <v>58</v>
      </c>
    </row>
    <row r="43" spans="1:3" x14ac:dyDescent="0.25">
      <c r="A43" s="2">
        <f>IF(AND(SUM('Enter Data'!E14:I14)='Enter Data'!B14,SUM($A$35:$A$42) = 0,'Enter Data'!E14+'Enter Data'!F14&gt;=0.25, 'Enter Data'!H14&gt;=0.5), 9, 0)</f>
        <v>0</v>
      </c>
      <c r="B43" s="1" t="s">
        <v>61</v>
      </c>
      <c r="C43" s="1" t="s">
        <v>58</v>
      </c>
    </row>
    <row r="44" spans="1:3" x14ac:dyDescent="0.25">
      <c r="A44" s="2">
        <f>IF(AND(SUM('Enter Data'!E14:I14)='Enter Data'!B14,SUM($A$35:$A$43) = 0,'Enter Data'!I14&gt;=0.3, 'Enter Data'!E14+'Enter Data'!F14+'Enter Data'!G14&lt;0.15, 'Enter Data'!I14&gt;'Enter Data'!H14), 10, 0)</f>
        <v>0</v>
      </c>
      <c r="B44" s="1" t="s">
        <v>62</v>
      </c>
      <c r="C44" s="1" t="s">
        <v>63</v>
      </c>
    </row>
    <row r="45" spans="1:3" x14ac:dyDescent="0.25">
      <c r="A45" s="2">
        <f>IF(AND(SUM('Enter Data'!E14:I14)='Enter Data'!B14,SUM($A$35:$A$44) = 0,'Enter Data'!H14+'Enter Data'!I14&gt;=0.4, 'Enter Data'!I14&gt;'Enter Data'!H14, 'Enter Data'!E14+'Enter Data'!F14+'Enter Data'!G14&lt;15), 11, 0)</f>
        <v>0</v>
      </c>
      <c r="B45" s="1" t="s">
        <v>64</v>
      </c>
      <c r="C45" s="1" t="s">
        <v>63</v>
      </c>
    </row>
    <row r="46" spans="1:3" x14ac:dyDescent="0.25">
      <c r="A46" s="2">
        <f>IF(AND(SUM('Enter Data'!E14:I14)='Enter Data'!B14,SUM($A$35:$A$45) = 0,'Enter Data'!E14+'Enter Data'!F14&gt;=0.25, 'Enter Data'!I14&gt;=0.5), 12, 0)</f>
        <v>0</v>
      </c>
      <c r="B46" s="1" t="s">
        <v>65</v>
      </c>
      <c r="C46" s="1" t="s">
        <v>63</v>
      </c>
    </row>
    <row r="47" spans="1:3" x14ac:dyDescent="0.25">
      <c r="A47" s="2">
        <f>IF(AND(SUM('Enter Data'!E14:I14)='Enter Data'!B14,SUM($A$35:$A$46) = 0,'Enter Data'!E14+'Enter Data'!F14+'Enter Data'!G14&gt;=0.3, 'Enter Data'!I14&gt;=0.5), 13, 0)</f>
        <v>0</v>
      </c>
      <c r="B47" s="1" t="s">
        <v>66</v>
      </c>
      <c r="C47" s="1" t="s">
        <v>63</v>
      </c>
    </row>
    <row r="48" spans="1:3" x14ac:dyDescent="0.25">
      <c r="A48" s="2">
        <f>SUM(A35:A47)+1</f>
        <v>5</v>
      </c>
      <c r="B48" s="4"/>
      <c r="C48"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4992E-28F8-4646-80A7-15C99A37DFF4}">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Data'!C15+1.5*'Enter Data'!D15&lt;0.15,1,0)</f>
        <v>0</v>
      </c>
      <c r="B2" s="1" t="s">
        <v>14</v>
      </c>
      <c r="C2" s="1" t="s">
        <v>15</v>
      </c>
    </row>
    <row r="3" spans="1:3" x14ac:dyDescent="0.25">
      <c r="A3" s="2">
        <f>IF(AND('Enter Data'!C15+1.5*'Enter Data'!D15&gt;=0.15, 'Enter Data'!C15+2*'Enter Data'!D15&lt;0.3), 2, 0)</f>
        <v>0</v>
      </c>
      <c r="B3" s="1" t="s">
        <v>16</v>
      </c>
      <c r="C3" s="1" t="s">
        <v>17</v>
      </c>
    </row>
    <row r="4" spans="1:3" x14ac:dyDescent="0.25">
      <c r="A4" s="2">
        <f>IF(OR(AND('Enter Data'!D15&gt;=0.07, 'Enter Data'!D15&lt;0.2,'Enter Data'!B15&gt;0.52,'Enter Data'!C15+2*'Enter Data'!D15&gt;=0.3), AND('Enter Data'!D15&lt;0.07, 'Enter Data'!C15&lt;0.5, 'Enter Data'!C15+2*'Enter Data'!D15&gt;=0.3)), 3,0)</f>
        <v>0</v>
      </c>
      <c r="B4" s="1" t="s">
        <v>18</v>
      </c>
      <c r="C4" s="1" t="s">
        <v>19</v>
      </c>
    </row>
    <row r="5" spans="1:3" x14ac:dyDescent="0.25">
      <c r="A5" s="2">
        <f>IF(AND('Enter Data'!D15&gt;=0.07, 'Enter Data'!D15&lt;0.27, 'Enter Data'!C15&gt;=0.28, 'Enter Data'!C15&lt;0.5, 'Enter Data'!B15&lt;=0.52), 4, 0)</f>
        <v>0</v>
      </c>
      <c r="B5" s="1" t="s">
        <v>20</v>
      </c>
      <c r="C5" s="1" t="s">
        <v>21</v>
      </c>
    </row>
    <row r="6" spans="1:3" x14ac:dyDescent="0.25">
      <c r="A6" s="2">
        <f>IF(OR(AND('Enter Data'!C15&gt;=0.5, 'Enter Data'!D15&gt;=0.12,'Enter Data'!D15&lt;0.27), AND('Enter Data'!C15&gt;=0.5,'Enter Data'!C15&lt;0.8,'Enter Data'!D15&lt;0.12)), 5,0)</f>
        <v>0</v>
      </c>
      <c r="B6" s="1" t="s">
        <v>22</v>
      </c>
      <c r="C6" s="1" t="s">
        <v>23</v>
      </c>
    </row>
    <row r="7" spans="1:3" x14ac:dyDescent="0.25">
      <c r="A7" s="2">
        <f>IF(AND('Enter Data'!C15&gt;=0.8, 'Enter Data'!D15&lt;0.12), 6, 0)</f>
        <v>6</v>
      </c>
      <c r="B7" s="1" t="s">
        <v>24</v>
      </c>
      <c r="C7" s="1" t="s">
        <v>25</v>
      </c>
    </row>
    <row r="8" spans="1:3" x14ac:dyDescent="0.25">
      <c r="A8" s="2">
        <f>IF(AND('Enter Data'!D15&gt;=0.2, 'Enter Data'!D15&lt;0.35, 'Enter Data'!C15&lt;0.28, 'Enter Data'!B15&gt;0.45), 7, 0)</f>
        <v>0</v>
      </c>
      <c r="B8" s="1" t="s">
        <v>26</v>
      </c>
      <c r="C8" s="1" t="s">
        <v>27</v>
      </c>
    </row>
    <row r="9" spans="1:3" x14ac:dyDescent="0.25">
      <c r="A9" s="2">
        <f>IF(AND('Enter Data'!D15&gt;=0.27, 'Enter Data'!D15&lt;0.4, 'Enter Data'!B15&gt;0.2, 'Enter Data'!B15&lt;=0.45), 8, 0)</f>
        <v>0</v>
      </c>
      <c r="B9" s="1" t="s">
        <v>28</v>
      </c>
      <c r="C9" s="1" t="s">
        <v>29</v>
      </c>
    </row>
    <row r="10" spans="1:3" x14ac:dyDescent="0.25">
      <c r="A10" s="2">
        <f>IF(AND('Enter Data'!D15&gt;=0.27, 'Enter Data'!D15&lt;0.4, 'Enter Data'!B15&lt;=0.2), 9, 0)</f>
        <v>0</v>
      </c>
      <c r="B10" s="1" t="s">
        <v>30</v>
      </c>
      <c r="C10" s="1" t="s">
        <v>31</v>
      </c>
    </row>
    <row r="11" spans="1:3" x14ac:dyDescent="0.25">
      <c r="A11" s="2">
        <f>IF(AND('Enter Data'!D15&gt;=0.35, 'Enter Data'!B15&gt;0.45), 10, 0)</f>
        <v>0</v>
      </c>
      <c r="B11" s="1" t="s">
        <v>32</v>
      </c>
      <c r="C11" s="1" t="s">
        <v>33</v>
      </c>
    </row>
    <row r="12" spans="1:3" x14ac:dyDescent="0.25">
      <c r="A12" s="2">
        <f>IF(AND('Enter Data'!D15&gt;=0.4, 'Enter Data'!C15&gt;=0.4), 11, 0)</f>
        <v>0</v>
      </c>
      <c r="B12" s="1" t="s">
        <v>34</v>
      </c>
      <c r="C12" s="1" t="s">
        <v>35</v>
      </c>
    </row>
    <row r="13" spans="1:3" x14ac:dyDescent="0.25">
      <c r="A13" s="2">
        <f>IF(AND('Enter Data'!D15&gt;=0.4, 'Enter Data'!B15&lt;=0.45,'Enter Data'!C15&lt;0.4),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Data'!E15:I15)='Enter Data'!B15, 'Enter Data'!E15+'Enter Data'!F15&gt;=0.25, 'Enter Data'!G15&lt;0.5, 'Enter Data'!H15&lt;0.5, 'Enter Data'!I15&lt;0.5), 1, 0)</f>
        <v>0</v>
      </c>
      <c r="B17" s="1" t="s">
        <v>38</v>
      </c>
      <c r="C17" s="1" t="s">
        <v>39</v>
      </c>
    </row>
    <row r="18" spans="1:3" x14ac:dyDescent="0.25">
      <c r="A18" s="2">
        <f>IF(AND(SUM('Enter Data'!E15:I15)='Enter Data'!B15,SUM($A$17) = 0, 'Enter Data'!E15+'Enter Data'!F15+'Enter Data'!G15&gt;=0.25, 'Enter Data'!E15+'Enter Data'!F15&lt;0.25, 'Enter Data'!H15&lt;0.5,'Enter Data'!I15&lt;0.5), 2, 0)</f>
        <v>0</v>
      </c>
      <c r="B18" s="1" t="s">
        <v>40</v>
      </c>
      <c r="C18" s="1" t="s">
        <v>15</v>
      </c>
    </row>
    <row r="19" spans="1:3" x14ac:dyDescent="0.25">
      <c r="A19" s="2">
        <f>IF(AND(SUM('Enter Data'!E15:I15)='Enter Data'!B15,SUM($A$17:$A$18) = 0, 'Enter Data'!G15&gt;=0.5, 'Enter Data'!E15+'Enter Data'!F15&gt;=0.25), 3, 0)</f>
        <v>0</v>
      </c>
      <c r="B19" s="1" t="s">
        <v>41</v>
      </c>
      <c r="C19" s="1" t="s">
        <v>15</v>
      </c>
    </row>
    <row r="20" spans="1:3" x14ac:dyDescent="0.25">
      <c r="A20" s="2">
        <f>IF(AND(SUM('Enter Data'!E15:I15)='Enter Data'!B15,SUM($A$17:$A$19) = 0, 'Enter Data'!H15&gt;=0.5, 'Enter Data'!H15&gt;'Enter Data'!I15), 4, 0)</f>
        <v>0</v>
      </c>
      <c r="B20" s="1" t="s">
        <v>42</v>
      </c>
      <c r="C20" s="1" t="s">
        <v>43</v>
      </c>
    </row>
    <row r="21" spans="1:3" x14ac:dyDescent="0.25">
      <c r="A21" s="2">
        <f>IF(AND(SUM('Enter Data'!E15:I15)='Enter Data'!B15,SUM($A$17:$A$20) = 0, 'Enter Data'!E15+'Enter Data'!F15+'Enter Data'!G15&lt;0.25, 'Enter Data'!I15&lt;0.5), 5, 0)</f>
        <v>5</v>
      </c>
      <c r="B21" s="1" t="s">
        <v>44</v>
      </c>
      <c r="C21" s="1" t="s">
        <v>43</v>
      </c>
    </row>
    <row r="22" spans="1:3" x14ac:dyDescent="0.25">
      <c r="A22" s="2">
        <f>IF(AND(SUM('Enter Data'!E15:I15)='Enter Data'!B15,SUM($A$17:$A$21) = 0, 'Enter Data'!I15&gt;=0.5),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Data'!E15:I15)='Enter Data'!B15, 'Enter Data'!E15+'Enter Data'!F15&gt;=0.25, 'Enter Data'!G15&lt;0.5, 'Enter Data'!H15&lt;0.5, 'Enter Data'!I15&lt;0.5), 1, 0)</f>
        <v>0</v>
      </c>
      <c r="B26" s="1" t="s">
        <v>38</v>
      </c>
      <c r="C26" s="1" t="s">
        <v>48</v>
      </c>
    </row>
    <row r="27" spans="1:3" x14ac:dyDescent="0.25">
      <c r="A27" s="2">
        <f>IF(AND(SUM('Enter Data'!E15:I15)='Enter Data'!B15,SUM($A$26) = 0, 'Enter Data'!E15+'Enter Data'!F15+'Enter Data'!G15&gt;=0.25, 'Enter Data'!E15+'Enter Data'!F15&lt;0.25, 'Enter Data'!H15&lt;0.5,'Enter Data'!I15&lt;0.5), 2, 0)</f>
        <v>0</v>
      </c>
      <c r="B27" s="1" t="s">
        <v>40</v>
      </c>
      <c r="C27" s="1" t="s">
        <v>17</v>
      </c>
    </row>
    <row r="28" spans="1:3" x14ac:dyDescent="0.25">
      <c r="A28" s="2">
        <f>IF(AND(SUM('Enter Data'!E15:I15)='Enter Data'!B15,SUM($A$26:$A$27) = 0, 'Enter Data'!G15&gt;=0.5, 'Enter Data'!E15+'Enter Data'!F15&gt;=0.25),3, 0)</f>
        <v>0</v>
      </c>
      <c r="B28" s="1" t="s">
        <v>41</v>
      </c>
      <c r="C28" s="1" t="s">
        <v>17</v>
      </c>
    </row>
    <row r="29" spans="1:3" x14ac:dyDescent="0.25">
      <c r="A29" s="2">
        <f>IF(AND(SUM('Enter Data'!E15:I15)='Enter Data'!B15,SUM($A$26:$A$28) = 0, 'Enter Data'!H15&gt;=0.5), 4, 0)</f>
        <v>0</v>
      </c>
      <c r="B29" s="1" t="s">
        <v>49</v>
      </c>
      <c r="C29" s="1" t="s">
        <v>50</v>
      </c>
    </row>
    <row r="30" spans="1:3" x14ac:dyDescent="0.25">
      <c r="A30" s="2">
        <f>IF(AND(SUM('Enter Data'!E15:I15)='Enter Data'!B15,SUM($A$26:$A$29) = 0, 'Enter Data'!E15+'Enter Data'!F15+'Enter Data'!G15&lt;0.25, 'Enter Data'!I15&lt;0.5), 5, 0)</f>
        <v>5</v>
      </c>
      <c r="B30" s="1" t="s">
        <v>44</v>
      </c>
      <c r="C30" s="1" t="s">
        <v>50</v>
      </c>
    </row>
    <row r="31" spans="1:3" x14ac:dyDescent="0.25">
      <c r="A31" s="2">
        <f>IF(AND(SUM('Enter Data'!E15:I15)='Enter Data'!B15,SUM($A$26:$A$30) = 0, 'Enter Data'!I15&gt;=0.5),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Data'!E15:I15)='Enter Data'!B15, 'Enter Data'!E15+'Enter Data'!F15&gt;=0.25, 'Enter Data'!G15&lt;0.5, 'Enter Data'!H15&lt;0.5, 'Enter Data'!I15&lt;0.5), 1, 0)</f>
        <v>0</v>
      </c>
      <c r="B35" s="1" t="s">
        <v>38</v>
      </c>
      <c r="C35" s="1" t="s">
        <v>11</v>
      </c>
    </row>
    <row r="36" spans="1:3" x14ac:dyDescent="0.25">
      <c r="A36" s="2">
        <f>IF(AND(SUM('Enter Data'!E15:I15)='Enter Data'!B15,SUM($A$35) = 0,'Enter Data'!E15+'Enter Data'!F15+'Enter Data'!G15&gt;=0.3, 'Enter Data'!I15&gt;=0.3, 'Enter Data'!I15&lt;0.5), 2, 0)</f>
        <v>0</v>
      </c>
      <c r="B36" s="1" t="s">
        <v>53</v>
      </c>
      <c r="C36" s="1" t="s">
        <v>11</v>
      </c>
    </row>
    <row r="37" spans="1:3" x14ac:dyDescent="0.25">
      <c r="A37" s="2">
        <f>IF(AND(SUM('Enter Data'!E15:I15)='Enter Data'!B15,SUM($A$35:$A$36) = 0, 'Enter Data'!E15+'Enter Data'!F15+'Enter Data'!G15&gt;=0.3, 'Enter Data'!E15+'Enter Data'!F15&lt;0.25, 'Enter Data'!H15&lt;0.3,'Enter Data'!I15&lt;0.3), 3, 0)</f>
        <v>0</v>
      </c>
      <c r="B37" s="1" t="s">
        <v>54</v>
      </c>
      <c r="C37" s="1" t="s">
        <v>19</v>
      </c>
    </row>
    <row r="38" spans="1:3" x14ac:dyDescent="0.25">
      <c r="A38" s="2">
        <f>IF(AND(SUM('Enter Data'!E15:I15)='Enter Data'!B15,SUM($A$35:$A$37) = 0,'Enter Data'!E15+'Enter Data'!F15+'Enter Data'!G15&lt;=0.15,'Enter Data'!H15&lt;0.3,'Enter Data'!I15&lt;0.3,'Enter Data'!H15+'Enter Data'!I15&lt;0.4), 4, 0)</f>
        <v>4</v>
      </c>
      <c r="B38" s="1" t="s">
        <v>55</v>
      </c>
      <c r="C38" s="1" t="s">
        <v>19</v>
      </c>
    </row>
    <row r="39" spans="1:3" x14ac:dyDescent="0.25">
      <c r="A39" s="2">
        <f>IF(AND(SUM('Enter Data'!E15:I15)='Enter Data'!B15,SUM($A$35:$A$38) = 0,'Enter Data'!E15+'Enter Data'!F15&gt;=0.25, 'Enter Data'!G15&gt;=0.5), 5, 0)</f>
        <v>0</v>
      </c>
      <c r="B39" s="1" t="s">
        <v>56</v>
      </c>
      <c r="C39" s="1" t="s">
        <v>19</v>
      </c>
    </row>
    <row r="40" spans="1:3" x14ac:dyDescent="0.25">
      <c r="A40" s="2">
        <f>IF(AND(SUM('Enter Data'!E15:I15)='Enter Data'!B15,SUM($A$35:$A$39) = 0,'Enter Data'!H15&gt;=0.3,'Enter Data'!I15&lt;0.3, 'Enter Data'!E15+'Enter Data'!F15&lt;0.25), 6, 0)</f>
        <v>0</v>
      </c>
      <c r="B40" s="1" t="s">
        <v>57</v>
      </c>
      <c r="C40" s="1" t="s">
        <v>58</v>
      </c>
    </row>
    <row r="41" spans="1:3" x14ac:dyDescent="0.25">
      <c r="A41" s="2">
        <f>IF(AND(SUM('Enter Data'!E15:I15)='Enter Data'!B15,SUM($A$35:$A$40) = 0,'Enter Data'!E15+'Enter Data'!F15+'Enter Data'!G15&gt;=0.15, 'Enter Data'!E15+'Enter Data'!F15+'Enter Data'!G15&lt;0.3, 'Enter Data'!E15+'Enter Data'!F15&lt;0.25), 7, 0)</f>
        <v>0</v>
      </c>
      <c r="B41" s="1" t="s">
        <v>59</v>
      </c>
      <c r="C41" s="1" t="s">
        <v>58</v>
      </c>
    </row>
    <row r="42" spans="1:3" x14ac:dyDescent="0.25">
      <c r="A42" s="2">
        <f>IF(AND(SUM('Enter Data'!E15:I15)='Enter Data'!B15,SUM($A$35:$A$41) = 0,'Enter Data'!H15+'Enter Data'!I15&gt;=0.4, 'Enter Data'!H15&gt;='Enter Data'!I15, 'Enter Data'!E15+'Enter Data'!F15+'Enter Data'!G15&lt;=0.15), 8, 0)</f>
        <v>0</v>
      </c>
      <c r="B42" s="1" t="s">
        <v>60</v>
      </c>
      <c r="C42" s="1" t="s">
        <v>58</v>
      </c>
    </row>
    <row r="43" spans="1:3" x14ac:dyDescent="0.25">
      <c r="A43" s="2">
        <f>IF(AND(SUM('Enter Data'!E15:I15)='Enter Data'!B15,SUM($A$35:$A$42) = 0,'Enter Data'!E15+'Enter Data'!F15&gt;=0.25, 'Enter Data'!H15&gt;=0.5), 9, 0)</f>
        <v>0</v>
      </c>
      <c r="B43" s="1" t="s">
        <v>61</v>
      </c>
      <c r="C43" s="1" t="s">
        <v>58</v>
      </c>
    </row>
    <row r="44" spans="1:3" x14ac:dyDescent="0.25">
      <c r="A44" s="2">
        <f>IF(AND(SUM('Enter Data'!E15:I15)='Enter Data'!B15,SUM($A$35:$A$43) = 0,'Enter Data'!I15&gt;=0.3, 'Enter Data'!E15+'Enter Data'!F15+'Enter Data'!G15&lt;0.15, 'Enter Data'!I15&gt;'Enter Data'!H15), 10, 0)</f>
        <v>0</v>
      </c>
      <c r="B44" s="1" t="s">
        <v>62</v>
      </c>
      <c r="C44" s="1" t="s">
        <v>63</v>
      </c>
    </row>
    <row r="45" spans="1:3" x14ac:dyDescent="0.25">
      <c r="A45" s="2">
        <f>IF(AND(SUM('Enter Data'!E15:I15)='Enter Data'!B15,SUM($A$35:$A$44) = 0,'Enter Data'!H15+'Enter Data'!I15&gt;=0.4, 'Enter Data'!I15&gt;'Enter Data'!H15, 'Enter Data'!E15+'Enter Data'!F15+'Enter Data'!G15&lt;15), 11, 0)</f>
        <v>0</v>
      </c>
      <c r="B45" s="1" t="s">
        <v>64</v>
      </c>
      <c r="C45" s="1" t="s">
        <v>63</v>
      </c>
    </row>
    <row r="46" spans="1:3" x14ac:dyDescent="0.25">
      <c r="A46" s="2">
        <f>IF(AND(SUM('Enter Data'!E15:I15)='Enter Data'!B15,SUM($A$35:$A$45) = 0,'Enter Data'!E15+'Enter Data'!F15&gt;=0.25, 'Enter Data'!I15&gt;=0.5), 12, 0)</f>
        <v>0</v>
      </c>
      <c r="B46" s="1" t="s">
        <v>65</v>
      </c>
      <c r="C46" s="1" t="s">
        <v>63</v>
      </c>
    </row>
    <row r="47" spans="1:3" x14ac:dyDescent="0.25">
      <c r="A47" s="2">
        <f>IF(AND(SUM('Enter Data'!E15:I15)='Enter Data'!B15,SUM($A$35:$A$46) = 0,'Enter Data'!E15+'Enter Data'!F15+'Enter Data'!G15&gt;=0.3, 'Enter Data'!I15&gt;=0.5), 13, 0)</f>
        <v>0</v>
      </c>
      <c r="B47" s="1" t="s">
        <v>66</v>
      </c>
      <c r="C47" s="1" t="s">
        <v>63</v>
      </c>
    </row>
    <row r="48" spans="1:3" x14ac:dyDescent="0.25">
      <c r="A48" s="2">
        <f>SUM(A35:A47)+1</f>
        <v>5</v>
      </c>
      <c r="B48" s="4"/>
      <c r="C48"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6D72C-4E0C-4286-BA30-2A1158A68568}">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Data'!C16+1.5*'Enter Data'!D16&lt;0.15,1,0)</f>
        <v>0</v>
      </c>
      <c r="B2" s="1" t="s">
        <v>14</v>
      </c>
      <c r="C2" s="1" t="s">
        <v>15</v>
      </c>
    </row>
    <row r="3" spans="1:3" x14ac:dyDescent="0.25">
      <c r="A3" s="2">
        <f>IF(AND('Enter Data'!C16+1.5*'Enter Data'!D16&gt;=0.15, 'Enter Data'!C16+2*'Enter Data'!D16&lt;0.3), 2, 0)</f>
        <v>0</v>
      </c>
      <c r="B3" s="1" t="s">
        <v>16</v>
      </c>
      <c r="C3" s="1" t="s">
        <v>17</v>
      </c>
    </row>
    <row r="4" spans="1:3" x14ac:dyDescent="0.25">
      <c r="A4" s="2">
        <f>IF(OR(AND('Enter Data'!D16&gt;=0.07, 'Enter Data'!D16&lt;0.2,'Enter Data'!B16&gt;0.52,'Enter Data'!C16+2*'Enter Data'!D16&gt;=0.3), AND('Enter Data'!D16&lt;0.07, 'Enter Data'!C16&lt;0.5, 'Enter Data'!C16+2*'Enter Data'!D16&gt;=0.3)), 3,0)</f>
        <v>0</v>
      </c>
      <c r="B4" s="1" t="s">
        <v>18</v>
      </c>
      <c r="C4" s="1" t="s">
        <v>19</v>
      </c>
    </row>
    <row r="5" spans="1:3" x14ac:dyDescent="0.25">
      <c r="A5" s="2">
        <f>IF(AND('Enter Data'!D16&gt;=0.07, 'Enter Data'!D16&lt;0.27, 'Enter Data'!C16&gt;=0.28, 'Enter Data'!C16&lt;0.5, 'Enter Data'!B16&lt;=0.52), 4, 0)</f>
        <v>0</v>
      </c>
      <c r="B5" s="1" t="s">
        <v>20</v>
      </c>
      <c r="C5" s="1" t="s">
        <v>21</v>
      </c>
    </row>
    <row r="6" spans="1:3" x14ac:dyDescent="0.25">
      <c r="A6" s="2">
        <f>IF(OR(AND('Enter Data'!C16&gt;=0.5, 'Enter Data'!D16&gt;=0.12,'Enter Data'!D16&lt;0.27), AND('Enter Data'!C16&gt;=0.5,'Enter Data'!C16&lt;0.8,'Enter Data'!D16&lt;0.12)), 5,0)</f>
        <v>0</v>
      </c>
      <c r="B6" s="1" t="s">
        <v>22</v>
      </c>
      <c r="C6" s="1" t="s">
        <v>23</v>
      </c>
    </row>
    <row r="7" spans="1:3" x14ac:dyDescent="0.25">
      <c r="A7" s="2">
        <f>IF(AND('Enter Data'!C16&gt;=0.8, 'Enter Data'!D16&lt;0.12), 6, 0)</f>
        <v>6</v>
      </c>
      <c r="B7" s="1" t="s">
        <v>24</v>
      </c>
      <c r="C7" s="1" t="s">
        <v>25</v>
      </c>
    </row>
    <row r="8" spans="1:3" x14ac:dyDescent="0.25">
      <c r="A8" s="2">
        <f>IF(AND('Enter Data'!D16&gt;=0.2, 'Enter Data'!D16&lt;0.35, 'Enter Data'!C16&lt;0.28, 'Enter Data'!B16&gt;0.45), 7, 0)</f>
        <v>0</v>
      </c>
      <c r="B8" s="1" t="s">
        <v>26</v>
      </c>
      <c r="C8" s="1" t="s">
        <v>27</v>
      </c>
    </row>
    <row r="9" spans="1:3" x14ac:dyDescent="0.25">
      <c r="A9" s="2">
        <f>IF(AND('Enter Data'!D16&gt;=0.27, 'Enter Data'!D16&lt;0.4, 'Enter Data'!B16&gt;0.2, 'Enter Data'!B16&lt;=0.45), 8, 0)</f>
        <v>0</v>
      </c>
      <c r="B9" s="1" t="s">
        <v>28</v>
      </c>
      <c r="C9" s="1" t="s">
        <v>29</v>
      </c>
    </row>
    <row r="10" spans="1:3" x14ac:dyDescent="0.25">
      <c r="A10" s="2">
        <f>IF(AND('Enter Data'!D16&gt;=0.27, 'Enter Data'!D16&lt;0.4, 'Enter Data'!B16&lt;=0.2), 9, 0)</f>
        <v>0</v>
      </c>
      <c r="B10" s="1" t="s">
        <v>30</v>
      </c>
      <c r="C10" s="1" t="s">
        <v>31</v>
      </c>
    </row>
    <row r="11" spans="1:3" x14ac:dyDescent="0.25">
      <c r="A11" s="2">
        <f>IF(AND('Enter Data'!D16&gt;=0.35, 'Enter Data'!B16&gt;0.45), 10, 0)</f>
        <v>0</v>
      </c>
      <c r="B11" s="1" t="s">
        <v>32</v>
      </c>
      <c r="C11" s="1" t="s">
        <v>33</v>
      </c>
    </row>
    <row r="12" spans="1:3" x14ac:dyDescent="0.25">
      <c r="A12" s="2">
        <f>IF(AND('Enter Data'!D16&gt;=0.4, 'Enter Data'!C16&gt;=0.4), 11, 0)</f>
        <v>0</v>
      </c>
      <c r="B12" s="1" t="s">
        <v>34</v>
      </c>
      <c r="C12" s="1" t="s">
        <v>35</v>
      </c>
    </row>
    <row r="13" spans="1:3" x14ac:dyDescent="0.25">
      <c r="A13" s="2">
        <f>IF(AND('Enter Data'!D16&gt;=0.4, 'Enter Data'!B16&lt;=0.45,'Enter Data'!C16&lt;0.4),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Data'!E16:I16)='Enter Data'!B16, 'Enter Data'!E16+'Enter Data'!F16&gt;=0.25, 'Enter Data'!G16&lt;0.5, 'Enter Data'!H16&lt;0.5, 'Enter Data'!I16&lt;0.5), 1, 0)</f>
        <v>0</v>
      </c>
      <c r="B17" s="1" t="s">
        <v>38</v>
      </c>
      <c r="C17" s="1" t="s">
        <v>39</v>
      </c>
    </row>
    <row r="18" spans="1:3" x14ac:dyDescent="0.25">
      <c r="A18" s="2">
        <f>IF(AND(SUM('Enter Data'!E16:I16)='Enter Data'!B16,SUM($A$17) = 0, 'Enter Data'!E16+'Enter Data'!F16+'Enter Data'!G16&gt;=0.25, 'Enter Data'!E16+'Enter Data'!F16&lt;0.25, 'Enter Data'!H16&lt;0.5,'Enter Data'!I16&lt;0.5), 2, 0)</f>
        <v>0</v>
      </c>
      <c r="B18" s="1" t="s">
        <v>40</v>
      </c>
      <c r="C18" s="1" t="s">
        <v>15</v>
      </c>
    </row>
    <row r="19" spans="1:3" x14ac:dyDescent="0.25">
      <c r="A19" s="2">
        <f>IF(AND(SUM('Enter Data'!E16:I16)='Enter Data'!B16,SUM($A$17:$A$18) = 0, 'Enter Data'!G16&gt;=0.5, 'Enter Data'!E16+'Enter Data'!F16&gt;=0.25), 3, 0)</f>
        <v>0</v>
      </c>
      <c r="B19" s="1" t="s">
        <v>41</v>
      </c>
      <c r="C19" s="1" t="s">
        <v>15</v>
      </c>
    </row>
    <row r="20" spans="1:3" x14ac:dyDescent="0.25">
      <c r="A20" s="2">
        <f>IF(AND(SUM('Enter Data'!E16:I16)='Enter Data'!B16,SUM($A$17:$A$19) = 0, 'Enter Data'!H16&gt;=0.5, 'Enter Data'!H16&gt;'Enter Data'!I16), 4, 0)</f>
        <v>0</v>
      </c>
      <c r="B20" s="1" t="s">
        <v>42</v>
      </c>
      <c r="C20" s="1" t="s">
        <v>43</v>
      </c>
    </row>
    <row r="21" spans="1:3" x14ac:dyDescent="0.25">
      <c r="A21" s="2">
        <f>IF(AND(SUM('Enter Data'!E16:I16)='Enter Data'!B16,SUM($A$17:$A$20) = 0, 'Enter Data'!E16+'Enter Data'!F16+'Enter Data'!G16&lt;0.25, 'Enter Data'!I16&lt;0.5), 5, 0)</f>
        <v>5</v>
      </c>
      <c r="B21" s="1" t="s">
        <v>44</v>
      </c>
      <c r="C21" s="1" t="s">
        <v>43</v>
      </c>
    </row>
    <row r="22" spans="1:3" x14ac:dyDescent="0.25">
      <c r="A22" s="2">
        <f>IF(AND(SUM('Enter Data'!E16:I16)='Enter Data'!B16,SUM($A$17:$A$21) = 0, 'Enter Data'!I16&gt;=0.5),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Data'!E16:I16)='Enter Data'!B16, 'Enter Data'!E16+'Enter Data'!F16&gt;=0.25, 'Enter Data'!G16&lt;0.5, 'Enter Data'!H16&lt;0.5, 'Enter Data'!I16&lt;0.5), 1, 0)</f>
        <v>0</v>
      </c>
      <c r="B26" s="1" t="s">
        <v>38</v>
      </c>
      <c r="C26" s="1" t="s">
        <v>48</v>
      </c>
    </row>
    <row r="27" spans="1:3" x14ac:dyDescent="0.25">
      <c r="A27" s="2">
        <f>IF(AND(SUM('Enter Data'!E16:I16)='Enter Data'!B16,SUM($A$26) = 0, 'Enter Data'!E16+'Enter Data'!F16+'Enter Data'!G16&gt;=0.25, 'Enter Data'!E16+'Enter Data'!F16&lt;0.25, 'Enter Data'!H16&lt;0.5,'Enter Data'!I16&lt;0.5), 2, 0)</f>
        <v>0</v>
      </c>
      <c r="B27" s="1" t="s">
        <v>40</v>
      </c>
      <c r="C27" s="1" t="s">
        <v>17</v>
      </c>
    </row>
    <row r="28" spans="1:3" x14ac:dyDescent="0.25">
      <c r="A28" s="2">
        <f>IF(AND(SUM('Enter Data'!E16:I16)='Enter Data'!B16,SUM($A$26:$A$27) = 0, 'Enter Data'!G16&gt;=0.5, 'Enter Data'!E16+'Enter Data'!F16&gt;=0.25),3, 0)</f>
        <v>0</v>
      </c>
      <c r="B28" s="1" t="s">
        <v>41</v>
      </c>
      <c r="C28" s="1" t="s">
        <v>17</v>
      </c>
    </row>
    <row r="29" spans="1:3" x14ac:dyDescent="0.25">
      <c r="A29" s="2">
        <f>IF(AND(SUM('Enter Data'!E16:I16)='Enter Data'!B16,SUM($A$26:$A$28) = 0, 'Enter Data'!H16&gt;=0.5), 4, 0)</f>
        <v>0</v>
      </c>
      <c r="B29" s="1" t="s">
        <v>49</v>
      </c>
      <c r="C29" s="1" t="s">
        <v>50</v>
      </c>
    </row>
    <row r="30" spans="1:3" x14ac:dyDescent="0.25">
      <c r="A30" s="2">
        <f>IF(AND(SUM('Enter Data'!E16:I16)='Enter Data'!B16,SUM($A$26:$A$29) = 0, 'Enter Data'!E16+'Enter Data'!F16+'Enter Data'!G16&lt;0.25, 'Enter Data'!I16&lt;0.5), 5, 0)</f>
        <v>5</v>
      </c>
      <c r="B30" s="1" t="s">
        <v>44</v>
      </c>
      <c r="C30" s="1" t="s">
        <v>50</v>
      </c>
    </row>
    <row r="31" spans="1:3" x14ac:dyDescent="0.25">
      <c r="A31" s="2">
        <f>IF(AND(SUM('Enter Data'!E16:I16)='Enter Data'!B16,SUM($A$26:$A$30) = 0, 'Enter Data'!I16&gt;=0.5),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Data'!E16:I16)='Enter Data'!B16, 'Enter Data'!E16+'Enter Data'!F16&gt;=0.25, 'Enter Data'!G16&lt;0.5, 'Enter Data'!H16&lt;0.5, 'Enter Data'!I16&lt;0.5), 1, 0)</f>
        <v>0</v>
      </c>
      <c r="B35" s="1" t="s">
        <v>38</v>
      </c>
      <c r="C35" s="1" t="s">
        <v>11</v>
      </c>
    </row>
    <row r="36" spans="1:3" x14ac:dyDescent="0.25">
      <c r="A36" s="2">
        <f>IF(AND(SUM('Enter Data'!E16:I16)='Enter Data'!B16,SUM($A$35) = 0,'Enter Data'!E16+'Enter Data'!F16+'Enter Data'!G16&gt;=0.3, 'Enter Data'!I16&gt;=0.3, 'Enter Data'!I16&lt;0.5), 2, 0)</f>
        <v>0</v>
      </c>
      <c r="B36" s="1" t="s">
        <v>53</v>
      </c>
      <c r="C36" s="1" t="s">
        <v>11</v>
      </c>
    </row>
    <row r="37" spans="1:3" x14ac:dyDescent="0.25">
      <c r="A37" s="2">
        <f>IF(AND(SUM('Enter Data'!E16:I16)='Enter Data'!B16,SUM($A$35:$A$36) = 0, 'Enter Data'!E16+'Enter Data'!F16+'Enter Data'!G16&gt;=0.3, 'Enter Data'!E16+'Enter Data'!F16&lt;0.25, 'Enter Data'!H16&lt;0.3,'Enter Data'!I16&lt;0.3), 3, 0)</f>
        <v>0</v>
      </c>
      <c r="B37" s="1" t="s">
        <v>54</v>
      </c>
      <c r="C37" s="1" t="s">
        <v>19</v>
      </c>
    </row>
    <row r="38" spans="1:3" x14ac:dyDescent="0.25">
      <c r="A38" s="2">
        <f>IF(AND(SUM('Enter Data'!E16:I16)='Enter Data'!B16,SUM($A$35:$A$37) = 0,'Enter Data'!E16+'Enter Data'!F16+'Enter Data'!G16&lt;=0.15,'Enter Data'!H16&lt;0.3,'Enter Data'!I16&lt;0.3,'Enter Data'!H16+'Enter Data'!I16&lt;0.4), 4, 0)</f>
        <v>4</v>
      </c>
      <c r="B38" s="1" t="s">
        <v>55</v>
      </c>
      <c r="C38" s="1" t="s">
        <v>19</v>
      </c>
    </row>
    <row r="39" spans="1:3" x14ac:dyDescent="0.25">
      <c r="A39" s="2">
        <f>IF(AND(SUM('Enter Data'!E16:I16)='Enter Data'!B16,SUM($A$35:$A$38) = 0,'Enter Data'!E16+'Enter Data'!F16&gt;=0.25, 'Enter Data'!G16&gt;=0.5), 5, 0)</f>
        <v>0</v>
      </c>
      <c r="B39" s="1" t="s">
        <v>56</v>
      </c>
      <c r="C39" s="1" t="s">
        <v>19</v>
      </c>
    </row>
    <row r="40" spans="1:3" x14ac:dyDescent="0.25">
      <c r="A40" s="2">
        <f>IF(AND(SUM('Enter Data'!E16:I16)='Enter Data'!B16,SUM($A$35:$A$39) = 0,'Enter Data'!H16&gt;=0.3,'Enter Data'!I16&lt;0.3, 'Enter Data'!E16+'Enter Data'!F16&lt;0.25), 6, 0)</f>
        <v>0</v>
      </c>
      <c r="B40" s="1" t="s">
        <v>57</v>
      </c>
      <c r="C40" s="1" t="s">
        <v>58</v>
      </c>
    </row>
    <row r="41" spans="1:3" x14ac:dyDescent="0.25">
      <c r="A41" s="2">
        <f>IF(AND(SUM('Enter Data'!E16:I16)='Enter Data'!B16,SUM($A$35:$A$40) = 0,'Enter Data'!E16+'Enter Data'!F16+'Enter Data'!G16&gt;=0.15, 'Enter Data'!E16+'Enter Data'!F16+'Enter Data'!G16&lt;0.3, 'Enter Data'!E16+'Enter Data'!F16&lt;0.25), 7, 0)</f>
        <v>0</v>
      </c>
      <c r="B41" s="1" t="s">
        <v>59</v>
      </c>
      <c r="C41" s="1" t="s">
        <v>58</v>
      </c>
    </row>
    <row r="42" spans="1:3" x14ac:dyDescent="0.25">
      <c r="A42" s="2">
        <f>IF(AND(SUM('Enter Data'!E16:I16)='Enter Data'!B16,SUM($A$35:$A$41) = 0,'Enter Data'!H16+'Enter Data'!I16&gt;=0.4, 'Enter Data'!H16&gt;='Enter Data'!I16, 'Enter Data'!E16+'Enter Data'!F16+'Enter Data'!G16&lt;=0.15), 8, 0)</f>
        <v>0</v>
      </c>
      <c r="B42" s="1" t="s">
        <v>60</v>
      </c>
      <c r="C42" s="1" t="s">
        <v>58</v>
      </c>
    </row>
    <row r="43" spans="1:3" x14ac:dyDescent="0.25">
      <c r="A43" s="2">
        <f>IF(AND(SUM('Enter Data'!E16:I16)='Enter Data'!B16,SUM($A$35:$A$42) = 0,'Enter Data'!E16+'Enter Data'!F16&gt;=0.25, 'Enter Data'!H16&gt;=0.5), 9, 0)</f>
        <v>0</v>
      </c>
      <c r="B43" s="1" t="s">
        <v>61</v>
      </c>
      <c r="C43" s="1" t="s">
        <v>58</v>
      </c>
    </row>
    <row r="44" spans="1:3" x14ac:dyDescent="0.25">
      <c r="A44" s="2">
        <f>IF(AND(SUM('Enter Data'!E16:I16)='Enter Data'!B16,SUM($A$35:$A$43) = 0,'Enter Data'!I16&gt;=0.3, 'Enter Data'!E16+'Enter Data'!F16+'Enter Data'!G16&lt;0.15, 'Enter Data'!I16&gt;'Enter Data'!H16), 10, 0)</f>
        <v>0</v>
      </c>
      <c r="B44" s="1" t="s">
        <v>62</v>
      </c>
      <c r="C44" s="1" t="s">
        <v>63</v>
      </c>
    </row>
    <row r="45" spans="1:3" x14ac:dyDescent="0.25">
      <c r="A45" s="2">
        <f>IF(AND(SUM('Enter Data'!E16:I16)='Enter Data'!B16,SUM($A$35:$A$44) = 0,'Enter Data'!H16+'Enter Data'!I16&gt;=0.4, 'Enter Data'!I16&gt;'Enter Data'!H16, 'Enter Data'!E16+'Enter Data'!F16+'Enter Data'!G16&lt;15), 11, 0)</f>
        <v>0</v>
      </c>
      <c r="B45" s="1" t="s">
        <v>64</v>
      </c>
      <c r="C45" s="1" t="s">
        <v>63</v>
      </c>
    </row>
    <row r="46" spans="1:3" x14ac:dyDescent="0.25">
      <c r="A46" s="2">
        <f>IF(AND(SUM('Enter Data'!E16:I16)='Enter Data'!B16,SUM($A$35:$A$45) = 0,'Enter Data'!E16+'Enter Data'!F16&gt;=0.25, 'Enter Data'!I16&gt;=0.5), 12, 0)</f>
        <v>0</v>
      </c>
      <c r="B46" s="1" t="s">
        <v>65</v>
      </c>
      <c r="C46" s="1" t="s">
        <v>63</v>
      </c>
    </row>
    <row r="47" spans="1:3" x14ac:dyDescent="0.25">
      <c r="A47" s="2">
        <f>IF(AND(SUM('Enter Data'!E16:I16)='Enter Data'!B16,SUM($A$35:$A$46) = 0,'Enter Data'!E16+'Enter Data'!F16+'Enter Data'!G16&gt;=0.3, 'Enter Data'!I16&gt;=0.5), 13, 0)</f>
        <v>0</v>
      </c>
      <c r="B47" s="1" t="s">
        <v>66</v>
      </c>
      <c r="C47" s="1" t="s">
        <v>63</v>
      </c>
    </row>
    <row r="48" spans="1:3" x14ac:dyDescent="0.25">
      <c r="A48" s="2">
        <f>SUM(A35:A47)+1</f>
        <v>5</v>
      </c>
      <c r="B48" s="4"/>
      <c r="C4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521DF-1D67-4605-B552-79AF08E5B184}">
  <dimension ref="A1"/>
  <sheetViews>
    <sheetView workbookViewId="0"/>
  </sheetViews>
  <sheetFormatPr defaultRowHeight="15" x14ac:dyDescent="0.25"/>
  <sheetData/>
  <sheetProtection algorithmName="SHA-512" hashValue="C3WFVcoLUOEZ0EUeeTD1yg5T96WAcxoPkbjgYclCRfVvvQkK80qFWsi9/99dxoUYu1QhckEFIuaKISyVZrwKQg==" saltValue="RzZndaTBEq81m7qnXMLqZg==" spinCount="100000" sheet="1" objects="1" scenarios="1"/>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194FC-682F-433C-B80A-35C3E3409F86}">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Data'!C17+1.5*'Enter Data'!D17&lt;0.15,1,0)</f>
        <v>0</v>
      </c>
      <c r="B2" s="1" t="s">
        <v>14</v>
      </c>
      <c r="C2" s="1" t="s">
        <v>15</v>
      </c>
    </row>
    <row r="3" spans="1:3" x14ac:dyDescent="0.25">
      <c r="A3" s="2">
        <f>IF(AND('Enter Data'!C17+1.5*'Enter Data'!D17&gt;=0.15, 'Enter Data'!C17+2*'Enter Data'!D17&lt;0.3), 2, 0)</f>
        <v>0</v>
      </c>
      <c r="B3" s="1" t="s">
        <v>16</v>
      </c>
      <c r="C3" s="1" t="s">
        <v>17</v>
      </c>
    </row>
    <row r="4" spans="1:3" x14ac:dyDescent="0.25">
      <c r="A4" s="2">
        <f>IF(OR(AND('Enter Data'!D17&gt;=0.07, 'Enter Data'!D17&lt;0.2,'Enter Data'!B17&gt;0.52,'Enter Data'!C17+2*'Enter Data'!D17&gt;=0.3), AND('Enter Data'!D17&lt;0.07, 'Enter Data'!C17&lt;0.5, 'Enter Data'!C17+2*'Enter Data'!D17&gt;=0.3)), 3,0)</f>
        <v>0</v>
      </c>
      <c r="B4" s="1" t="s">
        <v>18</v>
      </c>
      <c r="C4" s="1" t="s">
        <v>19</v>
      </c>
    </row>
    <row r="5" spans="1:3" x14ac:dyDescent="0.25">
      <c r="A5" s="2">
        <f>IF(AND('Enter Data'!D17&gt;=0.07, 'Enter Data'!D17&lt;0.27, 'Enter Data'!C17&gt;=0.28, 'Enter Data'!C17&lt;0.5, 'Enter Data'!B17&lt;=0.52), 4, 0)</f>
        <v>0</v>
      </c>
      <c r="B5" s="1" t="s">
        <v>20</v>
      </c>
      <c r="C5" s="1" t="s">
        <v>21</v>
      </c>
    </row>
    <row r="6" spans="1:3" x14ac:dyDescent="0.25">
      <c r="A6" s="2">
        <f>IF(OR(AND('Enter Data'!C17&gt;=0.5, 'Enter Data'!D17&gt;=0.12,'Enter Data'!D17&lt;0.27), AND('Enter Data'!C17&gt;=0.5,'Enter Data'!C17&lt;0.8,'Enter Data'!D17&lt;0.12)), 5,0)</f>
        <v>0</v>
      </c>
      <c r="B6" s="1" t="s">
        <v>22</v>
      </c>
      <c r="C6" s="1" t="s">
        <v>23</v>
      </c>
    </row>
    <row r="7" spans="1:3" x14ac:dyDescent="0.25">
      <c r="A7" s="2">
        <f>IF(AND('Enter Data'!C17&gt;=0.8, 'Enter Data'!D17&lt;0.12), 6, 0)</f>
        <v>6</v>
      </c>
      <c r="B7" s="1" t="s">
        <v>24</v>
      </c>
      <c r="C7" s="1" t="s">
        <v>25</v>
      </c>
    </row>
    <row r="8" spans="1:3" x14ac:dyDescent="0.25">
      <c r="A8" s="2">
        <f>IF(AND('Enter Data'!D17&gt;=0.2, 'Enter Data'!D17&lt;0.35, 'Enter Data'!C17&lt;0.28, 'Enter Data'!B17&gt;0.45), 7, 0)</f>
        <v>0</v>
      </c>
      <c r="B8" s="1" t="s">
        <v>26</v>
      </c>
      <c r="C8" s="1" t="s">
        <v>27</v>
      </c>
    </row>
    <row r="9" spans="1:3" x14ac:dyDescent="0.25">
      <c r="A9" s="2">
        <f>IF(AND('Enter Data'!D17&gt;=0.27, 'Enter Data'!D17&lt;0.4, 'Enter Data'!B17&gt;0.2, 'Enter Data'!B17&lt;=0.45), 8, 0)</f>
        <v>0</v>
      </c>
      <c r="B9" s="1" t="s">
        <v>28</v>
      </c>
      <c r="C9" s="1" t="s">
        <v>29</v>
      </c>
    </row>
    <row r="10" spans="1:3" x14ac:dyDescent="0.25">
      <c r="A10" s="2">
        <f>IF(AND('Enter Data'!D17&gt;=0.27, 'Enter Data'!D17&lt;0.4, 'Enter Data'!B17&lt;=0.2), 9, 0)</f>
        <v>0</v>
      </c>
      <c r="B10" s="1" t="s">
        <v>30</v>
      </c>
      <c r="C10" s="1" t="s">
        <v>31</v>
      </c>
    </row>
    <row r="11" spans="1:3" x14ac:dyDescent="0.25">
      <c r="A11" s="2">
        <f>IF(AND('Enter Data'!D17&gt;=0.35, 'Enter Data'!B17&gt;0.45), 10, 0)</f>
        <v>0</v>
      </c>
      <c r="B11" s="1" t="s">
        <v>32</v>
      </c>
      <c r="C11" s="1" t="s">
        <v>33</v>
      </c>
    </row>
    <row r="12" spans="1:3" x14ac:dyDescent="0.25">
      <c r="A12" s="2">
        <f>IF(AND('Enter Data'!D17&gt;=0.4, 'Enter Data'!C17&gt;=0.4), 11, 0)</f>
        <v>0</v>
      </c>
      <c r="B12" s="1" t="s">
        <v>34</v>
      </c>
      <c r="C12" s="1" t="s">
        <v>35</v>
      </c>
    </row>
    <row r="13" spans="1:3" x14ac:dyDescent="0.25">
      <c r="A13" s="2">
        <f>IF(AND('Enter Data'!D17&gt;=0.4, 'Enter Data'!B17&lt;=0.45,'Enter Data'!C17&lt;0.4),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Data'!E17:I17)='Enter Data'!B17, 'Enter Data'!E17+'Enter Data'!F17&gt;=0.25, 'Enter Data'!G17&lt;0.5, 'Enter Data'!H17&lt;0.5, 'Enter Data'!I17&lt;0.5), 1, 0)</f>
        <v>0</v>
      </c>
      <c r="B17" s="1" t="s">
        <v>38</v>
      </c>
      <c r="C17" s="1" t="s">
        <v>39</v>
      </c>
    </row>
    <row r="18" spans="1:3" x14ac:dyDescent="0.25">
      <c r="A18" s="2">
        <f>IF(AND(SUM('Enter Data'!E17:I17)='Enter Data'!B17,SUM($A$17) = 0, 'Enter Data'!E17+'Enter Data'!F17+'Enter Data'!G17&gt;=0.25, 'Enter Data'!E17+'Enter Data'!F17&lt;0.25, 'Enter Data'!H17&lt;0.5,'Enter Data'!I17&lt;0.5), 2, 0)</f>
        <v>0</v>
      </c>
      <c r="B18" s="1" t="s">
        <v>40</v>
      </c>
      <c r="C18" s="1" t="s">
        <v>15</v>
      </c>
    </row>
    <row r="19" spans="1:3" x14ac:dyDescent="0.25">
      <c r="A19" s="2">
        <f>IF(AND(SUM('Enter Data'!E17:I17)='Enter Data'!B17,SUM($A$17:$A$18) = 0, 'Enter Data'!G17&gt;=0.5, 'Enter Data'!E17+'Enter Data'!F17&gt;=0.25), 3, 0)</f>
        <v>0</v>
      </c>
      <c r="B19" s="1" t="s">
        <v>41</v>
      </c>
      <c r="C19" s="1" t="s">
        <v>15</v>
      </c>
    </row>
    <row r="20" spans="1:3" x14ac:dyDescent="0.25">
      <c r="A20" s="2">
        <f>IF(AND(SUM('Enter Data'!E17:I17)='Enter Data'!B17,SUM($A$17:$A$19) = 0, 'Enter Data'!H17&gt;=0.5, 'Enter Data'!H17&gt;'Enter Data'!I17), 4, 0)</f>
        <v>0</v>
      </c>
      <c r="B20" s="1" t="s">
        <v>42</v>
      </c>
      <c r="C20" s="1" t="s">
        <v>43</v>
      </c>
    </row>
    <row r="21" spans="1:3" x14ac:dyDescent="0.25">
      <c r="A21" s="2">
        <f>IF(AND(SUM('Enter Data'!E17:I17)='Enter Data'!B17,SUM($A$17:$A$20) = 0, 'Enter Data'!E17+'Enter Data'!F17+'Enter Data'!G17&lt;0.25, 'Enter Data'!I17&lt;0.5), 5, 0)</f>
        <v>5</v>
      </c>
      <c r="B21" s="1" t="s">
        <v>44</v>
      </c>
      <c r="C21" s="1" t="s">
        <v>43</v>
      </c>
    </row>
    <row r="22" spans="1:3" x14ac:dyDescent="0.25">
      <c r="A22" s="2">
        <f>IF(AND(SUM('Enter Data'!E17:I17)='Enter Data'!B17,SUM($A$17:$A$21) = 0, 'Enter Data'!I17&gt;=0.5),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Data'!E17:I17)='Enter Data'!B17, 'Enter Data'!E17+'Enter Data'!F17&gt;=0.25, 'Enter Data'!G17&lt;0.5, 'Enter Data'!H17&lt;0.5, 'Enter Data'!I17&lt;0.5), 1, 0)</f>
        <v>0</v>
      </c>
      <c r="B26" s="1" t="s">
        <v>38</v>
      </c>
      <c r="C26" s="1" t="s">
        <v>48</v>
      </c>
    </row>
    <row r="27" spans="1:3" x14ac:dyDescent="0.25">
      <c r="A27" s="2">
        <f>IF(AND(SUM('Enter Data'!E17:I17)='Enter Data'!B17,SUM($A$26) = 0, 'Enter Data'!E17+'Enter Data'!F17+'Enter Data'!G17&gt;=0.25, 'Enter Data'!E17+'Enter Data'!F17&lt;0.25, 'Enter Data'!H17&lt;0.5,'Enter Data'!I17&lt;0.5), 2, 0)</f>
        <v>0</v>
      </c>
      <c r="B27" s="1" t="s">
        <v>40</v>
      </c>
      <c r="C27" s="1" t="s">
        <v>17</v>
      </c>
    </row>
    <row r="28" spans="1:3" x14ac:dyDescent="0.25">
      <c r="A28" s="2">
        <f>IF(AND(SUM('Enter Data'!E17:I17)='Enter Data'!B17,SUM($A$26:$A$27) = 0, 'Enter Data'!G17&gt;=0.5, 'Enter Data'!E17+'Enter Data'!F17&gt;=0.25),3, 0)</f>
        <v>0</v>
      </c>
      <c r="B28" s="1" t="s">
        <v>41</v>
      </c>
      <c r="C28" s="1" t="s">
        <v>17</v>
      </c>
    </row>
    <row r="29" spans="1:3" x14ac:dyDescent="0.25">
      <c r="A29" s="2">
        <f>IF(AND(SUM('Enter Data'!E17:I17)='Enter Data'!B17,SUM($A$26:$A$28) = 0, 'Enter Data'!H17&gt;=0.5), 4, 0)</f>
        <v>0</v>
      </c>
      <c r="B29" s="1" t="s">
        <v>49</v>
      </c>
      <c r="C29" s="1" t="s">
        <v>50</v>
      </c>
    </row>
    <row r="30" spans="1:3" x14ac:dyDescent="0.25">
      <c r="A30" s="2">
        <f>IF(AND(SUM('Enter Data'!E17:I17)='Enter Data'!B17,SUM($A$26:$A$29) = 0, 'Enter Data'!E17+'Enter Data'!F17+'Enter Data'!G17&lt;0.25, 'Enter Data'!I17&lt;0.5), 5, 0)</f>
        <v>5</v>
      </c>
      <c r="B30" s="1" t="s">
        <v>44</v>
      </c>
      <c r="C30" s="1" t="s">
        <v>50</v>
      </c>
    </row>
    <row r="31" spans="1:3" x14ac:dyDescent="0.25">
      <c r="A31" s="2">
        <f>IF(AND(SUM('Enter Data'!E17:I17)='Enter Data'!B17,SUM($A$26:$A$30) = 0, 'Enter Data'!I17&gt;=0.5),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Data'!E17:I17)='Enter Data'!B17, 'Enter Data'!E17+'Enter Data'!F17&gt;=0.25, 'Enter Data'!G17&lt;0.5, 'Enter Data'!H17&lt;0.5, 'Enter Data'!I17&lt;0.5), 1, 0)</f>
        <v>0</v>
      </c>
      <c r="B35" s="1" t="s">
        <v>38</v>
      </c>
      <c r="C35" s="1" t="s">
        <v>11</v>
      </c>
    </row>
    <row r="36" spans="1:3" x14ac:dyDescent="0.25">
      <c r="A36" s="2">
        <f>IF(AND(SUM('Enter Data'!E17:I17)='Enter Data'!B17,SUM($A$35) = 0,'Enter Data'!E17+'Enter Data'!F17+'Enter Data'!G17&gt;=0.3, 'Enter Data'!I17&gt;=0.3, 'Enter Data'!I17&lt;0.5), 2, 0)</f>
        <v>0</v>
      </c>
      <c r="B36" s="1" t="s">
        <v>53</v>
      </c>
      <c r="C36" s="1" t="s">
        <v>11</v>
      </c>
    </row>
    <row r="37" spans="1:3" x14ac:dyDescent="0.25">
      <c r="A37" s="2">
        <f>IF(AND(SUM('Enter Data'!E17:I17)='Enter Data'!B17,SUM($A$35:$A$36) = 0, 'Enter Data'!E17+'Enter Data'!F17+'Enter Data'!G17&gt;=0.3, 'Enter Data'!E17+'Enter Data'!F17&lt;0.25, 'Enter Data'!H17&lt;0.3,'Enter Data'!I17&lt;0.3), 3, 0)</f>
        <v>0</v>
      </c>
      <c r="B37" s="1" t="s">
        <v>54</v>
      </c>
      <c r="C37" s="1" t="s">
        <v>19</v>
      </c>
    </row>
    <row r="38" spans="1:3" x14ac:dyDescent="0.25">
      <c r="A38" s="2">
        <f>IF(AND(SUM('Enter Data'!E17:I17)='Enter Data'!B17,SUM($A$35:$A$37) = 0,'Enter Data'!E17+'Enter Data'!F17+'Enter Data'!G17&lt;=0.15,'Enter Data'!H17&lt;0.3,'Enter Data'!I17&lt;0.3,'Enter Data'!H17+'Enter Data'!I17&lt;0.4), 4, 0)</f>
        <v>4</v>
      </c>
      <c r="B38" s="1" t="s">
        <v>55</v>
      </c>
      <c r="C38" s="1" t="s">
        <v>19</v>
      </c>
    </row>
    <row r="39" spans="1:3" x14ac:dyDescent="0.25">
      <c r="A39" s="2">
        <f>IF(AND(SUM('Enter Data'!E17:I17)='Enter Data'!B17,SUM($A$35:$A$38) = 0,'Enter Data'!E17+'Enter Data'!F17&gt;=0.25, 'Enter Data'!G17&gt;=0.5), 5, 0)</f>
        <v>0</v>
      </c>
      <c r="B39" s="1" t="s">
        <v>56</v>
      </c>
      <c r="C39" s="1" t="s">
        <v>19</v>
      </c>
    </row>
    <row r="40" spans="1:3" x14ac:dyDescent="0.25">
      <c r="A40" s="2">
        <f>IF(AND(SUM('Enter Data'!E17:I17)='Enter Data'!B17,SUM($A$35:$A$39) = 0,'Enter Data'!H17&gt;=0.3,'Enter Data'!I17&lt;0.3, 'Enter Data'!E17+'Enter Data'!F17&lt;0.25), 6, 0)</f>
        <v>0</v>
      </c>
      <c r="B40" s="1" t="s">
        <v>57</v>
      </c>
      <c r="C40" s="1" t="s">
        <v>58</v>
      </c>
    </row>
    <row r="41" spans="1:3" x14ac:dyDescent="0.25">
      <c r="A41" s="2">
        <f>IF(AND(SUM('Enter Data'!E17:I17)='Enter Data'!B17,SUM($A$35:$A$40) = 0,'Enter Data'!E17+'Enter Data'!F17+'Enter Data'!G17&gt;=0.15, 'Enter Data'!E17+'Enter Data'!F17+'Enter Data'!G17&lt;0.3, 'Enter Data'!E17+'Enter Data'!F17&lt;0.25), 7, 0)</f>
        <v>0</v>
      </c>
      <c r="B41" s="1" t="s">
        <v>59</v>
      </c>
      <c r="C41" s="1" t="s">
        <v>58</v>
      </c>
    </row>
    <row r="42" spans="1:3" x14ac:dyDescent="0.25">
      <c r="A42" s="2">
        <f>IF(AND(SUM('Enter Data'!E17:I17)='Enter Data'!B17,SUM($A$35:$A$41) = 0,'Enter Data'!H17+'Enter Data'!I17&gt;=0.4, 'Enter Data'!H17&gt;='Enter Data'!I17, 'Enter Data'!E17+'Enter Data'!F17+'Enter Data'!G17&lt;=0.15), 8, 0)</f>
        <v>0</v>
      </c>
      <c r="B42" s="1" t="s">
        <v>60</v>
      </c>
      <c r="C42" s="1" t="s">
        <v>58</v>
      </c>
    </row>
    <row r="43" spans="1:3" x14ac:dyDescent="0.25">
      <c r="A43" s="2">
        <f>IF(AND(SUM('Enter Data'!E17:I17)='Enter Data'!B17,SUM($A$35:$A$42) = 0,'Enter Data'!E17+'Enter Data'!F17&gt;=0.25, 'Enter Data'!H17&gt;=0.5), 9, 0)</f>
        <v>0</v>
      </c>
      <c r="B43" s="1" t="s">
        <v>61</v>
      </c>
      <c r="C43" s="1" t="s">
        <v>58</v>
      </c>
    </row>
    <row r="44" spans="1:3" x14ac:dyDescent="0.25">
      <c r="A44" s="2">
        <f>IF(AND(SUM('Enter Data'!E17:I17)='Enter Data'!B17,SUM($A$35:$A$43) = 0,'Enter Data'!I17&gt;=0.3, 'Enter Data'!E17+'Enter Data'!F17+'Enter Data'!G17&lt;0.15, 'Enter Data'!I17&gt;'Enter Data'!H17), 10, 0)</f>
        <v>0</v>
      </c>
      <c r="B44" s="1" t="s">
        <v>62</v>
      </c>
      <c r="C44" s="1" t="s">
        <v>63</v>
      </c>
    </row>
    <row r="45" spans="1:3" x14ac:dyDescent="0.25">
      <c r="A45" s="2">
        <f>IF(AND(SUM('Enter Data'!E17:I17)='Enter Data'!B17,SUM($A$35:$A$44) = 0,'Enter Data'!H17+'Enter Data'!I17&gt;=0.4, 'Enter Data'!I17&gt;'Enter Data'!H17, 'Enter Data'!E17+'Enter Data'!F17+'Enter Data'!G17&lt;15), 11, 0)</f>
        <v>0</v>
      </c>
      <c r="B45" s="1" t="s">
        <v>64</v>
      </c>
      <c r="C45" s="1" t="s">
        <v>63</v>
      </c>
    </row>
    <row r="46" spans="1:3" x14ac:dyDescent="0.25">
      <c r="A46" s="2">
        <f>IF(AND(SUM('Enter Data'!E17:I17)='Enter Data'!B17,SUM($A$35:$A$45) = 0,'Enter Data'!E17+'Enter Data'!F17&gt;=0.25, 'Enter Data'!I17&gt;=0.5), 12, 0)</f>
        <v>0</v>
      </c>
      <c r="B46" s="1" t="s">
        <v>65</v>
      </c>
      <c r="C46" s="1" t="s">
        <v>63</v>
      </c>
    </row>
    <row r="47" spans="1:3" x14ac:dyDescent="0.25">
      <c r="A47" s="2">
        <f>IF(AND(SUM('Enter Data'!E17:I17)='Enter Data'!B17,SUM($A$35:$A$46) = 0,'Enter Data'!E17+'Enter Data'!F17+'Enter Data'!G17&gt;=0.3, 'Enter Data'!I17&gt;=0.5), 13, 0)</f>
        <v>0</v>
      </c>
      <c r="B47" s="1" t="s">
        <v>66</v>
      </c>
      <c r="C47" s="1" t="s">
        <v>63</v>
      </c>
    </row>
    <row r="48" spans="1:3" x14ac:dyDescent="0.25">
      <c r="A48" s="2">
        <f>SUM(A35:A47)+1</f>
        <v>5</v>
      </c>
      <c r="B48" s="4"/>
      <c r="C48"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30ACE-4754-4F03-974D-BAB942C87309}">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Data'!C18+1.5*'Enter Data'!D18&lt;0.15,1,0)</f>
        <v>0</v>
      </c>
      <c r="B2" s="1" t="s">
        <v>14</v>
      </c>
      <c r="C2" s="1" t="s">
        <v>15</v>
      </c>
    </row>
    <row r="3" spans="1:3" x14ac:dyDescent="0.25">
      <c r="A3" s="2">
        <f>IF(AND('Enter Data'!C18+1.5*'Enter Data'!D18&gt;=0.15, 'Enter Data'!C18+2*'Enter Data'!D18&lt;0.3), 2, 0)</f>
        <v>0</v>
      </c>
      <c r="B3" s="1" t="s">
        <v>16</v>
      </c>
      <c r="C3" s="1" t="s">
        <v>17</v>
      </c>
    </row>
    <row r="4" spans="1:3" x14ac:dyDescent="0.25">
      <c r="A4" s="2">
        <f>IF(OR(AND('Enter Data'!D18&gt;=0.07, 'Enter Data'!D18&lt;0.2,'Enter Data'!B18&gt;0.52,'Enter Data'!C18+2*'Enter Data'!D18&gt;=0.3), AND('Enter Data'!D18&lt;0.07, 'Enter Data'!C18&lt;0.5, 'Enter Data'!C18+2*'Enter Data'!D18&gt;=0.3)), 3,0)</f>
        <v>0</v>
      </c>
      <c r="B4" s="1" t="s">
        <v>18</v>
      </c>
      <c r="C4" s="1" t="s">
        <v>19</v>
      </c>
    </row>
    <row r="5" spans="1:3" x14ac:dyDescent="0.25">
      <c r="A5" s="2">
        <f>IF(AND('Enter Data'!D18&gt;=0.07, 'Enter Data'!D18&lt;0.27, 'Enter Data'!C18&gt;=0.28, 'Enter Data'!C18&lt;0.5, 'Enter Data'!B18&lt;=0.52), 4, 0)</f>
        <v>0</v>
      </c>
      <c r="B5" s="1" t="s">
        <v>20</v>
      </c>
      <c r="C5" s="1" t="s">
        <v>21</v>
      </c>
    </row>
    <row r="6" spans="1:3" x14ac:dyDescent="0.25">
      <c r="A6" s="2">
        <f>IF(OR(AND('Enter Data'!C18&gt;=0.5, 'Enter Data'!D18&gt;=0.12,'Enter Data'!D18&lt;0.27), AND('Enter Data'!C18&gt;=0.5,'Enter Data'!C18&lt;0.8,'Enter Data'!D18&lt;0.12)), 5,0)</f>
        <v>0</v>
      </c>
      <c r="B6" s="1" t="s">
        <v>22</v>
      </c>
      <c r="C6" s="1" t="s">
        <v>23</v>
      </c>
    </row>
    <row r="7" spans="1:3" x14ac:dyDescent="0.25">
      <c r="A7" s="2">
        <f>IF(AND('Enter Data'!C18&gt;=0.8, 'Enter Data'!D18&lt;0.12), 6, 0)</f>
        <v>6</v>
      </c>
      <c r="B7" s="1" t="s">
        <v>24</v>
      </c>
      <c r="C7" s="1" t="s">
        <v>25</v>
      </c>
    </row>
    <row r="8" spans="1:3" x14ac:dyDescent="0.25">
      <c r="A8" s="2">
        <f>IF(AND('Enter Data'!D18&gt;=0.2, 'Enter Data'!D18&lt;0.35, 'Enter Data'!C18&lt;0.28, 'Enter Data'!B18&gt;0.45), 7, 0)</f>
        <v>0</v>
      </c>
      <c r="B8" s="1" t="s">
        <v>26</v>
      </c>
      <c r="C8" s="1" t="s">
        <v>27</v>
      </c>
    </row>
    <row r="9" spans="1:3" x14ac:dyDescent="0.25">
      <c r="A9" s="2">
        <f>IF(AND('Enter Data'!D18&gt;=0.27, 'Enter Data'!D18&lt;0.4, 'Enter Data'!B18&gt;0.2, 'Enter Data'!B18&lt;=0.45), 8, 0)</f>
        <v>0</v>
      </c>
      <c r="B9" s="1" t="s">
        <v>28</v>
      </c>
      <c r="C9" s="1" t="s">
        <v>29</v>
      </c>
    </row>
    <row r="10" spans="1:3" x14ac:dyDescent="0.25">
      <c r="A10" s="2">
        <f>IF(AND('Enter Data'!D18&gt;=0.27, 'Enter Data'!D18&lt;0.4, 'Enter Data'!B18&lt;=0.2), 9, 0)</f>
        <v>0</v>
      </c>
      <c r="B10" s="1" t="s">
        <v>30</v>
      </c>
      <c r="C10" s="1" t="s">
        <v>31</v>
      </c>
    </row>
    <row r="11" spans="1:3" x14ac:dyDescent="0.25">
      <c r="A11" s="2">
        <f>IF(AND('Enter Data'!D18&gt;=0.35, 'Enter Data'!B18&gt;0.45), 10, 0)</f>
        <v>0</v>
      </c>
      <c r="B11" s="1" t="s">
        <v>32</v>
      </c>
      <c r="C11" s="1" t="s">
        <v>33</v>
      </c>
    </row>
    <row r="12" spans="1:3" x14ac:dyDescent="0.25">
      <c r="A12" s="2">
        <f>IF(AND('Enter Data'!D18&gt;=0.4, 'Enter Data'!C18&gt;=0.4), 11, 0)</f>
        <v>0</v>
      </c>
      <c r="B12" s="1" t="s">
        <v>34</v>
      </c>
      <c r="C12" s="1" t="s">
        <v>35</v>
      </c>
    </row>
    <row r="13" spans="1:3" x14ac:dyDescent="0.25">
      <c r="A13" s="2">
        <f>IF(AND('Enter Data'!D18&gt;=0.4, 'Enter Data'!B18&lt;=0.45,'Enter Data'!C18&lt;0.4),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Data'!E18:I18)='Enter Data'!B18, 'Enter Data'!E18+'Enter Data'!F18&gt;=0.25, 'Enter Data'!G18&lt;0.5, 'Enter Data'!H18&lt;0.5, 'Enter Data'!I18&lt;0.5), 1, 0)</f>
        <v>0</v>
      </c>
      <c r="B17" s="1" t="s">
        <v>38</v>
      </c>
      <c r="C17" s="1" t="s">
        <v>39</v>
      </c>
    </row>
    <row r="18" spans="1:3" x14ac:dyDescent="0.25">
      <c r="A18" s="2">
        <f>IF(AND(SUM('Enter Data'!E18:I18)='Enter Data'!B18,SUM($A$17) = 0, 'Enter Data'!E18+'Enter Data'!F18+'Enter Data'!G18&gt;=0.25, 'Enter Data'!E18+'Enter Data'!F18&lt;0.25, 'Enter Data'!H18&lt;0.5,'Enter Data'!I18&lt;0.5), 2, 0)</f>
        <v>0</v>
      </c>
      <c r="B18" s="1" t="s">
        <v>40</v>
      </c>
      <c r="C18" s="1" t="s">
        <v>15</v>
      </c>
    </row>
    <row r="19" spans="1:3" x14ac:dyDescent="0.25">
      <c r="A19" s="2">
        <f>IF(AND(SUM('Enter Data'!E18:I18)='Enter Data'!B18,SUM($A$17:$A$18) = 0, 'Enter Data'!G18&gt;=0.5, 'Enter Data'!E18+'Enter Data'!F18&gt;=0.25), 3, 0)</f>
        <v>0</v>
      </c>
      <c r="B19" s="1" t="s">
        <v>41</v>
      </c>
      <c r="C19" s="1" t="s">
        <v>15</v>
      </c>
    </row>
    <row r="20" spans="1:3" x14ac:dyDescent="0.25">
      <c r="A20" s="2">
        <f>IF(AND(SUM('Enter Data'!E18:I18)='Enter Data'!B18,SUM($A$17:$A$19) = 0, 'Enter Data'!H18&gt;=0.5, 'Enter Data'!H18&gt;'Enter Data'!I18), 4, 0)</f>
        <v>0</v>
      </c>
      <c r="B20" s="1" t="s">
        <v>42</v>
      </c>
      <c r="C20" s="1" t="s">
        <v>43</v>
      </c>
    </row>
    <row r="21" spans="1:3" x14ac:dyDescent="0.25">
      <c r="A21" s="2">
        <f>IF(AND(SUM('Enter Data'!E18:I18)='Enter Data'!B18,SUM($A$17:$A$20) = 0, 'Enter Data'!E18+'Enter Data'!F18+'Enter Data'!G18&lt;0.25, 'Enter Data'!I18&lt;0.5), 5, 0)</f>
        <v>5</v>
      </c>
      <c r="B21" s="1" t="s">
        <v>44</v>
      </c>
      <c r="C21" s="1" t="s">
        <v>43</v>
      </c>
    </row>
    <row r="22" spans="1:3" x14ac:dyDescent="0.25">
      <c r="A22" s="2">
        <f>IF(AND(SUM('Enter Data'!E18:I18)='Enter Data'!B18,SUM($A$17:$A$21) = 0, 'Enter Data'!I18&gt;=0.5),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Data'!E18:I18)='Enter Data'!B18, 'Enter Data'!E18+'Enter Data'!F18&gt;=0.25, 'Enter Data'!G18&lt;0.5, 'Enter Data'!H18&lt;0.5, 'Enter Data'!I18&lt;0.5), 1, 0)</f>
        <v>0</v>
      </c>
      <c r="B26" s="1" t="s">
        <v>38</v>
      </c>
      <c r="C26" s="1" t="s">
        <v>48</v>
      </c>
    </row>
    <row r="27" spans="1:3" x14ac:dyDescent="0.25">
      <c r="A27" s="2">
        <f>IF(AND(SUM('Enter Data'!E18:I18)='Enter Data'!B18,SUM($A$26) = 0, 'Enter Data'!E18+'Enter Data'!F18+'Enter Data'!G18&gt;=0.25, 'Enter Data'!E18+'Enter Data'!F18&lt;0.25, 'Enter Data'!H18&lt;0.5,'Enter Data'!I18&lt;0.5), 2, 0)</f>
        <v>0</v>
      </c>
      <c r="B27" s="1" t="s">
        <v>40</v>
      </c>
      <c r="C27" s="1" t="s">
        <v>17</v>
      </c>
    </row>
    <row r="28" spans="1:3" x14ac:dyDescent="0.25">
      <c r="A28" s="2">
        <f>IF(AND(SUM('Enter Data'!E18:I18)='Enter Data'!B18,SUM($A$26:$A$27) = 0, 'Enter Data'!G18&gt;=0.5, 'Enter Data'!E18+'Enter Data'!F18&gt;=0.25),3, 0)</f>
        <v>0</v>
      </c>
      <c r="B28" s="1" t="s">
        <v>41</v>
      </c>
      <c r="C28" s="1" t="s">
        <v>17</v>
      </c>
    </row>
    <row r="29" spans="1:3" x14ac:dyDescent="0.25">
      <c r="A29" s="2">
        <f>IF(AND(SUM('Enter Data'!E18:I18)='Enter Data'!B18,SUM($A$26:$A$28) = 0, 'Enter Data'!H18&gt;=0.5), 4, 0)</f>
        <v>0</v>
      </c>
      <c r="B29" s="1" t="s">
        <v>49</v>
      </c>
      <c r="C29" s="1" t="s">
        <v>50</v>
      </c>
    </row>
    <row r="30" spans="1:3" x14ac:dyDescent="0.25">
      <c r="A30" s="2">
        <f>IF(AND(SUM('Enter Data'!E18:I18)='Enter Data'!B18,SUM($A$26:$A$29) = 0, 'Enter Data'!E18+'Enter Data'!F18+'Enter Data'!G18&lt;0.25, 'Enter Data'!I18&lt;0.5), 5, 0)</f>
        <v>5</v>
      </c>
      <c r="B30" s="1" t="s">
        <v>44</v>
      </c>
      <c r="C30" s="1" t="s">
        <v>50</v>
      </c>
    </row>
    <row r="31" spans="1:3" x14ac:dyDescent="0.25">
      <c r="A31" s="2">
        <f>IF(AND(SUM('Enter Data'!E18:I18)='Enter Data'!B18,SUM($A$26:$A$30) = 0, 'Enter Data'!I18&gt;=0.5),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Data'!E18:I18)='Enter Data'!B18, 'Enter Data'!E18+'Enter Data'!F18&gt;=0.25, 'Enter Data'!G18&lt;0.5, 'Enter Data'!H18&lt;0.5, 'Enter Data'!I18&lt;0.5), 1, 0)</f>
        <v>0</v>
      </c>
      <c r="B35" s="1" t="s">
        <v>38</v>
      </c>
      <c r="C35" s="1" t="s">
        <v>11</v>
      </c>
    </row>
    <row r="36" spans="1:3" x14ac:dyDescent="0.25">
      <c r="A36" s="2">
        <f>IF(AND(SUM('Enter Data'!E18:I18)='Enter Data'!B18,SUM($A$35) = 0,'Enter Data'!E18+'Enter Data'!F18+'Enter Data'!G18&gt;=0.3, 'Enter Data'!I18&gt;=0.3, 'Enter Data'!I18&lt;0.5), 2, 0)</f>
        <v>0</v>
      </c>
      <c r="B36" s="1" t="s">
        <v>53</v>
      </c>
      <c r="C36" s="1" t="s">
        <v>11</v>
      </c>
    </row>
    <row r="37" spans="1:3" x14ac:dyDescent="0.25">
      <c r="A37" s="2">
        <f>IF(AND(SUM('Enter Data'!E18:I18)='Enter Data'!B18,SUM($A$35:$A$36) = 0, 'Enter Data'!E18+'Enter Data'!F18+'Enter Data'!G18&gt;=0.3, 'Enter Data'!E18+'Enter Data'!F18&lt;0.25, 'Enter Data'!H18&lt;0.3,'Enter Data'!I18&lt;0.3), 3, 0)</f>
        <v>0</v>
      </c>
      <c r="B37" s="1" t="s">
        <v>54</v>
      </c>
      <c r="C37" s="1" t="s">
        <v>19</v>
      </c>
    </row>
    <row r="38" spans="1:3" x14ac:dyDescent="0.25">
      <c r="A38" s="2">
        <f>IF(AND(SUM('Enter Data'!E18:I18)='Enter Data'!B18,SUM($A$35:$A$37) = 0,'Enter Data'!E18+'Enter Data'!F18+'Enter Data'!G18&lt;=0.15,'Enter Data'!H18&lt;0.3,'Enter Data'!I18&lt;0.3,'Enter Data'!H18+'Enter Data'!I18&lt;0.4), 4, 0)</f>
        <v>4</v>
      </c>
      <c r="B38" s="1" t="s">
        <v>55</v>
      </c>
      <c r="C38" s="1" t="s">
        <v>19</v>
      </c>
    </row>
    <row r="39" spans="1:3" x14ac:dyDescent="0.25">
      <c r="A39" s="2">
        <f>IF(AND(SUM('Enter Data'!E18:I18)='Enter Data'!B18,SUM($A$35:$A$38) = 0,'Enter Data'!E18+'Enter Data'!F18&gt;=0.25, 'Enter Data'!G18&gt;=0.5), 5, 0)</f>
        <v>0</v>
      </c>
      <c r="B39" s="1" t="s">
        <v>56</v>
      </c>
      <c r="C39" s="1" t="s">
        <v>19</v>
      </c>
    </row>
    <row r="40" spans="1:3" x14ac:dyDescent="0.25">
      <c r="A40" s="2">
        <f>IF(AND(SUM('Enter Data'!E18:I18)='Enter Data'!B18,SUM($A$35:$A$39) = 0,'Enter Data'!H18&gt;=0.3,'Enter Data'!I18&lt;0.3, 'Enter Data'!E18+'Enter Data'!F18&lt;0.25), 6, 0)</f>
        <v>0</v>
      </c>
      <c r="B40" s="1" t="s">
        <v>57</v>
      </c>
      <c r="C40" s="1" t="s">
        <v>58</v>
      </c>
    </row>
    <row r="41" spans="1:3" x14ac:dyDescent="0.25">
      <c r="A41" s="2">
        <f>IF(AND(SUM('Enter Data'!E18:I18)='Enter Data'!B18,SUM($A$35:$A$40) = 0,'Enter Data'!E18+'Enter Data'!F18+'Enter Data'!G18&gt;=0.15, 'Enter Data'!E18+'Enter Data'!F18+'Enter Data'!G18&lt;0.3, 'Enter Data'!E18+'Enter Data'!F18&lt;0.25), 7, 0)</f>
        <v>0</v>
      </c>
      <c r="B41" s="1" t="s">
        <v>59</v>
      </c>
      <c r="C41" s="1" t="s">
        <v>58</v>
      </c>
    </row>
    <row r="42" spans="1:3" x14ac:dyDescent="0.25">
      <c r="A42" s="2">
        <f>IF(AND(SUM('Enter Data'!E18:I18)='Enter Data'!B18,SUM($A$35:$A$41) = 0,'Enter Data'!H18+'Enter Data'!I18&gt;=0.4, 'Enter Data'!H18&gt;='Enter Data'!I18, 'Enter Data'!E18+'Enter Data'!F18+'Enter Data'!G18&lt;=0.15), 8, 0)</f>
        <v>0</v>
      </c>
      <c r="B42" s="1" t="s">
        <v>60</v>
      </c>
      <c r="C42" s="1" t="s">
        <v>58</v>
      </c>
    </row>
    <row r="43" spans="1:3" x14ac:dyDescent="0.25">
      <c r="A43" s="2">
        <f>IF(AND(SUM('Enter Data'!E18:I18)='Enter Data'!B18,SUM($A$35:$A$42) = 0,'Enter Data'!E18+'Enter Data'!F18&gt;=0.25, 'Enter Data'!H18&gt;=0.5), 9, 0)</f>
        <v>0</v>
      </c>
      <c r="B43" s="1" t="s">
        <v>61</v>
      </c>
      <c r="C43" s="1" t="s">
        <v>58</v>
      </c>
    </row>
    <row r="44" spans="1:3" x14ac:dyDescent="0.25">
      <c r="A44" s="2">
        <f>IF(AND(SUM('Enter Data'!E18:I18)='Enter Data'!B18,SUM($A$35:$A$43) = 0,'Enter Data'!I18&gt;=0.3, 'Enter Data'!E18+'Enter Data'!F18+'Enter Data'!G18&lt;0.15, 'Enter Data'!I18&gt;'Enter Data'!H18), 10, 0)</f>
        <v>0</v>
      </c>
      <c r="B44" s="1" t="s">
        <v>62</v>
      </c>
      <c r="C44" s="1" t="s">
        <v>63</v>
      </c>
    </row>
    <row r="45" spans="1:3" x14ac:dyDescent="0.25">
      <c r="A45" s="2">
        <f>IF(AND(SUM('Enter Data'!E18:I18)='Enter Data'!B18,SUM($A$35:$A$44) = 0,'Enter Data'!H18+'Enter Data'!I18&gt;=0.4, 'Enter Data'!I18&gt;'Enter Data'!H18, 'Enter Data'!E18+'Enter Data'!F18+'Enter Data'!G18&lt;15), 11, 0)</f>
        <v>0</v>
      </c>
      <c r="B45" s="1" t="s">
        <v>64</v>
      </c>
      <c r="C45" s="1" t="s">
        <v>63</v>
      </c>
    </row>
    <row r="46" spans="1:3" x14ac:dyDescent="0.25">
      <c r="A46" s="2">
        <f>IF(AND(SUM('Enter Data'!E18:I18)='Enter Data'!B18,SUM($A$35:$A$45) = 0,'Enter Data'!E18+'Enter Data'!F18&gt;=0.25, 'Enter Data'!I18&gt;=0.5), 12, 0)</f>
        <v>0</v>
      </c>
      <c r="B46" s="1" t="s">
        <v>65</v>
      </c>
      <c r="C46" s="1" t="s">
        <v>63</v>
      </c>
    </row>
    <row r="47" spans="1:3" x14ac:dyDescent="0.25">
      <c r="A47" s="2">
        <f>IF(AND(SUM('Enter Data'!E18:I18)='Enter Data'!B18,SUM($A$35:$A$46) = 0,'Enter Data'!E18+'Enter Data'!F18+'Enter Data'!G18&gt;=0.3, 'Enter Data'!I18&gt;=0.5), 13, 0)</f>
        <v>0</v>
      </c>
      <c r="B47" s="1" t="s">
        <v>66</v>
      </c>
      <c r="C47" s="1" t="s">
        <v>63</v>
      </c>
    </row>
    <row r="48" spans="1:3" x14ac:dyDescent="0.25">
      <c r="A48" s="2">
        <f>SUM(A35:A47)+1</f>
        <v>5</v>
      </c>
      <c r="B48" s="4"/>
      <c r="C48"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BC505-B345-4855-8E64-2A4D90E2C741}">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Data'!C19+1.5*'Enter Data'!D19&lt;0.15,1,0)</f>
        <v>0</v>
      </c>
      <c r="B2" s="1" t="s">
        <v>14</v>
      </c>
      <c r="C2" s="1" t="s">
        <v>15</v>
      </c>
    </row>
    <row r="3" spans="1:3" x14ac:dyDescent="0.25">
      <c r="A3" s="2">
        <f>IF(AND('Enter Data'!C19+1.5*'Enter Data'!D19&gt;=0.15, 'Enter Data'!C19+2*'Enter Data'!D19&lt;0.3), 2, 0)</f>
        <v>0</v>
      </c>
      <c r="B3" s="1" t="s">
        <v>16</v>
      </c>
      <c r="C3" s="1" t="s">
        <v>17</v>
      </c>
    </row>
    <row r="4" spans="1:3" x14ac:dyDescent="0.25">
      <c r="A4" s="2">
        <f>IF(OR(AND('Enter Data'!D19&gt;=0.07, 'Enter Data'!D19&lt;0.2,'Enter Data'!B19&gt;0.52,'Enter Data'!C19+2*'Enter Data'!D19&gt;=0.3), AND('Enter Data'!D19&lt;0.07, 'Enter Data'!C19&lt;0.5, 'Enter Data'!C19+2*'Enter Data'!D19&gt;=0.3)), 3,0)</f>
        <v>0</v>
      </c>
      <c r="B4" s="1" t="s">
        <v>18</v>
      </c>
      <c r="C4" s="1" t="s">
        <v>19</v>
      </c>
    </row>
    <row r="5" spans="1:3" x14ac:dyDescent="0.25">
      <c r="A5" s="2">
        <f>IF(AND('Enter Data'!D19&gt;=0.07, 'Enter Data'!D19&lt;0.27, 'Enter Data'!C19&gt;=0.28, 'Enter Data'!C19&lt;0.5, 'Enter Data'!B19&lt;=0.52), 4, 0)</f>
        <v>0</v>
      </c>
      <c r="B5" s="1" t="s">
        <v>20</v>
      </c>
      <c r="C5" s="1" t="s">
        <v>21</v>
      </c>
    </row>
    <row r="6" spans="1:3" x14ac:dyDescent="0.25">
      <c r="A6" s="2">
        <f>IF(OR(AND('Enter Data'!C19&gt;=0.5, 'Enter Data'!D19&gt;=0.12,'Enter Data'!D19&lt;0.27), AND('Enter Data'!C19&gt;=0.5,'Enter Data'!C19&lt;0.8,'Enter Data'!D19&lt;0.12)), 5,0)</f>
        <v>0</v>
      </c>
      <c r="B6" s="1" t="s">
        <v>22</v>
      </c>
      <c r="C6" s="1" t="s">
        <v>23</v>
      </c>
    </row>
    <row r="7" spans="1:3" x14ac:dyDescent="0.25">
      <c r="A7" s="2">
        <f>IF(AND('Enter Data'!C19&gt;=0.8, 'Enter Data'!D19&lt;0.12), 6, 0)</f>
        <v>6</v>
      </c>
      <c r="B7" s="1" t="s">
        <v>24</v>
      </c>
      <c r="C7" s="1" t="s">
        <v>25</v>
      </c>
    </row>
    <row r="8" spans="1:3" x14ac:dyDescent="0.25">
      <c r="A8" s="2">
        <f>IF(AND('Enter Data'!D19&gt;=0.2, 'Enter Data'!D19&lt;0.35, 'Enter Data'!C19&lt;0.28, 'Enter Data'!B19&gt;0.45), 7, 0)</f>
        <v>0</v>
      </c>
      <c r="B8" s="1" t="s">
        <v>26</v>
      </c>
      <c r="C8" s="1" t="s">
        <v>27</v>
      </c>
    </row>
    <row r="9" spans="1:3" x14ac:dyDescent="0.25">
      <c r="A9" s="2">
        <f>IF(AND('Enter Data'!D19&gt;=0.27, 'Enter Data'!D19&lt;0.4, 'Enter Data'!B19&gt;0.2, 'Enter Data'!B19&lt;=0.45), 8, 0)</f>
        <v>0</v>
      </c>
      <c r="B9" s="1" t="s">
        <v>28</v>
      </c>
      <c r="C9" s="1" t="s">
        <v>29</v>
      </c>
    </row>
    <row r="10" spans="1:3" x14ac:dyDescent="0.25">
      <c r="A10" s="2">
        <f>IF(AND('Enter Data'!D19&gt;=0.27, 'Enter Data'!D19&lt;0.4, 'Enter Data'!B19&lt;=0.2), 9, 0)</f>
        <v>0</v>
      </c>
      <c r="B10" s="1" t="s">
        <v>30</v>
      </c>
      <c r="C10" s="1" t="s">
        <v>31</v>
      </c>
    </row>
    <row r="11" spans="1:3" x14ac:dyDescent="0.25">
      <c r="A11" s="2">
        <f>IF(AND('Enter Data'!D19&gt;=0.35, 'Enter Data'!B19&gt;0.45), 10, 0)</f>
        <v>0</v>
      </c>
      <c r="B11" s="1" t="s">
        <v>32</v>
      </c>
      <c r="C11" s="1" t="s">
        <v>33</v>
      </c>
    </row>
    <row r="12" spans="1:3" x14ac:dyDescent="0.25">
      <c r="A12" s="2">
        <f>IF(AND('Enter Data'!D19&gt;=0.4, 'Enter Data'!C19&gt;=0.4), 11, 0)</f>
        <v>0</v>
      </c>
      <c r="B12" s="1" t="s">
        <v>34</v>
      </c>
      <c r="C12" s="1" t="s">
        <v>35</v>
      </c>
    </row>
    <row r="13" spans="1:3" x14ac:dyDescent="0.25">
      <c r="A13" s="2">
        <f>IF(AND('Enter Data'!D19&gt;=0.4, 'Enter Data'!B19&lt;=0.45,'Enter Data'!C19&lt;0.4),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Data'!E19:I19)='Enter Data'!B19, 'Enter Data'!E19+'Enter Data'!F19&gt;=0.25, 'Enter Data'!G19&lt;0.5, 'Enter Data'!H19&lt;0.5, 'Enter Data'!I19&lt;0.5), 1, 0)</f>
        <v>0</v>
      </c>
      <c r="B17" s="1" t="s">
        <v>38</v>
      </c>
      <c r="C17" s="1" t="s">
        <v>39</v>
      </c>
    </row>
    <row r="18" spans="1:3" x14ac:dyDescent="0.25">
      <c r="A18" s="2">
        <f>IF(AND(SUM('Enter Data'!E19:I19)='Enter Data'!B19,SUM($A$17) = 0, 'Enter Data'!E19+'Enter Data'!F19+'Enter Data'!G19&gt;=0.25, 'Enter Data'!E19+'Enter Data'!F19&lt;0.25, 'Enter Data'!H19&lt;0.5,'Enter Data'!I19&lt;0.5), 2, 0)</f>
        <v>0</v>
      </c>
      <c r="B18" s="1" t="s">
        <v>40</v>
      </c>
      <c r="C18" s="1" t="s">
        <v>15</v>
      </c>
    </row>
    <row r="19" spans="1:3" x14ac:dyDescent="0.25">
      <c r="A19" s="2">
        <f>IF(AND(SUM('Enter Data'!E19:I19)='Enter Data'!B19,SUM($A$17:$A$18) = 0, 'Enter Data'!G19&gt;=0.5, 'Enter Data'!E19+'Enter Data'!F19&gt;=0.25), 3, 0)</f>
        <v>0</v>
      </c>
      <c r="B19" s="1" t="s">
        <v>41</v>
      </c>
      <c r="C19" s="1" t="s">
        <v>15</v>
      </c>
    </row>
    <row r="20" spans="1:3" x14ac:dyDescent="0.25">
      <c r="A20" s="2">
        <f>IF(AND(SUM('Enter Data'!E19:I19)='Enter Data'!B19,SUM($A$17:$A$19) = 0, 'Enter Data'!H19&gt;=0.5, 'Enter Data'!H19&gt;'Enter Data'!I19), 4, 0)</f>
        <v>0</v>
      </c>
      <c r="B20" s="1" t="s">
        <v>42</v>
      </c>
      <c r="C20" s="1" t="s">
        <v>43</v>
      </c>
    </row>
    <row r="21" spans="1:3" x14ac:dyDescent="0.25">
      <c r="A21" s="2">
        <f>IF(AND(SUM('Enter Data'!E19:I19)='Enter Data'!B19,SUM($A$17:$A$20) = 0, 'Enter Data'!E19+'Enter Data'!F19+'Enter Data'!G19&lt;0.25, 'Enter Data'!I19&lt;0.5), 5, 0)</f>
        <v>5</v>
      </c>
      <c r="B21" s="1" t="s">
        <v>44</v>
      </c>
      <c r="C21" s="1" t="s">
        <v>43</v>
      </c>
    </row>
    <row r="22" spans="1:3" x14ac:dyDescent="0.25">
      <c r="A22" s="2">
        <f>IF(AND(SUM('Enter Data'!E19:I19)='Enter Data'!B19,SUM($A$17:$A$21) = 0, 'Enter Data'!I19&gt;=0.5),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Data'!E19:I19)='Enter Data'!B19, 'Enter Data'!E19+'Enter Data'!F19&gt;=0.25, 'Enter Data'!G19&lt;0.5, 'Enter Data'!H19&lt;0.5, 'Enter Data'!I19&lt;0.5), 1, 0)</f>
        <v>0</v>
      </c>
      <c r="B26" s="1" t="s">
        <v>38</v>
      </c>
      <c r="C26" s="1" t="s">
        <v>48</v>
      </c>
    </row>
    <row r="27" spans="1:3" x14ac:dyDescent="0.25">
      <c r="A27" s="2">
        <f>IF(AND(SUM('Enter Data'!E19:I19)='Enter Data'!B19,SUM($A$26) = 0, 'Enter Data'!E19+'Enter Data'!F19+'Enter Data'!G19&gt;=0.25, 'Enter Data'!E19+'Enter Data'!F19&lt;0.25, 'Enter Data'!H19&lt;0.5,'Enter Data'!I19&lt;0.5), 2, 0)</f>
        <v>0</v>
      </c>
      <c r="B27" s="1" t="s">
        <v>40</v>
      </c>
      <c r="C27" s="1" t="s">
        <v>17</v>
      </c>
    </row>
    <row r="28" spans="1:3" x14ac:dyDescent="0.25">
      <c r="A28" s="2">
        <f>IF(AND(SUM('Enter Data'!E19:I19)='Enter Data'!B19,SUM($A$26:$A$27) = 0, 'Enter Data'!G19&gt;=0.5, 'Enter Data'!E19+'Enter Data'!F19&gt;=0.25),3, 0)</f>
        <v>0</v>
      </c>
      <c r="B28" s="1" t="s">
        <v>41</v>
      </c>
      <c r="C28" s="1" t="s">
        <v>17</v>
      </c>
    </row>
    <row r="29" spans="1:3" x14ac:dyDescent="0.25">
      <c r="A29" s="2">
        <f>IF(AND(SUM('Enter Data'!E19:I19)='Enter Data'!B19,SUM($A$26:$A$28) = 0, 'Enter Data'!H19&gt;=0.5), 4, 0)</f>
        <v>0</v>
      </c>
      <c r="B29" s="1" t="s">
        <v>49</v>
      </c>
      <c r="C29" s="1" t="s">
        <v>50</v>
      </c>
    </row>
    <row r="30" spans="1:3" x14ac:dyDescent="0.25">
      <c r="A30" s="2">
        <f>IF(AND(SUM('Enter Data'!E19:I19)='Enter Data'!B19,SUM($A$26:$A$29) = 0, 'Enter Data'!E19+'Enter Data'!F19+'Enter Data'!G19&lt;0.25, 'Enter Data'!I19&lt;0.5), 5, 0)</f>
        <v>5</v>
      </c>
      <c r="B30" s="1" t="s">
        <v>44</v>
      </c>
      <c r="C30" s="1" t="s">
        <v>50</v>
      </c>
    </row>
    <row r="31" spans="1:3" x14ac:dyDescent="0.25">
      <c r="A31" s="2">
        <f>IF(AND(SUM('Enter Data'!E19:I19)='Enter Data'!B19,SUM($A$26:$A$30) = 0, 'Enter Data'!I19&gt;=0.5),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Data'!E19:I19)='Enter Data'!B19, 'Enter Data'!E19+'Enter Data'!F19&gt;=0.25, 'Enter Data'!G19&lt;0.5, 'Enter Data'!H19&lt;0.5, 'Enter Data'!I19&lt;0.5), 1, 0)</f>
        <v>0</v>
      </c>
      <c r="B35" s="1" t="s">
        <v>38</v>
      </c>
      <c r="C35" s="1" t="s">
        <v>11</v>
      </c>
    </row>
    <row r="36" spans="1:3" x14ac:dyDescent="0.25">
      <c r="A36" s="2">
        <f>IF(AND(SUM('Enter Data'!E19:I19)='Enter Data'!B19,SUM($A$35) = 0,'Enter Data'!E19+'Enter Data'!F19+'Enter Data'!G19&gt;=0.3, 'Enter Data'!I19&gt;=0.3, 'Enter Data'!I19&lt;0.5), 2, 0)</f>
        <v>0</v>
      </c>
      <c r="B36" s="1" t="s">
        <v>53</v>
      </c>
      <c r="C36" s="1" t="s">
        <v>11</v>
      </c>
    </row>
    <row r="37" spans="1:3" x14ac:dyDescent="0.25">
      <c r="A37" s="2">
        <f>IF(AND(SUM('Enter Data'!E19:I19)='Enter Data'!B19,SUM($A$35:$A$36) = 0, 'Enter Data'!E19+'Enter Data'!F19+'Enter Data'!G19&gt;=0.3, 'Enter Data'!E19+'Enter Data'!F19&lt;0.25, 'Enter Data'!H19&lt;0.3,'Enter Data'!I19&lt;0.3), 3, 0)</f>
        <v>0</v>
      </c>
      <c r="B37" s="1" t="s">
        <v>54</v>
      </c>
      <c r="C37" s="1" t="s">
        <v>19</v>
      </c>
    </row>
    <row r="38" spans="1:3" x14ac:dyDescent="0.25">
      <c r="A38" s="2">
        <f>IF(AND(SUM('Enter Data'!E19:I19)='Enter Data'!B19,SUM($A$35:$A$37) = 0,'Enter Data'!E19+'Enter Data'!F19+'Enter Data'!G19&lt;=0.15,'Enter Data'!H19&lt;0.3,'Enter Data'!I19&lt;0.3,'Enter Data'!H19+'Enter Data'!I19&lt;0.4), 4, 0)</f>
        <v>4</v>
      </c>
      <c r="B38" s="1" t="s">
        <v>55</v>
      </c>
      <c r="C38" s="1" t="s">
        <v>19</v>
      </c>
    </row>
    <row r="39" spans="1:3" x14ac:dyDescent="0.25">
      <c r="A39" s="2">
        <f>IF(AND(SUM('Enter Data'!E19:I19)='Enter Data'!B19,SUM($A$35:$A$38) = 0,'Enter Data'!E19+'Enter Data'!F19&gt;=0.25, 'Enter Data'!G19&gt;=0.5), 5, 0)</f>
        <v>0</v>
      </c>
      <c r="B39" s="1" t="s">
        <v>56</v>
      </c>
      <c r="C39" s="1" t="s">
        <v>19</v>
      </c>
    </row>
    <row r="40" spans="1:3" x14ac:dyDescent="0.25">
      <c r="A40" s="2">
        <f>IF(AND(SUM('Enter Data'!E19:I19)='Enter Data'!B19,SUM($A$35:$A$39) = 0,'Enter Data'!H19&gt;=0.3,'Enter Data'!I19&lt;0.3, 'Enter Data'!E19+'Enter Data'!F19&lt;0.25), 6, 0)</f>
        <v>0</v>
      </c>
      <c r="B40" s="1" t="s">
        <v>57</v>
      </c>
      <c r="C40" s="1" t="s">
        <v>58</v>
      </c>
    </row>
    <row r="41" spans="1:3" x14ac:dyDescent="0.25">
      <c r="A41" s="2">
        <f>IF(AND(SUM('Enter Data'!E19:I19)='Enter Data'!B19,SUM($A$35:$A$40) = 0,'Enter Data'!E19+'Enter Data'!F19+'Enter Data'!G19&gt;=0.15, 'Enter Data'!E19+'Enter Data'!F19+'Enter Data'!G19&lt;0.3, 'Enter Data'!E19+'Enter Data'!F19&lt;0.25), 7, 0)</f>
        <v>0</v>
      </c>
      <c r="B41" s="1" t="s">
        <v>59</v>
      </c>
      <c r="C41" s="1" t="s">
        <v>58</v>
      </c>
    </row>
    <row r="42" spans="1:3" x14ac:dyDescent="0.25">
      <c r="A42" s="2">
        <f>IF(AND(SUM('Enter Data'!E19:I19)='Enter Data'!B19,SUM($A$35:$A$41) = 0,'Enter Data'!H19+'Enter Data'!I19&gt;=0.4, 'Enter Data'!H19&gt;='Enter Data'!I19, 'Enter Data'!E19+'Enter Data'!F19+'Enter Data'!G19&lt;=0.15), 8, 0)</f>
        <v>0</v>
      </c>
      <c r="B42" s="1" t="s">
        <v>60</v>
      </c>
      <c r="C42" s="1" t="s">
        <v>58</v>
      </c>
    </row>
    <row r="43" spans="1:3" x14ac:dyDescent="0.25">
      <c r="A43" s="2">
        <f>IF(AND(SUM('Enter Data'!E19:I19)='Enter Data'!B19,SUM($A$35:$A$42) = 0,'Enter Data'!E19+'Enter Data'!F19&gt;=0.25, 'Enter Data'!H19&gt;=0.5), 9, 0)</f>
        <v>0</v>
      </c>
      <c r="B43" s="1" t="s">
        <v>61</v>
      </c>
      <c r="C43" s="1" t="s">
        <v>58</v>
      </c>
    </row>
    <row r="44" spans="1:3" x14ac:dyDescent="0.25">
      <c r="A44" s="2">
        <f>IF(AND(SUM('Enter Data'!E19:I19)='Enter Data'!B19,SUM($A$35:$A$43) = 0,'Enter Data'!I19&gt;=0.3, 'Enter Data'!E19+'Enter Data'!F19+'Enter Data'!G19&lt;0.15, 'Enter Data'!I19&gt;'Enter Data'!H19), 10, 0)</f>
        <v>0</v>
      </c>
      <c r="B44" s="1" t="s">
        <v>62</v>
      </c>
      <c r="C44" s="1" t="s">
        <v>63</v>
      </c>
    </row>
    <row r="45" spans="1:3" x14ac:dyDescent="0.25">
      <c r="A45" s="2">
        <f>IF(AND(SUM('Enter Data'!E19:I19)='Enter Data'!B19,SUM($A$35:$A$44) = 0,'Enter Data'!H19+'Enter Data'!I19&gt;=0.4, 'Enter Data'!I19&gt;'Enter Data'!H19, 'Enter Data'!E19+'Enter Data'!F19+'Enter Data'!G19&lt;15), 11, 0)</f>
        <v>0</v>
      </c>
      <c r="B45" s="1" t="s">
        <v>64</v>
      </c>
      <c r="C45" s="1" t="s">
        <v>63</v>
      </c>
    </row>
    <row r="46" spans="1:3" x14ac:dyDescent="0.25">
      <c r="A46" s="2">
        <f>IF(AND(SUM('Enter Data'!E19:I19)='Enter Data'!B19,SUM($A$35:$A$45) = 0,'Enter Data'!E19+'Enter Data'!F19&gt;=0.25, 'Enter Data'!I19&gt;=0.5), 12, 0)</f>
        <v>0</v>
      </c>
      <c r="B46" s="1" t="s">
        <v>65</v>
      </c>
      <c r="C46" s="1" t="s">
        <v>63</v>
      </c>
    </row>
    <row r="47" spans="1:3" x14ac:dyDescent="0.25">
      <c r="A47" s="2">
        <f>IF(AND(SUM('Enter Data'!E19:I19)='Enter Data'!B19,SUM($A$35:$A$46) = 0,'Enter Data'!E19+'Enter Data'!F19+'Enter Data'!G19&gt;=0.3, 'Enter Data'!I19&gt;=0.5), 13, 0)</f>
        <v>0</v>
      </c>
      <c r="B47" s="1" t="s">
        <v>66</v>
      </c>
      <c r="C47" s="1" t="s">
        <v>63</v>
      </c>
    </row>
    <row r="48" spans="1:3" x14ac:dyDescent="0.25">
      <c r="A48" s="2">
        <f>SUM(A35:A47)+1</f>
        <v>5</v>
      </c>
      <c r="B48" s="4"/>
      <c r="C48"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71B75-ADC0-48D2-9CF1-943161910D04}">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Data'!C20+1.5*'Enter Data'!D20&lt;0.15,1,0)</f>
        <v>0</v>
      </c>
      <c r="B2" s="1" t="s">
        <v>14</v>
      </c>
      <c r="C2" s="1" t="s">
        <v>15</v>
      </c>
    </row>
    <row r="3" spans="1:3" x14ac:dyDescent="0.25">
      <c r="A3" s="2">
        <f>IF(AND('Enter Data'!C20+1.5*'Enter Data'!D20&gt;=0.15, 'Enter Data'!C20+2*'Enter Data'!D20&lt;0.3), 2, 0)</f>
        <v>0</v>
      </c>
      <c r="B3" s="1" t="s">
        <v>16</v>
      </c>
      <c r="C3" s="1" t="s">
        <v>17</v>
      </c>
    </row>
    <row r="4" spans="1:3" x14ac:dyDescent="0.25">
      <c r="A4" s="2">
        <f>IF(OR(AND('Enter Data'!D20&gt;=0.07, 'Enter Data'!D20&lt;0.2,'Enter Data'!B20&gt;0.52,'Enter Data'!C20+2*'Enter Data'!D20&gt;=0.3), AND('Enter Data'!D20&lt;0.07, 'Enter Data'!C20&lt;0.5, 'Enter Data'!C20+2*'Enter Data'!D20&gt;=0.3)), 3,0)</f>
        <v>0</v>
      </c>
      <c r="B4" s="1" t="s">
        <v>18</v>
      </c>
      <c r="C4" s="1" t="s">
        <v>19</v>
      </c>
    </row>
    <row r="5" spans="1:3" x14ac:dyDescent="0.25">
      <c r="A5" s="2">
        <f>IF(AND('Enter Data'!D20&gt;=0.07, 'Enter Data'!D20&lt;0.27, 'Enter Data'!C20&gt;=0.28, 'Enter Data'!C20&lt;0.5, 'Enter Data'!B20&lt;=0.52), 4, 0)</f>
        <v>0</v>
      </c>
      <c r="B5" s="1" t="s">
        <v>20</v>
      </c>
      <c r="C5" s="1" t="s">
        <v>21</v>
      </c>
    </row>
    <row r="6" spans="1:3" x14ac:dyDescent="0.25">
      <c r="A6" s="2">
        <f>IF(OR(AND('Enter Data'!C20&gt;=0.5, 'Enter Data'!D20&gt;=0.12,'Enter Data'!D20&lt;0.27), AND('Enter Data'!C20&gt;=0.5,'Enter Data'!C20&lt;0.8,'Enter Data'!D20&lt;0.12)), 5,0)</f>
        <v>0</v>
      </c>
      <c r="B6" s="1" t="s">
        <v>22</v>
      </c>
      <c r="C6" s="1" t="s">
        <v>23</v>
      </c>
    </row>
    <row r="7" spans="1:3" x14ac:dyDescent="0.25">
      <c r="A7" s="2">
        <f>IF(AND('Enter Data'!C20&gt;=0.8, 'Enter Data'!D20&lt;0.12), 6, 0)</f>
        <v>6</v>
      </c>
      <c r="B7" s="1" t="s">
        <v>24</v>
      </c>
      <c r="C7" s="1" t="s">
        <v>25</v>
      </c>
    </row>
    <row r="8" spans="1:3" x14ac:dyDescent="0.25">
      <c r="A8" s="2">
        <f>IF(AND('Enter Data'!D20&gt;=0.2, 'Enter Data'!D20&lt;0.35, 'Enter Data'!C20&lt;0.28, 'Enter Data'!B20&gt;0.45), 7, 0)</f>
        <v>0</v>
      </c>
      <c r="B8" s="1" t="s">
        <v>26</v>
      </c>
      <c r="C8" s="1" t="s">
        <v>27</v>
      </c>
    </row>
    <row r="9" spans="1:3" x14ac:dyDescent="0.25">
      <c r="A9" s="2">
        <f>IF(AND('Enter Data'!D20&gt;=0.27, 'Enter Data'!D20&lt;0.4, 'Enter Data'!B20&gt;0.2, 'Enter Data'!B20&lt;=0.45), 8, 0)</f>
        <v>0</v>
      </c>
      <c r="B9" s="1" t="s">
        <v>28</v>
      </c>
      <c r="C9" s="1" t="s">
        <v>29</v>
      </c>
    </row>
    <row r="10" spans="1:3" x14ac:dyDescent="0.25">
      <c r="A10" s="2">
        <f>IF(AND('Enter Data'!D20&gt;=0.27, 'Enter Data'!D20&lt;0.4, 'Enter Data'!B20&lt;=0.2), 9, 0)</f>
        <v>0</v>
      </c>
      <c r="B10" s="1" t="s">
        <v>30</v>
      </c>
      <c r="C10" s="1" t="s">
        <v>31</v>
      </c>
    </row>
    <row r="11" spans="1:3" x14ac:dyDescent="0.25">
      <c r="A11" s="2">
        <f>IF(AND('Enter Data'!D20&gt;=0.35, 'Enter Data'!B20&gt;0.45), 10, 0)</f>
        <v>0</v>
      </c>
      <c r="B11" s="1" t="s">
        <v>32</v>
      </c>
      <c r="C11" s="1" t="s">
        <v>33</v>
      </c>
    </row>
    <row r="12" spans="1:3" x14ac:dyDescent="0.25">
      <c r="A12" s="2">
        <f>IF(AND('Enter Data'!D20&gt;=0.4, 'Enter Data'!C20&gt;=0.4), 11, 0)</f>
        <v>0</v>
      </c>
      <c r="B12" s="1" t="s">
        <v>34</v>
      </c>
      <c r="C12" s="1" t="s">
        <v>35</v>
      </c>
    </row>
    <row r="13" spans="1:3" x14ac:dyDescent="0.25">
      <c r="A13" s="2">
        <f>IF(AND('Enter Data'!D20&gt;=0.4, 'Enter Data'!B20&lt;=0.45,'Enter Data'!C20&lt;0.4),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Data'!E20:I20)='Enter Data'!B20, 'Enter Data'!E20+'Enter Data'!F20&gt;=0.25, 'Enter Data'!G20&lt;0.5, 'Enter Data'!H20&lt;0.5, 'Enter Data'!I20&lt;0.5), 1, 0)</f>
        <v>0</v>
      </c>
      <c r="B17" s="1" t="s">
        <v>38</v>
      </c>
      <c r="C17" s="1" t="s">
        <v>39</v>
      </c>
    </row>
    <row r="18" spans="1:3" x14ac:dyDescent="0.25">
      <c r="A18" s="2">
        <f>IF(AND(SUM('Enter Data'!E20:I20)='Enter Data'!B20,SUM($A$17) = 0, 'Enter Data'!E20+'Enter Data'!F20+'Enter Data'!G20&gt;=0.25, 'Enter Data'!E20+'Enter Data'!F20&lt;0.25, 'Enter Data'!H20&lt;0.5,'Enter Data'!I20&lt;0.5), 2, 0)</f>
        <v>0</v>
      </c>
      <c r="B18" s="1" t="s">
        <v>40</v>
      </c>
      <c r="C18" s="1" t="s">
        <v>15</v>
      </c>
    </row>
    <row r="19" spans="1:3" x14ac:dyDescent="0.25">
      <c r="A19" s="2">
        <f>IF(AND(SUM('Enter Data'!E20:I20)='Enter Data'!B20,SUM($A$17:$A$18) = 0, 'Enter Data'!G20&gt;=0.5, 'Enter Data'!E20+'Enter Data'!F20&gt;=0.25), 3, 0)</f>
        <v>0</v>
      </c>
      <c r="B19" s="1" t="s">
        <v>41</v>
      </c>
      <c r="C19" s="1" t="s">
        <v>15</v>
      </c>
    </row>
    <row r="20" spans="1:3" x14ac:dyDescent="0.25">
      <c r="A20" s="2">
        <f>IF(AND(SUM('Enter Data'!E20:I20)='Enter Data'!B20,SUM($A$17:$A$19) = 0, 'Enter Data'!H20&gt;=0.5, 'Enter Data'!H20&gt;'Enter Data'!I20), 4, 0)</f>
        <v>0</v>
      </c>
      <c r="B20" s="1" t="s">
        <v>42</v>
      </c>
      <c r="C20" s="1" t="s">
        <v>43</v>
      </c>
    </row>
    <row r="21" spans="1:3" x14ac:dyDescent="0.25">
      <c r="A21" s="2">
        <f>IF(AND(SUM('Enter Data'!E20:I20)='Enter Data'!B20,SUM($A$17:$A$20) = 0, 'Enter Data'!E20+'Enter Data'!F20+'Enter Data'!G20&lt;0.25, 'Enter Data'!I20&lt;0.5), 5, 0)</f>
        <v>5</v>
      </c>
      <c r="B21" s="1" t="s">
        <v>44</v>
      </c>
      <c r="C21" s="1" t="s">
        <v>43</v>
      </c>
    </row>
    <row r="22" spans="1:3" x14ac:dyDescent="0.25">
      <c r="A22" s="2">
        <f>IF(AND(SUM('Enter Data'!E20:I20)='Enter Data'!B20,SUM($A$17:$A$21) = 0, 'Enter Data'!I20&gt;=0.5),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Data'!E20:I20)='Enter Data'!B20, 'Enter Data'!E20+'Enter Data'!F20&gt;=0.25, 'Enter Data'!G20&lt;0.5, 'Enter Data'!H20&lt;0.5, 'Enter Data'!I20&lt;0.5), 1, 0)</f>
        <v>0</v>
      </c>
      <c r="B26" s="1" t="s">
        <v>38</v>
      </c>
      <c r="C26" s="1" t="s">
        <v>48</v>
      </c>
    </row>
    <row r="27" spans="1:3" x14ac:dyDescent="0.25">
      <c r="A27" s="2">
        <f>IF(AND(SUM('Enter Data'!E20:I20)='Enter Data'!B20,SUM($A$26) = 0, 'Enter Data'!E20+'Enter Data'!F20+'Enter Data'!G20&gt;=0.25, 'Enter Data'!E20+'Enter Data'!F20&lt;0.25, 'Enter Data'!H20&lt;0.5,'Enter Data'!I20&lt;0.5), 2, 0)</f>
        <v>0</v>
      </c>
      <c r="B27" s="1" t="s">
        <v>40</v>
      </c>
      <c r="C27" s="1" t="s">
        <v>17</v>
      </c>
    </row>
    <row r="28" spans="1:3" x14ac:dyDescent="0.25">
      <c r="A28" s="2">
        <f>IF(AND(SUM('Enter Data'!E20:I20)='Enter Data'!B20,SUM($A$26:$A$27) = 0, 'Enter Data'!G20&gt;=0.5, 'Enter Data'!E20+'Enter Data'!F20&gt;=0.25),3, 0)</f>
        <v>0</v>
      </c>
      <c r="B28" s="1" t="s">
        <v>41</v>
      </c>
      <c r="C28" s="1" t="s">
        <v>17</v>
      </c>
    </row>
    <row r="29" spans="1:3" x14ac:dyDescent="0.25">
      <c r="A29" s="2">
        <f>IF(AND(SUM('Enter Data'!E20:I20)='Enter Data'!B20,SUM($A$26:$A$28) = 0, 'Enter Data'!H20&gt;=0.5), 4, 0)</f>
        <v>0</v>
      </c>
      <c r="B29" s="1" t="s">
        <v>49</v>
      </c>
      <c r="C29" s="1" t="s">
        <v>50</v>
      </c>
    </row>
    <row r="30" spans="1:3" x14ac:dyDescent="0.25">
      <c r="A30" s="2">
        <f>IF(AND(SUM('Enter Data'!E20:I20)='Enter Data'!B20,SUM($A$26:$A$29) = 0, 'Enter Data'!E20+'Enter Data'!F20+'Enter Data'!G20&lt;0.25, 'Enter Data'!I20&lt;0.5), 5, 0)</f>
        <v>5</v>
      </c>
      <c r="B30" s="1" t="s">
        <v>44</v>
      </c>
      <c r="C30" s="1" t="s">
        <v>50</v>
      </c>
    </row>
    <row r="31" spans="1:3" x14ac:dyDescent="0.25">
      <c r="A31" s="2">
        <f>IF(AND(SUM('Enter Data'!E20:I20)='Enter Data'!B20,SUM($A$26:$A$30) = 0, 'Enter Data'!I20&gt;=0.5),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Data'!E20:I20)='Enter Data'!B20, 'Enter Data'!E20+'Enter Data'!F20&gt;=0.25, 'Enter Data'!G20&lt;0.5, 'Enter Data'!H20&lt;0.5, 'Enter Data'!I20&lt;0.5), 1, 0)</f>
        <v>0</v>
      </c>
      <c r="B35" s="1" t="s">
        <v>38</v>
      </c>
      <c r="C35" s="1" t="s">
        <v>11</v>
      </c>
    </row>
    <row r="36" spans="1:3" x14ac:dyDescent="0.25">
      <c r="A36" s="2">
        <f>IF(AND(SUM('Enter Data'!E20:I20)='Enter Data'!B20,SUM($A$35) = 0,'Enter Data'!E20+'Enter Data'!F20+'Enter Data'!G20&gt;=0.3, 'Enter Data'!I20&gt;=0.3, 'Enter Data'!I20&lt;0.5), 2, 0)</f>
        <v>0</v>
      </c>
      <c r="B36" s="1" t="s">
        <v>53</v>
      </c>
      <c r="C36" s="1" t="s">
        <v>11</v>
      </c>
    </row>
    <row r="37" spans="1:3" x14ac:dyDescent="0.25">
      <c r="A37" s="2">
        <f>IF(AND(SUM('Enter Data'!E20:I20)='Enter Data'!B20,SUM($A$35:$A$36) = 0, 'Enter Data'!E20+'Enter Data'!F20+'Enter Data'!G20&gt;=0.3, 'Enter Data'!E20+'Enter Data'!F20&lt;0.25, 'Enter Data'!H20&lt;0.3,'Enter Data'!I20&lt;0.3), 3, 0)</f>
        <v>0</v>
      </c>
      <c r="B37" s="1" t="s">
        <v>54</v>
      </c>
      <c r="C37" s="1" t="s">
        <v>19</v>
      </c>
    </row>
    <row r="38" spans="1:3" x14ac:dyDescent="0.25">
      <c r="A38" s="2">
        <f>IF(AND(SUM('Enter Data'!E20:I20)='Enter Data'!B20,SUM($A$35:$A$37) = 0,'Enter Data'!E20+'Enter Data'!F20+'Enter Data'!G20&lt;=0.15,'Enter Data'!H20&lt;0.3,'Enter Data'!I20&lt;0.3,'Enter Data'!H20+'Enter Data'!I20&lt;0.4), 4, 0)</f>
        <v>4</v>
      </c>
      <c r="B38" s="1" t="s">
        <v>55</v>
      </c>
      <c r="C38" s="1" t="s">
        <v>19</v>
      </c>
    </row>
    <row r="39" spans="1:3" x14ac:dyDescent="0.25">
      <c r="A39" s="2">
        <f>IF(AND(SUM('Enter Data'!E20:I20)='Enter Data'!B20,SUM($A$35:$A$38) = 0,'Enter Data'!E20+'Enter Data'!F20&gt;=0.25, 'Enter Data'!G20&gt;=0.5), 5, 0)</f>
        <v>0</v>
      </c>
      <c r="B39" s="1" t="s">
        <v>56</v>
      </c>
      <c r="C39" s="1" t="s">
        <v>19</v>
      </c>
    </row>
    <row r="40" spans="1:3" x14ac:dyDescent="0.25">
      <c r="A40" s="2">
        <f>IF(AND(SUM('Enter Data'!E20:I20)='Enter Data'!B20,SUM($A$35:$A$39) = 0,'Enter Data'!H20&gt;=0.3,'Enter Data'!I20&lt;0.3, 'Enter Data'!E20+'Enter Data'!F20&lt;0.25), 6, 0)</f>
        <v>0</v>
      </c>
      <c r="B40" s="1" t="s">
        <v>57</v>
      </c>
      <c r="C40" s="1" t="s">
        <v>58</v>
      </c>
    </row>
    <row r="41" spans="1:3" x14ac:dyDescent="0.25">
      <c r="A41" s="2">
        <f>IF(AND(SUM('Enter Data'!E20:I20)='Enter Data'!B20,SUM($A$35:$A$40) = 0,'Enter Data'!E20+'Enter Data'!F20+'Enter Data'!G20&gt;=0.15, 'Enter Data'!E20+'Enter Data'!F20+'Enter Data'!G20&lt;0.3, 'Enter Data'!E20+'Enter Data'!F20&lt;0.25), 7, 0)</f>
        <v>0</v>
      </c>
      <c r="B41" s="1" t="s">
        <v>59</v>
      </c>
      <c r="C41" s="1" t="s">
        <v>58</v>
      </c>
    </row>
    <row r="42" spans="1:3" x14ac:dyDescent="0.25">
      <c r="A42" s="2">
        <f>IF(AND(SUM('Enter Data'!E20:I20)='Enter Data'!B20,SUM($A$35:$A$41) = 0,'Enter Data'!H20+'Enter Data'!I20&gt;=0.4, 'Enter Data'!H20&gt;='Enter Data'!I20, 'Enter Data'!E20+'Enter Data'!F20+'Enter Data'!G20&lt;=0.15), 8, 0)</f>
        <v>0</v>
      </c>
      <c r="B42" s="1" t="s">
        <v>60</v>
      </c>
      <c r="C42" s="1" t="s">
        <v>58</v>
      </c>
    </row>
    <row r="43" spans="1:3" x14ac:dyDescent="0.25">
      <c r="A43" s="2">
        <f>IF(AND(SUM('Enter Data'!E20:I20)='Enter Data'!B20,SUM($A$35:$A$42) = 0,'Enter Data'!E20+'Enter Data'!F20&gt;=0.25, 'Enter Data'!H20&gt;=0.5), 9, 0)</f>
        <v>0</v>
      </c>
      <c r="B43" s="1" t="s">
        <v>61</v>
      </c>
      <c r="C43" s="1" t="s">
        <v>58</v>
      </c>
    </row>
    <row r="44" spans="1:3" x14ac:dyDescent="0.25">
      <c r="A44" s="2">
        <f>IF(AND(SUM('Enter Data'!E20:I20)='Enter Data'!B20,SUM($A$35:$A$43) = 0,'Enter Data'!I20&gt;=0.3, 'Enter Data'!E20+'Enter Data'!F20+'Enter Data'!G20&lt;0.15, 'Enter Data'!I20&gt;'Enter Data'!H20), 10, 0)</f>
        <v>0</v>
      </c>
      <c r="B44" s="1" t="s">
        <v>62</v>
      </c>
      <c r="C44" s="1" t="s">
        <v>63</v>
      </c>
    </row>
    <row r="45" spans="1:3" x14ac:dyDescent="0.25">
      <c r="A45" s="2">
        <f>IF(AND(SUM('Enter Data'!E20:I20)='Enter Data'!B20,SUM($A$35:$A$44) = 0,'Enter Data'!H20+'Enter Data'!I20&gt;=0.4, 'Enter Data'!I20&gt;'Enter Data'!H20, 'Enter Data'!E20+'Enter Data'!F20+'Enter Data'!G20&lt;15), 11, 0)</f>
        <v>0</v>
      </c>
      <c r="B45" s="1" t="s">
        <v>64</v>
      </c>
      <c r="C45" s="1" t="s">
        <v>63</v>
      </c>
    </row>
    <row r="46" spans="1:3" x14ac:dyDescent="0.25">
      <c r="A46" s="2">
        <f>IF(AND(SUM('Enter Data'!E20:I20)='Enter Data'!B20,SUM($A$35:$A$45) = 0,'Enter Data'!E20+'Enter Data'!F20&gt;=0.25, 'Enter Data'!I20&gt;=0.5), 12, 0)</f>
        <v>0</v>
      </c>
      <c r="B46" s="1" t="s">
        <v>65</v>
      </c>
      <c r="C46" s="1" t="s">
        <v>63</v>
      </c>
    </row>
    <row r="47" spans="1:3" x14ac:dyDescent="0.25">
      <c r="A47" s="2">
        <f>IF(AND(SUM('Enter Data'!E20:I20)='Enter Data'!B20,SUM($A$35:$A$46) = 0,'Enter Data'!E20+'Enter Data'!F20+'Enter Data'!G20&gt;=0.3, 'Enter Data'!I20&gt;=0.5), 13, 0)</f>
        <v>0</v>
      </c>
      <c r="B47" s="1" t="s">
        <v>66</v>
      </c>
      <c r="C47" s="1" t="s">
        <v>63</v>
      </c>
    </row>
    <row r="48" spans="1:3" x14ac:dyDescent="0.25">
      <c r="A48" s="2">
        <f>SUM(A35:A47)+1</f>
        <v>5</v>
      </c>
      <c r="B48" s="4"/>
      <c r="C48"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1D9E1-5B31-43AE-B2A6-9F09EB4BBEEB}">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Data'!C21+1.5*'Enter Data'!D21&lt;0.15,1,0)</f>
        <v>0</v>
      </c>
      <c r="B2" s="1" t="s">
        <v>14</v>
      </c>
      <c r="C2" s="1" t="s">
        <v>15</v>
      </c>
    </row>
    <row r="3" spans="1:3" x14ac:dyDescent="0.25">
      <c r="A3" s="2">
        <f>IF(AND('Enter Data'!C21+1.5*'Enter Data'!D21&gt;=0.15, 'Enter Data'!C21+2*'Enter Data'!D21&lt;0.3), 2, 0)</f>
        <v>0</v>
      </c>
      <c r="B3" s="1" t="s">
        <v>16</v>
      </c>
      <c r="C3" s="1" t="s">
        <v>17</v>
      </c>
    </row>
    <row r="4" spans="1:3" x14ac:dyDescent="0.25">
      <c r="A4" s="2">
        <f>IF(OR(AND('Enter Data'!D21&gt;=0.07, 'Enter Data'!D21&lt;0.2,'Enter Data'!B21&gt;0.52,'Enter Data'!C21+2*'Enter Data'!D21&gt;=0.3), AND('Enter Data'!D21&lt;0.07, 'Enter Data'!C21&lt;0.5, 'Enter Data'!C21+2*'Enter Data'!D21&gt;=0.3)), 3,0)</f>
        <v>0</v>
      </c>
      <c r="B4" s="1" t="s">
        <v>18</v>
      </c>
      <c r="C4" s="1" t="s">
        <v>19</v>
      </c>
    </row>
    <row r="5" spans="1:3" x14ac:dyDescent="0.25">
      <c r="A5" s="2">
        <f>IF(AND('Enter Data'!D21&gt;=0.07, 'Enter Data'!D21&lt;0.27, 'Enter Data'!C21&gt;=0.28, 'Enter Data'!C21&lt;0.5, 'Enter Data'!B21&lt;=0.52), 4, 0)</f>
        <v>0</v>
      </c>
      <c r="B5" s="1" t="s">
        <v>20</v>
      </c>
      <c r="C5" s="1" t="s">
        <v>21</v>
      </c>
    </row>
    <row r="6" spans="1:3" x14ac:dyDescent="0.25">
      <c r="A6" s="2">
        <f>IF(OR(AND('Enter Data'!C21&gt;=0.5, 'Enter Data'!D21&gt;=0.12,'Enter Data'!D21&lt;0.27), AND('Enter Data'!C21&gt;=0.5,'Enter Data'!C21&lt;0.8,'Enter Data'!D21&lt;0.12)), 5,0)</f>
        <v>0</v>
      </c>
      <c r="B6" s="1" t="s">
        <v>22</v>
      </c>
      <c r="C6" s="1" t="s">
        <v>23</v>
      </c>
    </row>
    <row r="7" spans="1:3" x14ac:dyDescent="0.25">
      <c r="A7" s="2">
        <f>IF(AND('Enter Data'!C21&gt;=0.8, 'Enter Data'!D21&lt;0.12), 6, 0)</f>
        <v>6</v>
      </c>
      <c r="B7" s="1" t="s">
        <v>24</v>
      </c>
      <c r="C7" s="1" t="s">
        <v>25</v>
      </c>
    </row>
    <row r="8" spans="1:3" x14ac:dyDescent="0.25">
      <c r="A8" s="2">
        <f>IF(AND('Enter Data'!D21&gt;=0.2, 'Enter Data'!D21&lt;0.35, 'Enter Data'!C21&lt;0.28, 'Enter Data'!B21&gt;0.45), 7, 0)</f>
        <v>0</v>
      </c>
      <c r="B8" s="1" t="s">
        <v>26</v>
      </c>
      <c r="C8" s="1" t="s">
        <v>27</v>
      </c>
    </row>
    <row r="9" spans="1:3" x14ac:dyDescent="0.25">
      <c r="A9" s="2">
        <f>IF(AND('Enter Data'!D21&gt;=0.27, 'Enter Data'!D21&lt;0.4, 'Enter Data'!B21&gt;0.2, 'Enter Data'!B21&lt;=0.45), 8, 0)</f>
        <v>0</v>
      </c>
      <c r="B9" s="1" t="s">
        <v>28</v>
      </c>
      <c r="C9" s="1" t="s">
        <v>29</v>
      </c>
    </row>
    <row r="10" spans="1:3" x14ac:dyDescent="0.25">
      <c r="A10" s="2">
        <f>IF(AND('Enter Data'!D21&gt;=0.27, 'Enter Data'!D21&lt;0.4, 'Enter Data'!B21&lt;=0.2), 9, 0)</f>
        <v>0</v>
      </c>
      <c r="B10" s="1" t="s">
        <v>30</v>
      </c>
      <c r="C10" s="1" t="s">
        <v>31</v>
      </c>
    </row>
    <row r="11" spans="1:3" x14ac:dyDescent="0.25">
      <c r="A11" s="2">
        <f>IF(AND('Enter Data'!D21&gt;=0.35, 'Enter Data'!B21&gt;0.45), 10, 0)</f>
        <v>0</v>
      </c>
      <c r="B11" s="1" t="s">
        <v>32</v>
      </c>
      <c r="C11" s="1" t="s">
        <v>33</v>
      </c>
    </row>
    <row r="12" spans="1:3" x14ac:dyDescent="0.25">
      <c r="A12" s="2">
        <f>IF(AND('Enter Data'!D21&gt;=0.4, 'Enter Data'!C21&gt;=0.4), 11, 0)</f>
        <v>0</v>
      </c>
      <c r="B12" s="1" t="s">
        <v>34</v>
      </c>
      <c r="C12" s="1" t="s">
        <v>35</v>
      </c>
    </row>
    <row r="13" spans="1:3" x14ac:dyDescent="0.25">
      <c r="A13" s="2">
        <f>IF(AND('Enter Data'!D21&gt;=0.4, 'Enter Data'!B21&lt;=0.45,'Enter Data'!C21&lt;0.4),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Data'!E21:I21)='Enter Data'!B21, 'Enter Data'!E21+'Enter Data'!F21&gt;=0.25, 'Enter Data'!G21&lt;0.5, 'Enter Data'!H21&lt;0.5, 'Enter Data'!I21&lt;0.5), 1, 0)</f>
        <v>0</v>
      </c>
      <c r="B17" s="1" t="s">
        <v>38</v>
      </c>
      <c r="C17" s="1" t="s">
        <v>39</v>
      </c>
    </row>
    <row r="18" spans="1:3" x14ac:dyDescent="0.25">
      <c r="A18" s="2">
        <f>IF(AND(SUM('Enter Data'!E21:I21)='Enter Data'!B21,SUM($A$17) = 0, 'Enter Data'!E21+'Enter Data'!F21+'Enter Data'!G21&gt;=0.25, 'Enter Data'!E21+'Enter Data'!F21&lt;0.25, 'Enter Data'!H21&lt;0.5,'Enter Data'!I21&lt;0.5), 2, 0)</f>
        <v>0</v>
      </c>
      <c r="B18" s="1" t="s">
        <v>40</v>
      </c>
      <c r="C18" s="1" t="s">
        <v>15</v>
      </c>
    </row>
    <row r="19" spans="1:3" x14ac:dyDescent="0.25">
      <c r="A19" s="2">
        <f>IF(AND(SUM('Enter Data'!E21:I21)='Enter Data'!B21,SUM($A$17:$A$18) = 0, 'Enter Data'!G21&gt;=0.5, 'Enter Data'!E21+'Enter Data'!F21&gt;=0.25), 3, 0)</f>
        <v>0</v>
      </c>
      <c r="B19" s="1" t="s">
        <v>41</v>
      </c>
      <c r="C19" s="1" t="s">
        <v>15</v>
      </c>
    </row>
    <row r="20" spans="1:3" x14ac:dyDescent="0.25">
      <c r="A20" s="2">
        <f>IF(AND(SUM('Enter Data'!E21:I21)='Enter Data'!B21,SUM($A$17:$A$19) = 0, 'Enter Data'!H21&gt;=0.5, 'Enter Data'!H21&gt;'Enter Data'!I21), 4, 0)</f>
        <v>0</v>
      </c>
      <c r="B20" s="1" t="s">
        <v>42</v>
      </c>
      <c r="C20" s="1" t="s">
        <v>43</v>
      </c>
    </row>
    <row r="21" spans="1:3" x14ac:dyDescent="0.25">
      <c r="A21" s="2">
        <f>IF(AND(SUM('Enter Data'!E21:I21)='Enter Data'!B21,SUM($A$17:$A$20) = 0, 'Enter Data'!E21+'Enter Data'!F21+'Enter Data'!G21&lt;0.25, 'Enter Data'!I21&lt;0.5), 5, 0)</f>
        <v>5</v>
      </c>
      <c r="B21" s="1" t="s">
        <v>44</v>
      </c>
      <c r="C21" s="1" t="s">
        <v>43</v>
      </c>
    </row>
    <row r="22" spans="1:3" x14ac:dyDescent="0.25">
      <c r="A22" s="2">
        <f>IF(AND(SUM('Enter Data'!E21:I21)='Enter Data'!B21,SUM($A$17:$A$21) = 0, 'Enter Data'!I21&gt;=0.5),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Data'!E21:I21)='Enter Data'!B21, 'Enter Data'!E21+'Enter Data'!F21&gt;=0.25, 'Enter Data'!G21&lt;0.5, 'Enter Data'!H21&lt;0.5, 'Enter Data'!I21&lt;0.5), 1, 0)</f>
        <v>0</v>
      </c>
      <c r="B26" s="1" t="s">
        <v>38</v>
      </c>
      <c r="C26" s="1" t="s">
        <v>48</v>
      </c>
    </row>
    <row r="27" spans="1:3" x14ac:dyDescent="0.25">
      <c r="A27" s="2">
        <f>IF(AND(SUM('Enter Data'!E21:I21)='Enter Data'!B21,SUM($A$26) = 0, 'Enter Data'!E21+'Enter Data'!F21+'Enter Data'!G21&gt;=0.25, 'Enter Data'!E21+'Enter Data'!F21&lt;0.25, 'Enter Data'!H21&lt;0.5,'Enter Data'!I21&lt;0.5), 2, 0)</f>
        <v>0</v>
      </c>
      <c r="B27" s="1" t="s">
        <v>40</v>
      </c>
      <c r="C27" s="1" t="s">
        <v>17</v>
      </c>
    </row>
    <row r="28" spans="1:3" x14ac:dyDescent="0.25">
      <c r="A28" s="2">
        <f>IF(AND(SUM('Enter Data'!E21:I21)='Enter Data'!B21,SUM($A$26:$A$27) = 0, 'Enter Data'!G21&gt;=0.5, 'Enter Data'!E21+'Enter Data'!F21&gt;=0.25),3, 0)</f>
        <v>0</v>
      </c>
      <c r="B28" s="1" t="s">
        <v>41</v>
      </c>
      <c r="C28" s="1" t="s">
        <v>17</v>
      </c>
    </row>
    <row r="29" spans="1:3" x14ac:dyDescent="0.25">
      <c r="A29" s="2">
        <f>IF(AND(SUM('Enter Data'!E21:I21)='Enter Data'!B21,SUM($A$26:$A$28) = 0, 'Enter Data'!H21&gt;=0.5), 4, 0)</f>
        <v>0</v>
      </c>
      <c r="B29" s="1" t="s">
        <v>49</v>
      </c>
      <c r="C29" s="1" t="s">
        <v>50</v>
      </c>
    </row>
    <row r="30" spans="1:3" x14ac:dyDescent="0.25">
      <c r="A30" s="2">
        <f>IF(AND(SUM('Enter Data'!E21:I21)='Enter Data'!B21,SUM($A$26:$A$29) = 0, 'Enter Data'!E21+'Enter Data'!F21+'Enter Data'!G21&lt;0.25, 'Enter Data'!I21&lt;0.5), 5, 0)</f>
        <v>5</v>
      </c>
      <c r="B30" s="1" t="s">
        <v>44</v>
      </c>
      <c r="C30" s="1" t="s">
        <v>50</v>
      </c>
    </row>
    <row r="31" spans="1:3" x14ac:dyDescent="0.25">
      <c r="A31" s="2">
        <f>IF(AND(SUM('Enter Data'!E21:I21)='Enter Data'!B21,SUM($A$26:$A$30) = 0, 'Enter Data'!I21&gt;=0.5),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Data'!E21:I21)='Enter Data'!B21, 'Enter Data'!E21+'Enter Data'!F21&gt;=0.25, 'Enter Data'!G21&lt;0.5, 'Enter Data'!H21&lt;0.5, 'Enter Data'!I21&lt;0.5), 1, 0)</f>
        <v>0</v>
      </c>
      <c r="B35" s="1" t="s">
        <v>38</v>
      </c>
      <c r="C35" s="1" t="s">
        <v>11</v>
      </c>
    </row>
    <row r="36" spans="1:3" x14ac:dyDescent="0.25">
      <c r="A36" s="2">
        <f>IF(AND(SUM('Enter Data'!E21:I21)='Enter Data'!B21,SUM($A$35) = 0,'Enter Data'!E21+'Enter Data'!F21+'Enter Data'!G21&gt;=0.3, 'Enter Data'!I21&gt;=0.3, 'Enter Data'!I21&lt;0.5), 2, 0)</f>
        <v>0</v>
      </c>
      <c r="B36" s="1" t="s">
        <v>53</v>
      </c>
      <c r="C36" s="1" t="s">
        <v>11</v>
      </c>
    </row>
    <row r="37" spans="1:3" x14ac:dyDescent="0.25">
      <c r="A37" s="2">
        <f>IF(AND(SUM('Enter Data'!E21:I21)='Enter Data'!B21,SUM($A$35:$A$36) = 0, 'Enter Data'!E21+'Enter Data'!F21+'Enter Data'!G21&gt;=0.3, 'Enter Data'!E21+'Enter Data'!F21&lt;0.25, 'Enter Data'!H21&lt;0.3,'Enter Data'!I21&lt;0.3), 3, 0)</f>
        <v>0</v>
      </c>
      <c r="B37" s="1" t="s">
        <v>54</v>
      </c>
      <c r="C37" s="1" t="s">
        <v>19</v>
      </c>
    </row>
    <row r="38" spans="1:3" x14ac:dyDescent="0.25">
      <c r="A38" s="2">
        <f>IF(AND(SUM('Enter Data'!E21:I21)='Enter Data'!B21,SUM($A$35:$A$37) = 0,'Enter Data'!E21+'Enter Data'!F21+'Enter Data'!G21&lt;=0.15,'Enter Data'!H21&lt;0.3,'Enter Data'!I21&lt;0.3,'Enter Data'!H21+'Enter Data'!I21&lt;0.4), 4, 0)</f>
        <v>4</v>
      </c>
      <c r="B38" s="1" t="s">
        <v>55</v>
      </c>
      <c r="C38" s="1" t="s">
        <v>19</v>
      </c>
    </row>
    <row r="39" spans="1:3" x14ac:dyDescent="0.25">
      <c r="A39" s="2">
        <f>IF(AND(SUM('Enter Data'!E21:I21)='Enter Data'!B21,SUM($A$35:$A$38) = 0,'Enter Data'!E21+'Enter Data'!F21&gt;=0.25, 'Enter Data'!G21&gt;=0.5), 5, 0)</f>
        <v>0</v>
      </c>
      <c r="B39" s="1" t="s">
        <v>56</v>
      </c>
      <c r="C39" s="1" t="s">
        <v>19</v>
      </c>
    </row>
    <row r="40" spans="1:3" x14ac:dyDescent="0.25">
      <c r="A40" s="2">
        <f>IF(AND(SUM('Enter Data'!E21:I21)='Enter Data'!B21,SUM($A$35:$A$39) = 0,'Enter Data'!H21&gt;=0.3,'Enter Data'!I21&lt;0.3, 'Enter Data'!E21+'Enter Data'!F21&lt;0.25), 6, 0)</f>
        <v>0</v>
      </c>
      <c r="B40" s="1" t="s">
        <v>57</v>
      </c>
      <c r="C40" s="1" t="s">
        <v>58</v>
      </c>
    </row>
    <row r="41" spans="1:3" x14ac:dyDescent="0.25">
      <c r="A41" s="2">
        <f>IF(AND(SUM('Enter Data'!E21:I21)='Enter Data'!B21,SUM($A$35:$A$40) = 0,'Enter Data'!E21+'Enter Data'!F21+'Enter Data'!G21&gt;=0.15, 'Enter Data'!E21+'Enter Data'!F21+'Enter Data'!G21&lt;0.3, 'Enter Data'!E21+'Enter Data'!F21&lt;0.25), 7, 0)</f>
        <v>0</v>
      </c>
      <c r="B41" s="1" t="s">
        <v>59</v>
      </c>
      <c r="C41" s="1" t="s">
        <v>58</v>
      </c>
    </row>
    <row r="42" spans="1:3" x14ac:dyDescent="0.25">
      <c r="A42" s="2">
        <f>IF(AND(SUM('Enter Data'!E21:I21)='Enter Data'!B21,SUM($A$35:$A$41) = 0,'Enter Data'!H21+'Enter Data'!I21&gt;=0.4, 'Enter Data'!H21&gt;='Enter Data'!I21, 'Enter Data'!E21+'Enter Data'!F21+'Enter Data'!G21&lt;=0.15), 8, 0)</f>
        <v>0</v>
      </c>
      <c r="B42" s="1" t="s">
        <v>60</v>
      </c>
      <c r="C42" s="1" t="s">
        <v>58</v>
      </c>
    </row>
    <row r="43" spans="1:3" x14ac:dyDescent="0.25">
      <c r="A43" s="2">
        <f>IF(AND(SUM('Enter Data'!E21:I21)='Enter Data'!B21,SUM($A$35:$A$42) = 0,'Enter Data'!E21+'Enter Data'!F21&gt;=0.25, 'Enter Data'!H21&gt;=0.5), 9, 0)</f>
        <v>0</v>
      </c>
      <c r="B43" s="1" t="s">
        <v>61</v>
      </c>
      <c r="C43" s="1" t="s">
        <v>58</v>
      </c>
    </row>
    <row r="44" spans="1:3" x14ac:dyDescent="0.25">
      <c r="A44" s="2">
        <f>IF(AND(SUM('Enter Data'!E21:I21)='Enter Data'!B21,SUM($A$35:$A$43) = 0,'Enter Data'!I21&gt;=0.3, 'Enter Data'!E21+'Enter Data'!F21+'Enter Data'!G21&lt;0.15, 'Enter Data'!I21&gt;'Enter Data'!H21), 10, 0)</f>
        <v>0</v>
      </c>
      <c r="B44" s="1" t="s">
        <v>62</v>
      </c>
      <c r="C44" s="1" t="s">
        <v>63</v>
      </c>
    </row>
    <row r="45" spans="1:3" x14ac:dyDescent="0.25">
      <c r="A45" s="2">
        <f>IF(AND(SUM('Enter Data'!E21:I21)='Enter Data'!B21,SUM($A$35:$A$44) = 0,'Enter Data'!H21+'Enter Data'!I21&gt;=0.4, 'Enter Data'!I21&gt;'Enter Data'!H21, 'Enter Data'!E21+'Enter Data'!F21+'Enter Data'!G21&lt;15), 11, 0)</f>
        <v>0</v>
      </c>
      <c r="B45" s="1" t="s">
        <v>64</v>
      </c>
      <c r="C45" s="1" t="s">
        <v>63</v>
      </c>
    </row>
    <row r="46" spans="1:3" x14ac:dyDescent="0.25">
      <c r="A46" s="2">
        <f>IF(AND(SUM('Enter Data'!E21:I21)='Enter Data'!B21,SUM($A$35:$A$45) = 0,'Enter Data'!E21+'Enter Data'!F21&gt;=0.25, 'Enter Data'!I21&gt;=0.5), 12, 0)</f>
        <v>0</v>
      </c>
      <c r="B46" s="1" t="s">
        <v>65</v>
      </c>
      <c r="C46" s="1" t="s">
        <v>63</v>
      </c>
    </row>
    <row r="47" spans="1:3" x14ac:dyDescent="0.25">
      <c r="A47" s="2">
        <f>IF(AND(SUM('Enter Data'!E21:I21)='Enter Data'!B21,SUM($A$35:$A$46) = 0,'Enter Data'!E21+'Enter Data'!F21+'Enter Data'!G21&gt;=0.3, 'Enter Data'!I21&gt;=0.5), 13, 0)</f>
        <v>0</v>
      </c>
      <c r="B47" s="1" t="s">
        <v>66</v>
      </c>
      <c r="C47" s="1" t="s">
        <v>63</v>
      </c>
    </row>
    <row r="48" spans="1:3" x14ac:dyDescent="0.25">
      <c r="A48" s="2">
        <f>SUM(A35:A47)+1</f>
        <v>5</v>
      </c>
      <c r="B48" s="4"/>
      <c r="C48"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5D76D-BB15-4D61-943A-5C04EDD989EC}">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Data'!C22+1.5*'Enter Data'!D22&lt;0.15,1,0)</f>
        <v>0</v>
      </c>
      <c r="B2" s="1" t="s">
        <v>14</v>
      </c>
      <c r="C2" s="1" t="s">
        <v>15</v>
      </c>
    </row>
    <row r="3" spans="1:3" x14ac:dyDescent="0.25">
      <c r="A3" s="2">
        <f>IF(AND('Enter Data'!C22+1.5*'Enter Data'!D22&gt;=0.15, 'Enter Data'!C22+2*'Enter Data'!D22&lt;0.3), 2, 0)</f>
        <v>0</v>
      </c>
      <c r="B3" s="1" t="s">
        <v>16</v>
      </c>
      <c r="C3" s="1" t="s">
        <v>17</v>
      </c>
    </row>
    <row r="4" spans="1:3" x14ac:dyDescent="0.25">
      <c r="A4" s="2">
        <f>IF(OR(AND('Enter Data'!D22&gt;=0.07, 'Enter Data'!D22&lt;0.2,'Enter Data'!B22&gt;0.52,'Enter Data'!C22+2*'Enter Data'!D22&gt;=0.3), AND('Enter Data'!D22&lt;0.07, 'Enter Data'!C22&lt;0.5, 'Enter Data'!C22+2*'Enter Data'!D22&gt;=0.3)), 3,0)</f>
        <v>0</v>
      </c>
      <c r="B4" s="1" t="s">
        <v>18</v>
      </c>
      <c r="C4" s="1" t="s">
        <v>19</v>
      </c>
    </row>
    <row r="5" spans="1:3" x14ac:dyDescent="0.25">
      <c r="A5" s="2">
        <f>IF(AND('Enter Data'!D22&gt;=0.07, 'Enter Data'!D22&lt;0.27, 'Enter Data'!C22&gt;=0.28, 'Enter Data'!C22&lt;0.5, 'Enter Data'!B22&lt;=0.52), 4, 0)</f>
        <v>0</v>
      </c>
      <c r="B5" s="1" t="s">
        <v>20</v>
      </c>
      <c r="C5" s="1" t="s">
        <v>21</v>
      </c>
    </row>
    <row r="6" spans="1:3" x14ac:dyDescent="0.25">
      <c r="A6" s="2">
        <f>IF(OR(AND('Enter Data'!C22&gt;=0.5, 'Enter Data'!D22&gt;=0.12,'Enter Data'!D22&lt;0.27), AND('Enter Data'!C22&gt;=0.5,'Enter Data'!C22&lt;0.8,'Enter Data'!D22&lt;0.12)), 5,0)</f>
        <v>0</v>
      </c>
      <c r="B6" s="1" t="s">
        <v>22</v>
      </c>
      <c r="C6" s="1" t="s">
        <v>23</v>
      </c>
    </row>
    <row r="7" spans="1:3" x14ac:dyDescent="0.25">
      <c r="A7" s="2">
        <f>IF(AND('Enter Data'!C22&gt;=0.8, 'Enter Data'!D22&lt;0.12), 6, 0)</f>
        <v>6</v>
      </c>
      <c r="B7" s="1" t="s">
        <v>24</v>
      </c>
      <c r="C7" s="1" t="s">
        <v>25</v>
      </c>
    </row>
    <row r="8" spans="1:3" x14ac:dyDescent="0.25">
      <c r="A8" s="2">
        <f>IF(AND('Enter Data'!D22&gt;=0.2, 'Enter Data'!D22&lt;0.35, 'Enter Data'!C22&lt;0.28, 'Enter Data'!B22&gt;0.45), 7, 0)</f>
        <v>0</v>
      </c>
      <c r="B8" s="1" t="s">
        <v>26</v>
      </c>
      <c r="C8" s="1" t="s">
        <v>27</v>
      </c>
    </row>
    <row r="9" spans="1:3" x14ac:dyDescent="0.25">
      <c r="A9" s="2">
        <f>IF(AND('Enter Data'!D22&gt;=0.27, 'Enter Data'!D22&lt;0.4, 'Enter Data'!B22&gt;0.2, 'Enter Data'!B22&lt;=0.45), 8, 0)</f>
        <v>0</v>
      </c>
      <c r="B9" s="1" t="s">
        <v>28</v>
      </c>
      <c r="C9" s="1" t="s">
        <v>29</v>
      </c>
    </row>
    <row r="10" spans="1:3" x14ac:dyDescent="0.25">
      <c r="A10" s="2">
        <f>IF(AND('Enter Data'!D22&gt;=0.27, 'Enter Data'!D22&lt;0.4, 'Enter Data'!B22&lt;=0.2), 9, 0)</f>
        <v>0</v>
      </c>
      <c r="B10" s="1" t="s">
        <v>30</v>
      </c>
      <c r="C10" s="1" t="s">
        <v>31</v>
      </c>
    </row>
    <row r="11" spans="1:3" x14ac:dyDescent="0.25">
      <c r="A11" s="2">
        <f>IF(AND('Enter Data'!D22&gt;=0.35, 'Enter Data'!B22&gt;0.45), 10, 0)</f>
        <v>0</v>
      </c>
      <c r="B11" s="1" t="s">
        <v>32</v>
      </c>
      <c r="C11" s="1" t="s">
        <v>33</v>
      </c>
    </row>
    <row r="12" spans="1:3" x14ac:dyDescent="0.25">
      <c r="A12" s="2">
        <f>IF(AND('Enter Data'!D22&gt;=0.4, 'Enter Data'!C22&gt;=0.4), 11, 0)</f>
        <v>0</v>
      </c>
      <c r="B12" s="1" t="s">
        <v>34</v>
      </c>
      <c r="C12" s="1" t="s">
        <v>35</v>
      </c>
    </row>
    <row r="13" spans="1:3" x14ac:dyDescent="0.25">
      <c r="A13" s="2">
        <f>IF(AND('Enter Data'!D22&gt;=0.4, 'Enter Data'!B22&lt;=0.45,'Enter Data'!C22&lt;0.4),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Data'!E22:I22)='Enter Data'!B22, 'Enter Data'!E22+'Enter Data'!F22&gt;=0.25, 'Enter Data'!G22&lt;0.5, 'Enter Data'!H22&lt;0.5, 'Enter Data'!I22&lt;0.5), 1, 0)</f>
        <v>0</v>
      </c>
      <c r="B17" s="1" t="s">
        <v>38</v>
      </c>
      <c r="C17" s="1" t="s">
        <v>39</v>
      </c>
    </row>
    <row r="18" spans="1:3" x14ac:dyDescent="0.25">
      <c r="A18" s="2">
        <f>IF(AND(SUM('Enter Data'!E22:I22)='Enter Data'!B22,SUM($A$17) = 0, 'Enter Data'!E22+'Enter Data'!F22+'Enter Data'!G22&gt;=0.25, 'Enter Data'!E22+'Enter Data'!F22&lt;0.25, 'Enter Data'!H22&lt;0.5,'Enter Data'!I22&lt;0.5), 2, 0)</f>
        <v>0</v>
      </c>
      <c r="B18" s="1" t="s">
        <v>40</v>
      </c>
      <c r="C18" s="1" t="s">
        <v>15</v>
      </c>
    </row>
    <row r="19" spans="1:3" x14ac:dyDescent="0.25">
      <c r="A19" s="2">
        <f>IF(AND(SUM('Enter Data'!E22:I22)='Enter Data'!B22,SUM($A$17:$A$18) = 0, 'Enter Data'!G22&gt;=0.5, 'Enter Data'!E22+'Enter Data'!F22&gt;=0.25), 3, 0)</f>
        <v>0</v>
      </c>
      <c r="B19" s="1" t="s">
        <v>41</v>
      </c>
      <c r="C19" s="1" t="s">
        <v>15</v>
      </c>
    </row>
    <row r="20" spans="1:3" x14ac:dyDescent="0.25">
      <c r="A20" s="2">
        <f>IF(AND(SUM('Enter Data'!E22:I22)='Enter Data'!B22,SUM($A$17:$A$19) = 0, 'Enter Data'!H22&gt;=0.5, 'Enter Data'!H22&gt;'Enter Data'!I22), 4, 0)</f>
        <v>0</v>
      </c>
      <c r="B20" s="1" t="s">
        <v>42</v>
      </c>
      <c r="C20" s="1" t="s">
        <v>43</v>
      </c>
    </row>
    <row r="21" spans="1:3" x14ac:dyDescent="0.25">
      <c r="A21" s="2">
        <f>IF(AND(SUM('Enter Data'!E22:I22)='Enter Data'!B22,SUM($A$17:$A$20) = 0, 'Enter Data'!E22+'Enter Data'!F22+'Enter Data'!G22&lt;0.25, 'Enter Data'!I22&lt;0.5), 5, 0)</f>
        <v>5</v>
      </c>
      <c r="B21" s="1" t="s">
        <v>44</v>
      </c>
      <c r="C21" s="1" t="s">
        <v>43</v>
      </c>
    </row>
    <row r="22" spans="1:3" x14ac:dyDescent="0.25">
      <c r="A22" s="2">
        <f>IF(AND(SUM('Enter Data'!E22:I22)='Enter Data'!B22,SUM($A$17:$A$21) = 0, 'Enter Data'!I22&gt;=0.5),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Data'!E22:I22)='Enter Data'!B22, 'Enter Data'!E22+'Enter Data'!F22&gt;=0.25, 'Enter Data'!G22&lt;0.5, 'Enter Data'!H22&lt;0.5, 'Enter Data'!I22&lt;0.5), 1, 0)</f>
        <v>0</v>
      </c>
      <c r="B26" s="1" t="s">
        <v>38</v>
      </c>
      <c r="C26" s="1" t="s">
        <v>48</v>
      </c>
    </row>
    <row r="27" spans="1:3" x14ac:dyDescent="0.25">
      <c r="A27" s="2">
        <f>IF(AND(SUM('Enter Data'!E22:I22)='Enter Data'!B22,SUM($A$26) = 0, 'Enter Data'!E22+'Enter Data'!F22+'Enter Data'!G22&gt;=0.25, 'Enter Data'!E22+'Enter Data'!F22&lt;0.25, 'Enter Data'!H22&lt;0.5,'Enter Data'!I22&lt;0.5), 2, 0)</f>
        <v>0</v>
      </c>
      <c r="B27" s="1" t="s">
        <v>40</v>
      </c>
      <c r="C27" s="1" t="s">
        <v>17</v>
      </c>
    </row>
    <row r="28" spans="1:3" x14ac:dyDescent="0.25">
      <c r="A28" s="2">
        <f>IF(AND(SUM('Enter Data'!E22:I22)='Enter Data'!B22,SUM($A$26:$A$27) = 0, 'Enter Data'!G22&gt;=0.5, 'Enter Data'!E22+'Enter Data'!F22&gt;=0.25),3, 0)</f>
        <v>0</v>
      </c>
      <c r="B28" s="1" t="s">
        <v>41</v>
      </c>
      <c r="C28" s="1" t="s">
        <v>17</v>
      </c>
    </row>
    <row r="29" spans="1:3" x14ac:dyDescent="0.25">
      <c r="A29" s="2">
        <f>IF(AND(SUM('Enter Data'!E22:I22)='Enter Data'!B22,SUM($A$26:$A$28) = 0, 'Enter Data'!H22&gt;=0.5), 4, 0)</f>
        <v>0</v>
      </c>
      <c r="B29" s="1" t="s">
        <v>49</v>
      </c>
      <c r="C29" s="1" t="s">
        <v>50</v>
      </c>
    </row>
    <row r="30" spans="1:3" x14ac:dyDescent="0.25">
      <c r="A30" s="2">
        <f>IF(AND(SUM('Enter Data'!E22:I22)='Enter Data'!B22,SUM($A$26:$A$29) = 0, 'Enter Data'!E22+'Enter Data'!F22+'Enter Data'!G22&lt;0.25, 'Enter Data'!I22&lt;0.5), 5, 0)</f>
        <v>5</v>
      </c>
      <c r="B30" s="1" t="s">
        <v>44</v>
      </c>
      <c r="C30" s="1" t="s">
        <v>50</v>
      </c>
    </row>
    <row r="31" spans="1:3" x14ac:dyDescent="0.25">
      <c r="A31" s="2">
        <f>IF(AND(SUM('Enter Data'!E22:I22)='Enter Data'!B22,SUM($A$26:$A$30) = 0, 'Enter Data'!I22&gt;=0.5),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Data'!E22:I22)='Enter Data'!B22, 'Enter Data'!E22+'Enter Data'!F22&gt;=0.25, 'Enter Data'!G22&lt;0.5, 'Enter Data'!H22&lt;0.5, 'Enter Data'!I22&lt;0.5), 1, 0)</f>
        <v>0</v>
      </c>
      <c r="B35" s="1" t="s">
        <v>38</v>
      </c>
      <c r="C35" s="1" t="s">
        <v>11</v>
      </c>
    </row>
    <row r="36" spans="1:3" x14ac:dyDescent="0.25">
      <c r="A36" s="2">
        <f>IF(AND(SUM('Enter Data'!E22:I22)='Enter Data'!B22,SUM($A$35) = 0,'Enter Data'!E22+'Enter Data'!F22+'Enter Data'!G22&gt;=0.3, 'Enter Data'!I22&gt;=0.3, 'Enter Data'!I22&lt;0.5), 2, 0)</f>
        <v>0</v>
      </c>
      <c r="B36" s="1" t="s">
        <v>53</v>
      </c>
      <c r="C36" s="1" t="s">
        <v>11</v>
      </c>
    </row>
    <row r="37" spans="1:3" x14ac:dyDescent="0.25">
      <c r="A37" s="2">
        <f>IF(AND(SUM('Enter Data'!E22:I22)='Enter Data'!B22,SUM($A$35:$A$36) = 0, 'Enter Data'!E22+'Enter Data'!F22+'Enter Data'!G22&gt;=0.3, 'Enter Data'!E22+'Enter Data'!F22&lt;0.25, 'Enter Data'!H22&lt;0.3,'Enter Data'!I22&lt;0.3), 3, 0)</f>
        <v>0</v>
      </c>
      <c r="B37" s="1" t="s">
        <v>54</v>
      </c>
      <c r="C37" s="1" t="s">
        <v>19</v>
      </c>
    </row>
    <row r="38" spans="1:3" x14ac:dyDescent="0.25">
      <c r="A38" s="2">
        <f>IF(AND(SUM('Enter Data'!E22:I22)='Enter Data'!B22,SUM($A$35:$A$37) = 0,'Enter Data'!E22+'Enter Data'!F22+'Enter Data'!G22&lt;=0.15,'Enter Data'!H22&lt;0.3,'Enter Data'!I22&lt;0.3,'Enter Data'!H22+'Enter Data'!I22&lt;0.4), 4, 0)</f>
        <v>4</v>
      </c>
      <c r="B38" s="1" t="s">
        <v>55</v>
      </c>
      <c r="C38" s="1" t="s">
        <v>19</v>
      </c>
    </row>
    <row r="39" spans="1:3" x14ac:dyDescent="0.25">
      <c r="A39" s="2">
        <f>IF(AND(SUM('Enter Data'!E22:I22)='Enter Data'!B22,SUM($A$35:$A$38) = 0,'Enter Data'!E22+'Enter Data'!F22&gt;=0.25, 'Enter Data'!G22&gt;=0.5), 5, 0)</f>
        <v>0</v>
      </c>
      <c r="B39" s="1" t="s">
        <v>56</v>
      </c>
      <c r="C39" s="1" t="s">
        <v>19</v>
      </c>
    </row>
    <row r="40" spans="1:3" x14ac:dyDescent="0.25">
      <c r="A40" s="2">
        <f>IF(AND(SUM('Enter Data'!E22:I22)='Enter Data'!B22,SUM($A$35:$A$39) = 0,'Enter Data'!H22&gt;=0.3,'Enter Data'!I22&lt;0.3, 'Enter Data'!E22+'Enter Data'!F22&lt;0.25), 6, 0)</f>
        <v>0</v>
      </c>
      <c r="B40" s="1" t="s">
        <v>57</v>
      </c>
      <c r="C40" s="1" t="s">
        <v>58</v>
      </c>
    </row>
    <row r="41" spans="1:3" x14ac:dyDescent="0.25">
      <c r="A41" s="2">
        <f>IF(AND(SUM('Enter Data'!E22:I22)='Enter Data'!B22,SUM($A$35:$A$40) = 0,'Enter Data'!E22+'Enter Data'!F22+'Enter Data'!G22&gt;=0.15, 'Enter Data'!E22+'Enter Data'!F22+'Enter Data'!G22&lt;0.3, 'Enter Data'!E22+'Enter Data'!F22&lt;0.25), 7, 0)</f>
        <v>0</v>
      </c>
      <c r="B41" s="1" t="s">
        <v>59</v>
      </c>
      <c r="C41" s="1" t="s">
        <v>58</v>
      </c>
    </row>
    <row r="42" spans="1:3" x14ac:dyDescent="0.25">
      <c r="A42" s="2">
        <f>IF(AND(SUM('Enter Data'!E22:I22)='Enter Data'!B22,SUM($A$35:$A$41) = 0,'Enter Data'!H22+'Enter Data'!I22&gt;=0.4, 'Enter Data'!H22&gt;='Enter Data'!I22, 'Enter Data'!E22+'Enter Data'!F22+'Enter Data'!G22&lt;=0.15), 8, 0)</f>
        <v>0</v>
      </c>
      <c r="B42" s="1" t="s">
        <v>60</v>
      </c>
      <c r="C42" s="1" t="s">
        <v>58</v>
      </c>
    </row>
    <row r="43" spans="1:3" x14ac:dyDescent="0.25">
      <c r="A43" s="2">
        <f>IF(AND(SUM('Enter Data'!E22:I22)='Enter Data'!B22,SUM($A$35:$A$42) = 0,'Enter Data'!E22+'Enter Data'!F22&gt;=0.25, 'Enter Data'!H22&gt;=0.5), 9, 0)</f>
        <v>0</v>
      </c>
      <c r="B43" s="1" t="s">
        <v>61</v>
      </c>
      <c r="C43" s="1" t="s">
        <v>58</v>
      </c>
    </row>
    <row r="44" spans="1:3" x14ac:dyDescent="0.25">
      <c r="A44" s="2">
        <f>IF(AND(SUM('Enter Data'!E22:I22)='Enter Data'!B22,SUM($A$35:$A$43) = 0,'Enter Data'!I22&gt;=0.3, 'Enter Data'!E22+'Enter Data'!F22+'Enter Data'!G22&lt;0.15, 'Enter Data'!I22&gt;'Enter Data'!H22), 10, 0)</f>
        <v>0</v>
      </c>
      <c r="B44" s="1" t="s">
        <v>62</v>
      </c>
      <c r="C44" s="1" t="s">
        <v>63</v>
      </c>
    </row>
    <row r="45" spans="1:3" x14ac:dyDescent="0.25">
      <c r="A45" s="2">
        <f>IF(AND(SUM('Enter Data'!E22:I22)='Enter Data'!B22,SUM($A$35:$A$44) = 0,'Enter Data'!H22+'Enter Data'!I22&gt;=0.4, 'Enter Data'!I22&gt;'Enter Data'!H22, 'Enter Data'!E22+'Enter Data'!F22+'Enter Data'!G22&lt;15), 11, 0)</f>
        <v>0</v>
      </c>
      <c r="B45" s="1" t="s">
        <v>64</v>
      </c>
      <c r="C45" s="1" t="s">
        <v>63</v>
      </c>
    </row>
    <row r="46" spans="1:3" x14ac:dyDescent="0.25">
      <c r="A46" s="2">
        <f>IF(AND(SUM('Enter Data'!E22:I22)='Enter Data'!B22,SUM($A$35:$A$45) = 0,'Enter Data'!E22+'Enter Data'!F22&gt;=0.25, 'Enter Data'!I22&gt;=0.5), 12, 0)</f>
        <v>0</v>
      </c>
      <c r="B46" s="1" t="s">
        <v>65</v>
      </c>
      <c r="C46" s="1" t="s">
        <v>63</v>
      </c>
    </row>
    <row r="47" spans="1:3" x14ac:dyDescent="0.25">
      <c r="A47" s="2">
        <f>IF(AND(SUM('Enter Data'!E22:I22)='Enter Data'!B22,SUM($A$35:$A$46) = 0,'Enter Data'!E22+'Enter Data'!F22+'Enter Data'!G22&gt;=0.3, 'Enter Data'!I22&gt;=0.5), 13, 0)</f>
        <v>0</v>
      </c>
      <c r="B47" s="1" t="s">
        <v>66</v>
      </c>
      <c r="C47" s="1" t="s">
        <v>63</v>
      </c>
    </row>
    <row r="48" spans="1:3" x14ac:dyDescent="0.25">
      <c r="A48" s="2">
        <f>SUM(A35:A47)+1</f>
        <v>5</v>
      </c>
      <c r="B48" s="4"/>
      <c r="C48"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11AB8-0DDA-40ED-B8BB-37F0FADCAFC0}">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Data'!C23+1.5*'Enter Data'!D23&lt;0.15,1,0)</f>
        <v>0</v>
      </c>
      <c r="B2" s="1" t="s">
        <v>14</v>
      </c>
      <c r="C2" s="1" t="s">
        <v>15</v>
      </c>
    </row>
    <row r="3" spans="1:3" x14ac:dyDescent="0.25">
      <c r="A3" s="2">
        <f>IF(AND('Enter Data'!C23+1.5*'Enter Data'!D23&gt;=0.15, 'Enter Data'!C23+2*'Enter Data'!D23&lt;0.3), 2, 0)</f>
        <v>0</v>
      </c>
      <c r="B3" s="1" t="s">
        <v>16</v>
      </c>
      <c r="C3" s="1" t="s">
        <v>17</v>
      </c>
    </row>
    <row r="4" spans="1:3" x14ac:dyDescent="0.25">
      <c r="A4" s="2">
        <f>IF(OR(AND('Enter Data'!D23&gt;=0.07, 'Enter Data'!D23&lt;0.2,'Enter Data'!B23&gt;0.52,'Enter Data'!C23+2*'Enter Data'!D23&gt;=0.3), AND('Enter Data'!D23&lt;0.07, 'Enter Data'!C23&lt;0.5, 'Enter Data'!C23+2*'Enter Data'!D23&gt;=0.3)), 3,0)</f>
        <v>0</v>
      </c>
      <c r="B4" s="1" t="s">
        <v>18</v>
      </c>
      <c r="C4" s="1" t="s">
        <v>19</v>
      </c>
    </row>
    <row r="5" spans="1:3" x14ac:dyDescent="0.25">
      <c r="A5" s="2">
        <f>IF(AND('Enter Data'!D23&gt;=0.07, 'Enter Data'!D23&lt;0.27, 'Enter Data'!C23&gt;=0.28, 'Enter Data'!C23&lt;0.5, 'Enter Data'!B23&lt;=0.52), 4, 0)</f>
        <v>0</v>
      </c>
      <c r="B5" s="1" t="s">
        <v>20</v>
      </c>
      <c r="C5" s="1" t="s">
        <v>21</v>
      </c>
    </row>
    <row r="6" spans="1:3" x14ac:dyDescent="0.25">
      <c r="A6" s="2">
        <f>IF(OR(AND('Enter Data'!C23&gt;=0.5, 'Enter Data'!D23&gt;=0.12,'Enter Data'!D23&lt;0.27), AND('Enter Data'!C23&gt;=0.5,'Enter Data'!C23&lt;0.8,'Enter Data'!D23&lt;0.12)), 5,0)</f>
        <v>0</v>
      </c>
      <c r="B6" s="1" t="s">
        <v>22</v>
      </c>
      <c r="C6" s="1" t="s">
        <v>23</v>
      </c>
    </row>
    <row r="7" spans="1:3" x14ac:dyDescent="0.25">
      <c r="A7" s="2">
        <f>IF(AND('Enter Data'!C23&gt;=0.8, 'Enter Data'!D23&lt;0.12), 6, 0)</f>
        <v>6</v>
      </c>
      <c r="B7" s="1" t="s">
        <v>24</v>
      </c>
      <c r="C7" s="1" t="s">
        <v>25</v>
      </c>
    </row>
    <row r="8" spans="1:3" x14ac:dyDescent="0.25">
      <c r="A8" s="2">
        <f>IF(AND('Enter Data'!D23&gt;=0.2, 'Enter Data'!D23&lt;0.35, 'Enter Data'!C23&lt;0.28, 'Enter Data'!B23&gt;0.45), 7, 0)</f>
        <v>0</v>
      </c>
      <c r="B8" s="1" t="s">
        <v>26</v>
      </c>
      <c r="C8" s="1" t="s">
        <v>27</v>
      </c>
    </row>
    <row r="9" spans="1:3" x14ac:dyDescent="0.25">
      <c r="A9" s="2">
        <f>IF(AND('Enter Data'!D23&gt;=0.27, 'Enter Data'!D23&lt;0.4, 'Enter Data'!B23&gt;0.2, 'Enter Data'!B23&lt;=0.45), 8, 0)</f>
        <v>0</v>
      </c>
      <c r="B9" s="1" t="s">
        <v>28</v>
      </c>
      <c r="C9" s="1" t="s">
        <v>29</v>
      </c>
    </row>
    <row r="10" spans="1:3" x14ac:dyDescent="0.25">
      <c r="A10" s="2">
        <f>IF(AND('Enter Data'!D23&gt;=0.27, 'Enter Data'!D23&lt;0.4, 'Enter Data'!B23&lt;=0.2), 9, 0)</f>
        <v>0</v>
      </c>
      <c r="B10" s="1" t="s">
        <v>30</v>
      </c>
      <c r="C10" s="1" t="s">
        <v>31</v>
      </c>
    </row>
    <row r="11" spans="1:3" x14ac:dyDescent="0.25">
      <c r="A11" s="2">
        <f>IF(AND('Enter Data'!D23&gt;=0.35, 'Enter Data'!B23&gt;0.45), 10, 0)</f>
        <v>0</v>
      </c>
      <c r="B11" s="1" t="s">
        <v>32</v>
      </c>
      <c r="C11" s="1" t="s">
        <v>33</v>
      </c>
    </row>
    <row r="12" spans="1:3" x14ac:dyDescent="0.25">
      <c r="A12" s="2">
        <f>IF(AND('Enter Data'!D23&gt;=0.4, 'Enter Data'!C23&gt;=0.4), 11, 0)</f>
        <v>0</v>
      </c>
      <c r="B12" s="1" t="s">
        <v>34</v>
      </c>
      <c r="C12" s="1" t="s">
        <v>35</v>
      </c>
    </row>
    <row r="13" spans="1:3" x14ac:dyDescent="0.25">
      <c r="A13" s="2">
        <f>IF(AND('Enter Data'!D23&gt;=0.4, 'Enter Data'!B23&lt;=0.45,'Enter Data'!C23&lt;0.4),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Data'!E23:I23)='Enter Data'!B23, 'Enter Data'!E23+'Enter Data'!F23&gt;=0.25, 'Enter Data'!G23&lt;0.5, 'Enter Data'!H23&lt;0.5, 'Enter Data'!I23&lt;0.5), 1, 0)</f>
        <v>0</v>
      </c>
      <c r="B17" s="1" t="s">
        <v>38</v>
      </c>
      <c r="C17" s="1" t="s">
        <v>39</v>
      </c>
    </row>
    <row r="18" spans="1:3" x14ac:dyDescent="0.25">
      <c r="A18" s="2">
        <f>IF(AND(SUM('Enter Data'!E23:I23)='Enter Data'!B23,SUM($A$17) = 0, 'Enter Data'!E23+'Enter Data'!F23+'Enter Data'!G23&gt;=0.25, 'Enter Data'!E23+'Enter Data'!F23&lt;0.25, 'Enter Data'!H23&lt;0.5,'Enter Data'!I23&lt;0.5), 2, 0)</f>
        <v>0</v>
      </c>
      <c r="B18" s="1" t="s">
        <v>40</v>
      </c>
      <c r="C18" s="1" t="s">
        <v>15</v>
      </c>
    </row>
    <row r="19" spans="1:3" x14ac:dyDescent="0.25">
      <c r="A19" s="2">
        <f>IF(AND(SUM('Enter Data'!E23:I23)='Enter Data'!B23,SUM($A$17:$A$18) = 0, 'Enter Data'!G23&gt;=0.5, 'Enter Data'!E23+'Enter Data'!F23&gt;=0.25), 3, 0)</f>
        <v>0</v>
      </c>
      <c r="B19" s="1" t="s">
        <v>41</v>
      </c>
      <c r="C19" s="1" t="s">
        <v>15</v>
      </c>
    </row>
    <row r="20" spans="1:3" x14ac:dyDescent="0.25">
      <c r="A20" s="2">
        <f>IF(AND(SUM('Enter Data'!E23:I23)='Enter Data'!B23,SUM($A$17:$A$19) = 0, 'Enter Data'!H23&gt;=0.5, 'Enter Data'!H23&gt;'Enter Data'!I23), 4, 0)</f>
        <v>0</v>
      </c>
      <c r="B20" s="1" t="s">
        <v>42</v>
      </c>
      <c r="C20" s="1" t="s">
        <v>43</v>
      </c>
    </row>
    <row r="21" spans="1:3" x14ac:dyDescent="0.25">
      <c r="A21" s="2">
        <f>IF(AND(SUM('Enter Data'!E23:I23)='Enter Data'!B23,SUM($A$17:$A$20) = 0, 'Enter Data'!E23+'Enter Data'!F23+'Enter Data'!G23&lt;0.25, 'Enter Data'!I23&lt;0.5), 5, 0)</f>
        <v>5</v>
      </c>
      <c r="B21" s="1" t="s">
        <v>44</v>
      </c>
      <c r="C21" s="1" t="s">
        <v>43</v>
      </c>
    </row>
    <row r="22" spans="1:3" x14ac:dyDescent="0.25">
      <c r="A22" s="2">
        <f>IF(AND(SUM('Enter Data'!E23:I23)='Enter Data'!B23,SUM($A$17:$A$21) = 0, 'Enter Data'!I23&gt;=0.5),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Data'!E23:I23)='Enter Data'!B23, 'Enter Data'!E23+'Enter Data'!F23&gt;=0.25, 'Enter Data'!G23&lt;0.5, 'Enter Data'!H23&lt;0.5, 'Enter Data'!I23&lt;0.5), 1, 0)</f>
        <v>0</v>
      </c>
      <c r="B26" s="1" t="s">
        <v>38</v>
      </c>
      <c r="C26" s="1" t="s">
        <v>48</v>
      </c>
    </row>
    <row r="27" spans="1:3" x14ac:dyDescent="0.25">
      <c r="A27" s="2">
        <f>IF(AND(SUM('Enter Data'!E23:I23)='Enter Data'!B23,SUM($A$26) = 0, 'Enter Data'!E23+'Enter Data'!F23+'Enter Data'!G23&gt;=0.25, 'Enter Data'!E23+'Enter Data'!F23&lt;0.25, 'Enter Data'!H23&lt;0.5,'Enter Data'!I23&lt;0.5), 2, 0)</f>
        <v>0</v>
      </c>
      <c r="B27" s="1" t="s">
        <v>40</v>
      </c>
      <c r="C27" s="1" t="s">
        <v>17</v>
      </c>
    </row>
    <row r="28" spans="1:3" x14ac:dyDescent="0.25">
      <c r="A28" s="2">
        <f>IF(AND(SUM('Enter Data'!E23:I23)='Enter Data'!B23,SUM($A$26:$A$27) = 0, 'Enter Data'!G23&gt;=0.5, 'Enter Data'!E23+'Enter Data'!F23&gt;=0.25),3, 0)</f>
        <v>0</v>
      </c>
      <c r="B28" s="1" t="s">
        <v>41</v>
      </c>
      <c r="C28" s="1" t="s">
        <v>17</v>
      </c>
    </row>
    <row r="29" spans="1:3" x14ac:dyDescent="0.25">
      <c r="A29" s="2">
        <f>IF(AND(SUM('Enter Data'!E23:I23)='Enter Data'!B23,SUM($A$26:$A$28) = 0, 'Enter Data'!H23&gt;=0.5), 4, 0)</f>
        <v>0</v>
      </c>
      <c r="B29" s="1" t="s">
        <v>49</v>
      </c>
      <c r="C29" s="1" t="s">
        <v>50</v>
      </c>
    </row>
    <row r="30" spans="1:3" x14ac:dyDescent="0.25">
      <c r="A30" s="2">
        <f>IF(AND(SUM('Enter Data'!E23:I23)='Enter Data'!B23,SUM($A$26:$A$29) = 0, 'Enter Data'!E23+'Enter Data'!F23+'Enter Data'!G23&lt;0.25, 'Enter Data'!I23&lt;0.5), 5, 0)</f>
        <v>5</v>
      </c>
      <c r="B30" s="1" t="s">
        <v>44</v>
      </c>
      <c r="C30" s="1" t="s">
        <v>50</v>
      </c>
    </row>
    <row r="31" spans="1:3" x14ac:dyDescent="0.25">
      <c r="A31" s="2">
        <f>IF(AND(SUM('Enter Data'!E23:I23)='Enter Data'!B23,SUM($A$26:$A$30) = 0, 'Enter Data'!I23&gt;=0.5),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Data'!E23:I23)='Enter Data'!B23, 'Enter Data'!E23+'Enter Data'!F23&gt;=0.25, 'Enter Data'!G23&lt;0.5, 'Enter Data'!H23&lt;0.5, 'Enter Data'!I23&lt;0.5), 1, 0)</f>
        <v>0</v>
      </c>
      <c r="B35" s="1" t="s">
        <v>38</v>
      </c>
      <c r="C35" s="1" t="s">
        <v>11</v>
      </c>
    </row>
    <row r="36" spans="1:3" x14ac:dyDescent="0.25">
      <c r="A36" s="2">
        <f>IF(AND(SUM('Enter Data'!E23:I23)='Enter Data'!B23,SUM($A$35) = 0,'Enter Data'!E23+'Enter Data'!F23+'Enter Data'!G23&gt;=0.3, 'Enter Data'!I23&gt;=0.3, 'Enter Data'!I23&lt;0.5), 2, 0)</f>
        <v>0</v>
      </c>
      <c r="B36" s="1" t="s">
        <v>53</v>
      </c>
      <c r="C36" s="1" t="s">
        <v>11</v>
      </c>
    </row>
    <row r="37" spans="1:3" x14ac:dyDescent="0.25">
      <c r="A37" s="2">
        <f>IF(AND(SUM('Enter Data'!E23:I23)='Enter Data'!B23,SUM($A$35:$A$36) = 0, 'Enter Data'!E23+'Enter Data'!F23+'Enter Data'!G23&gt;=0.3, 'Enter Data'!E23+'Enter Data'!F23&lt;0.25, 'Enter Data'!H23&lt;0.3,'Enter Data'!I23&lt;0.3), 3, 0)</f>
        <v>0</v>
      </c>
      <c r="B37" s="1" t="s">
        <v>54</v>
      </c>
      <c r="C37" s="1" t="s">
        <v>19</v>
      </c>
    </row>
    <row r="38" spans="1:3" x14ac:dyDescent="0.25">
      <c r="A38" s="2">
        <f>IF(AND(SUM('Enter Data'!E23:I23)='Enter Data'!B23,SUM($A$35:$A$37) = 0,'Enter Data'!E23+'Enter Data'!F23+'Enter Data'!G23&lt;=0.15,'Enter Data'!H23&lt;0.3,'Enter Data'!I23&lt;0.3,'Enter Data'!H23+'Enter Data'!I23&lt;0.4), 4, 0)</f>
        <v>4</v>
      </c>
      <c r="B38" s="1" t="s">
        <v>55</v>
      </c>
      <c r="C38" s="1" t="s">
        <v>19</v>
      </c>
    </row>
    <row r="39" spans="1:3" x14ac:dyDescent="0.25">
      <c r="A39" s="2">
        <f>IF(AND(SUM('Enter Data'!E23:I23)='Enter Data'!B23,SUM($A$35:$A$38) = 0,'Enter Data'!E23+'Enter Data'!F23&gt;=0.25, 'Enter Data'!G23&gt;=0.5), 5, 0)</f>
        <v>0</v>
      </c>
      <c r="B39" s="1" t="s">
        <v>56</v>
      </c>
      <c r="C39" s="1" t="s">
        <v>19</v>
      </c>
    </row>
    <row r="40" spans="1:3" x14ac:dyDescent="0.25">
      <c r="A40" s="2">
        <f>IF(AND(SUM('Enter Data'!E23:I23)='Enter Data'!B23,SUM($A$35:$A$39) = 0,'Enter Data'!H23&gt;=0.3,'Enter Data'!I23&lt;0.3, 'Enter Data'!E23+'Enter Data'!F23&lt;0.25), 6, 0)</f>
        <v>0</v>
      </c>
      <c r="B40" s="1" t="s">
        <v>57</v>
      </c>
      <c r="C40" s="1" t="s">
        <v>58</v>
      </c>
    </row>
    <row r="41" spans="1:3" x14ac:dyDescent="0.25">
      <c r="A41" s="2">
        <f>IF(AND(SUM('Enter Data'!E23:I23)='Enter Data'!B23,SUM($A$35:$A$40) = 0,'Enter Data'!E23+'Enter Data'!F23+'Enter Data'!G23&gt;=0.15, 'Enter Data'!E23+'Enter Data'!F23+'Enter Data'!G23&lt;0.3, 'Enter Data'!E23+'Enter Data'!F23&lt;0.25), 7, 0)</f>
        <v>0</v>
      </c>
      <c r="B41" s="1" t="s">
        <v>59</v>
      </c>
      <c r="C41" s="1" t="s">
        <v>58</v>
      </c>
    </row>
    <row r="42" spans="1:3" x14ac:dyDescent="0.25">
      <c r="A42" s="2">
        <f>IF(AND(SUM('Enter Data'!E23:I23)='Enter Data'!B23,SUM($A$35:$A$41) = 0,'Enter Data'!H23+'Enter Data'!I23&gt;=0.4, 'Enter Data'!H23&gt;='Enter Data'!I23, 'Enter Data'!E23+'Enter Data'!F23+'Enter Data'!G23&lt;=0.15), 8, 0)</f>
        <v>0</v>
      </c>
      <c r="B42" s="1" t="s">
        <v>60</v>
      </c>
      <c r="C42" s="1" t="s">
        <v>58</v>
      </c>
    </row>
    <row r="43" spans="1:3" x14ac:dyDescent="0.25">
      <c r="A43" s="2">
        <f>IF(AND(SUM('Enter Data'!E23:I23)='Enter Data'!B23,SUM($A$35:$A$42) = 0,'Enter Data'!E23+'Enter Data'!F23&gt;=0.25, 'Enter Data'!H23&gt;=0.5), 9, 0)</f>
        <v>0</v>
      </c>
      <c r="B43" s="1" t="s">
        <v>61</v>
      </c>
      <c r="C43" s="1" t="s">
        <v>58</v>
      </c>
    </row>
    <row r="44" spans="1:3" x14ac:dyDescent="0.25">
      <c r="A44" s="2">
        <f>IF(AND(SUM('Enter Data'!E23:I23)='Enter Data'!B23,SUM($A$35:$A$43) = 0,'Enter Data'!I23&gt;=0.3, 'Enter Data'!E23+'Enter Data'!F23+'Enter Data'!G23&lt;0.15, 'Enter Data'!I23&gt;'Enter Data'!H23), 10, 0)</f>
        <v>0</v>
      </c>
      <c r="B44" s="1" t="s">
        <v>62</v>
      </c>
      <c r="C44" s="1" t="s">
        <v>63</v>
      </c>
    </row>
    <row r="45" spans="1:3" x14ac:dyDescent="0.25">
      <c r="A45" s="2">
        <f>IF(AND(SUM('Enter Data'!E23:I23)='Enter Data'!B23,SUM($A$35:$A$44) = 0,'Enter Data'!H23+'Enter Data'!I23&gt;=0.4, 'Enter Data'!I23&gt;'Enter Data'!H23, 'Enter Data'!E23+'Enter Data'!F23+'Enter Data'!G23&lt;15), 11, 0)</f>
        <v>0</v>
      </c>
      <c r="B45" s="1" t="s">
        <v>64</v>
      </c>
      <c r="C45" s="1" t="s">
        <v>63</v>
      </c>
    </row>
    <row r="46" spans="1:3" x14ac:dyDescent="0.25">
      <c r="A46" s="2">
        <f>IF(AND(SUM('Enter Data'!E23:I23)='Enter Data'!B23,SUM($A$35:$A$45) = 0,'Enter Data'!E23+'Enter Data'!F23&gt;=0.25, 'Enter Data'!I23&gt;=0.5), 12, 0)</f>
        <v>0</v>
      </c>
      <c r="B46" s="1" t="s">
        <v>65</v>
      </c>
      <c r="C46" s="1" t="s">
        <v>63</v>
      </c>
    </row>
    <row r="47" spans="1:3" x14ac:dyDescent="0.25">
      <c r="A47" s="2">
        <f>IF(AND(SUM('Enter Data'!E23:I23)='Enter Data'!B23,SUM($A$35:$A$46) = 0,'Enter Data'!E23+'Enter Data'!F23+'Enter Data'!G23&gt;=0.3, 'Enter Data'!I23&gt;=0.5), 13, 0)</f>
        <v>0</v>
      </c>
      <c r="B47" s="1" t="s">
        <v>66</v>
      </c>
      <c r="C47" s="1" t="s">
        <v>63</v>
      </c>
    </row>
    <row r="48" spans="1:3" x14ac:dyDescent="0.25">
      <c r="A48" s="2">
        <f>SUM(A35:A47)+1</f>
        <v>5</v>
      </c>
      <c r="B48" s="4"/>
      <c r="C48"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DEF19-8118-4393-8D76-DC359CE1A783}">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Data'!C24+1.5*'Enter Data'!D24&lt;0.15,1,0)</f>
        <v>0</v>
      </c>
      <c r="B2" s="1" t="s">
        <v>14</v>
      </c>
      <c r="C2" s="1" t="s">
        <v>15</v>
      </c>
    </row>
    <row r="3" spans="1:3" x14ac:dyDescent="0.25">
      <c r="A3" s="2">
        <f>IF(AND('Enter Data'!C24+1.5*'Enter Data'!D24&gt;=0.15, 'Enter Data'!C24+2*'Enter Data'!D24&lt;0.3), 2, 0)</f>
        <v>0</v>
      </c>
      <c r="B3" s="1" t="s">
        <v>16</v>
      </c>
      <c r="C3" s="1" t="s">
        <v>17</v>
      </c>
    </row>
    <row r="4" spans="1:3" x14ac:dyDescent="0.25">
      <c r="A4" s="2">
        <f>IF(OR(AND('Enter Data'!D24&gt;=0.07, 'Enter Data'!D24&lt;0.2,'Enter Data'!B24&gt;0.52,'Enter Data'!C24+2*'Enter Data'!D24&gt;=0.3), AND('Enter Data'!D24&lt;0.07, 'Enter Data'!C24&lt;0.5, 'Enter Data'!C24+2*'Enter Data'!D24&gt;=0.3)), 3,0)</f>
        <v>0</v>
      </c>
      <c r="B4" s="1" t="s">
        <v>18</v>
      </c>
      <c r="C4" s="1" t="s">
        <v>19</v>
      </c>
    </row>
    <row r="5" spans="1:3" x14ac:dyDescent="0.25">
      <c r="A5" s="2">
        <f>IF(AND('Enter Data'!D24&gt;=0.07, 'Enter Data'!D24&lt;0.27, 'Enter Data'!C24&gt;=0.28, 'Enter Data'!C24&lt;0.5, 'Enter Data'!B24&lt;=0.52), 4, 0)</f>
        <v>0</v>
      </c>
      <c r="B5" s="1" t="s">
        <v>20</v>
      </c>
      <c r="C5" s="1" t="s">
        <v>21</v>
      </c>
    </row>
    <row r="6" spans="1:3" x14ac:dyDescent="0.25">
      <c r="A6" s="2">
        <f>IF(OR(AND('Enter Data'!C24&gt;=0.5, 'Enter Data'!D24&gt;=0.12,'Enter Data'!D24&lt;0.27), AND('Enter Data'!C24&gt;=0.5,'Enter Data'!C24&lt;0.8,'Enter Data'!D24&lt;0.12)), 5,0)</f>
        <v>0</v>
      </c>
      <c r="B6" s="1" t="s">
        <v>22</v>
      </c>
      <c r="C6" s="1" t="s">
        <v>23</v>
      </c>
    </row>
    <row r="7" spans="1:3" x14ac:dyDescent="0.25">
      <c r="A7" s="2">
        <f>IF(AND('Enter Data'!C24&gt;=0.8, 'Enter Data'!D24&lt;0.12), 6, 0)</f>
        <v>6</v>
      </c>
      <c r="B7" s="1" t="s">
        <v>24</v>
      </c>
      <c r="C7" s="1" t="s">
        <v>25</v>
      </c>
    </row>
    <row r="8" spans="1:3" x14ac:dyDescent="0.25">
      <c r="A8" s="2">
        <f>IF(AND('Enter Data'!D24&gt;=0.2, 'Enter Data'!D24&lt;0.35, 'Enter Data'!C24&lt;0.28, 'Enter Data'!B24&gt;0.45), 7, 0)</f>
        <v>0</v>
      </c>
      <c r="B8" s="1" t="s">
        <v>26</v>
      </c>
      <c r="C8" s="1" t="s">
        <v>27</v>
      </c>
    </row>
    <row r="9" spans="1:3" x14ac:dyDescent="0.25">
      <c r="A9" s="2">
        <f>IF(AND('Enter Data'!D24&gt;=0.27, 'Enter Data'!D24&lt;0.4, 'Enter Data'!B24&gt;0.2, 'Enter Data'!B24&lt;=0.45), 8, 0)</f>
        <v>0</v>
      </c>
      <c r="B9" s="1" t="s">
        <v>28</v>
      </c>
      <c r="C9" s="1" t="s">
        <v>29</v>
      </c>
    </row>
    <row r="10" spans="1:3" x14ac:dyDescent="0.25">
      <c r="A10" s="2">
        <f>IF(AND('Enter Data'!D24&gt;=0.27, 'Enter Data'!D24&lt;0.4, 'Enter Data'!B24&lt;=0.2), 9, 0)</f>
        <v>0</v>
      </c>
      <c r="B10" s="1" t="s">
        <v>30</v>
      </c>
      <c r="C10" s="1" t="s">
        <v>31</v>
      </c>
    </row>
    <row r="11" spans="1:3" x14ac:dyDescent="0.25">
      <c r="A11" s="2">
        <f>IF(AND('Enter Data'!D24&gt;=0.35, 'Enter Data'!B24&gt;0.45), 10, 0)</f>
        <v>0</v>
      </c>
      <c r="B11" s="1" t="s">
        <v>32</v>
      </c>
      <c r="C11" s="1" t="s">
        <v>33</v>
      </c>
    </row>
    <row r="12" spans="1:3" x14ac:dyDescent="0.25">
      <c r="A12" s="2">
        <f>IF(AND('Enter Data'!D24&gt;=0.4, 'Enter Data'!C24&gt;=0.4), 11, 0)</f>
        <v>0</v>
      </c>
      <c r="B12" s="1" t="s">
        <v>34</v>
      </c>
      <c r="C12" s="1" t="s">
        <v>35</v>
      </c>
    </row>
    <row r="13" spans="1:3" x14ac:dyDescent="0.25">
      <c r="A13" s="2">
        <f>IF(AND('Enter Data'!D24&gt;=0.4, 'Enter Data'!B24&lt;=0.45,'Enter Data'!C24&lt;0.4),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Data'!E24:I24)='Enter Data'!B24, 'Enter Data'!E24+'Enter Data'!F24&gt;=0.25, 'Enter Data'!G24&lt;0.5, 'Enter Data'!H24&lt;0.5, 'Enter Data'!I24&lt;0.5), 1, 0)</f>
        <v>0</v>
      </c>
      <c r="B17" s="1" t="s">
        <v>38</v>
      </c>
      <c r="C17" s="1" t="s">
        <v>39</v>
      </c>
    </row>
    <row r="18" spans="1:3" x14ac:dyDescent="0.25">
      <c r="A18" s="2">
        <f>IF(AND(SUM('Enter Data'!E24:I24)='Enter Data'!B24,SUM($A$17) = 0, 'Enter Data'!E24+'Enter Data'!F24+'Enter Data'!G24&gt;=0.25, 'Enter Data'!E24+'Enter Data'!F24&lt;0.25, 'Enter Data'!H24&lt;0.5,'Enter Data'!I24&lt;0.5), 2, 0)</f>
        <v>0</v>
      </c>
      <c r="B18" s="1" t="s">
        <v>40</v>
      </c>
      <c r="C18" s="1" t="s">
        <v>15</v>
      </c>
    </row>
    <row r="19" spans="1:3" x14ac:dyDescent="0.25">
      <c r="A19" s="2">
        <f>IF(AND(SUM('Enter Data'!E24:I24)='Enter Data'!B24,SUM($A$17:$A$18) = 0, 'Enter Data'!G24&gt;=0.5, 'Enter Data'!E24+'Enter Data'!F24&gt;=0.25), 3, 0)</f>
        <v>0</v>
      </c>
      <c r="B19" s="1" t="s">
        <v>41</v>
      </c>
      <c r="C19" s="1" t="s">
        <v>15</v>
      </c>
    </row>
    <row r="20" spans="1:3" x14ac:dyDescent="0.25">
      <c r="A20" s="2">
        <f>IF(AND(SUM('Enter Data'!E24:I24)='Enter Data'!B24,SUM($A$17:$A$19) = 0, 'Enter Data'!H24&gt;=0.5, 'Enter Data'!H24&gt;'Enter Data'!I24), 4, 0)</f>
        <v>0</v>
      </c>
      <c r="B20" s="1" t="s">
        <v>42</v>
      </c>
      <c r="C20" s="1" t="s">
        <v>43</v>
      </c>
    </row>
    <row r="21" spans="1:3" x14ac:dyDescent="0.25">
      <c r="A21" s="2">
        <f>IF(AND(SUM('Enter Data'!E24:I24)='Enter Data'!B24,SUM($A$17:$A$20) = 0, 'Enter Data'!E24+'Enter Data'!F24+'Enter Data'!G24&lt;0.25, 'Enter Data'!I24&lt;0.5), 5, 0)</f>
        <v>5</v>
      </c>
      <c r="B21" s="1" t="s">
        <v>44</v>
      </c>
      <c r="C21" s="1" t="s">
        <v>43</v>
      </c>
    </row>
    <row r="22" spans="1:3" x14ac:dyDescent="0.25">
      <c r="A22" s="2">
        <f>IF(AND(SUM('Enter Data'!E24:I24)='Enter Data'!B24,SUM($A$17:$A$21) = 0, 'Enter Data'!I24&gt;=0.5),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Data'!E24:I24)='Enter Data'!B24, 'Enter Data'!E24+'Enter Data'!F24&gt;=0.25, 'Enter Data'!G24&lt;0.5, 'Enter Data'!H24&lt;0.5, 'Enter Data'!I24&lt;0.5), 1, 0)</f>
        <v>0</v>
      </c>
      <c r="B26" s="1" t="s">
        <v>38</v>
      </c>
      <c r="C26" s="1" t="s">
        <v>48</v>
      </c>
    </row>
    <row r="27" spans="1:3" x14ac:dyDescent="0.25">
      <c r="A27" s="2">
        <f>IF(AND(SUM('Enter Data'!E24:I24)='Enter Data'!B24,SUM($A$26) = 0, 'Enter Data'!E24+'Enter Data'!F24+'Enter Data'!G24&gt;=0.25, 'Enter Data'!E24+'Enter Data'!F24&lt;0.25, 'Enter Data'!H24&lt;0.5,'Enter Data'!I24&lt;0.5), 2, 0)</f>
        <v>0</v>
      </c>
      <c r="B27" s="1" t="s">
        <v>40</v>
      </c>
      <c r="C27" s="1" t="s">
        <v>17</v>
      </c>
    </row>
    <row r="28" spans="1:3" x14ac:dyDescent="0.25">
      <c r="A28" s="2">
        <f>IF(AND(SUM('Enter Data'!E24:I24)='Enter Data'!B24,SUM($A$26:$A$27) = 0, 'Enter Data'!G24&gt;=0.5, 'Enter Data'!E24+'Enter Data'!F24&gt;=0.25),3, 0)</f>
        <v>0</v>
      </c>
      <c r="B28" s="1" t="s">
        <v>41</v>
      </c>
      <c r="C28" s="1" t="s">
        <v>17</v>
      </c>
    </row>
    <row r="29" spans="1:3" x14ac:dyDescent="0.25">
      <c r="A29" s="2">
        <f>IF(AND(SUM('Enter Data'!E24:I24)='Enter Data'!B24,SUM($A$26:$A$28) = 0, 'Enter Data'!H24&gt;=0.5), 4, 0)</f>
        <v>0</v>
      </c>
      <c r="B29" s="1" t="s">
        <v>49</v>
      </c>
      <c r="C29" s="1" t="s">
        <v>50</v>
      </c>
    </row>
    <row r="30" spans="1:3" x14ac:dyDescent="0.25">
      <c r="A30" s="2">
        <f>IF(AND(SUM('Enter Data'!E24:I24)='Enter Data'!B24,SUM($A$26:$A$29) = 0, 'Enter Data'!E24+'Enter Data'!F24+'Enter Data'!G24&lt;0.25, 'Enter Data'!I24&lt;0.5), 5, 0)</f>
        <v>5</v>
      </c>
      <c r="B30" s="1" t="s">
        <v>44</v>
      </c>
      <c r="C30" s="1" t="s">
        <v>50</v>
      </c>
    </row>
    <row r="31" spans="1:3" x14ac:dyDescent="0.25">
      <c r="A31" s="2">
        <f>IF(AND(SUM('Enter Data'!E24:I24)='Enter Data'!B24,SUM($A$26:$A$30) = 0, 'Enter Data'!I24&gt;=0.5),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Data'!E24:I24)='Enter Data'!B24, 'Enter Data'!E24+'Enter Data'!F24&gt;=0.25, 'Enter Data'!G24&lt;0.5, 'Enter Data'!H24&lt;0.5, 'Enter Data'!I24&lt;0.5), 1, 0)</f>
        <v>0</v>
      </c>
      <c r="B35" s="1" t="s">
        <v>38</v>
      </c>
      <c r="C35" s="1" t="s">
        <v>11</v>
      </c>
    </row>
    <row r="36" spans="1:3" x14ac:dyDescent="0.25">
      <c r="A36" s="2">
        <f>IF(AND(SUM('Enter Data'!E24:I24)='Enter Data'!B24,SUM($A$35) = 0,'Enter Data'!E24+'Enter Data'!F24+'Enter Data'!G24&gt;=0.3, 'Enter Data'!I24&gt;=0.3, 'Enter Data'!I24&lt;0.5), 2, 0)</f>
        <v>0</v>
      </c>
      <c r="B36" s="1" t="s">
        <v>53</v>
      </c>
      <c r="C36" s="1" t="s">
        <v>11</v>
      </c>
    </row>
    <row r="37" spans="1:3" x14ac:dyDescent="0.25">
      <c r="A37" s="2">
        <f>IF(AND(SUM('Enter Data'!E24:I24)='Enter Data'!B24,SUM($A$35:$A$36) = 0, 'Enter Data'!E24+'Enter Data'!F24+'Enter Data'!G24&gt;=0.3, 'Enter Data'!E24+'Enter Data'!F24&lt;0.25, 'Enter Data'!H24&lt;0.3,'Enter Data'!I24&lt;0.3), 3, 0)</f>
        <v>0</v>
      </c>
      <c r="B37" s="1" t="s">
        <v>54</v>
      </c>
      <c r="C37" s="1" t="s">
        <v>19</v>
      </c>
    </row>
    <row r="38" spans="1:3" x14ac:dyDescent="0.25">
      <c r="A38" s="2">
        <f>IF(AND(SUM('Enter Data'!E24:I24)='Enter Data'!B24,SUM($A$35:$A$37) = 0,'Enter Data'!E24+'Enter Data'!F24+'Enter Data'!G24&lt;=0.15,'Enter Data'!H24&lt;0.3,'Enter Data'!I24&lt;0.3,'Enter Data'!H24+'Enter Data'!I24&lt;0.4), 4, 0)</f>
        <v>4</v>
      </c>
      <c r="B38" s="1" t="s">
        <v>55</v>
      </c>
      <c r="C38" s="1" t="s">
        <v>19</v>
      </c>
    </row>
    <row r="39" spans="1:3" x14ac:dyDescent="0.25">
      <c r="A39" s="2">
        <f>IF(AND(SUM('Enter Data'!E24:I24)='Enter Data'!B24,SUM($A$35:$A$38) = 0,'Enter Data'!E24+'Enter Data'!F24&gt;=0.25, 'Enter Data'!G24&gt;=0.5), 5, 0)</f>
        <v>0</v>
      </c>
      <c r="B39" s="1" t="s">
        <v>56</v>
      </c>
      <c r="C39" s="1" t="s">
        <v>19</v>
      </c>
    </row>
    <row r="40" spans="1:3" x14ac:dyDescent="0.25">
      <c r="A40" s="2">
        <f>IF(AND(SUM('Enter Data'!E24:I24)='Enter Data'!B24,SUM($A$35:$A$39) = 0,'Enter Data'!H24&gt;=0.3,'Enter Data'!I24&lt;0.3, 'Enter Data'!E24+'Enter Data'!F24&lt;0.25), 6, 0)</f>
        <v>0</v>
      </c>
      <c r="B40" s="1" t="s">
        <v>57</v>
      </c>
      <c r="C40" s="1" t="s">
        <v>58</v>
      </c>
    </row>
    <row r="41" spans="1:3" x14ac:dyDescent="0.25">
      <c r="A41" s="2">
        <f>IF(AND(SUM('Enter Data'!E24:I24)='Enter Data'!B24,SUM($A$35:$A$40) = 0,'Enter Data'!E24+'Enter Data'!F24+'Enter Data'!G24&gt;=0.15, 'Enter Data'!E24+'Enter Data'!F24+'Enter Data'!G24&lt;0.3, 'Enter Data'!E24+'Enter Data'!F24&lt;0.25), 7, 0)</f>
        <v>0</v>
      </c>
      <c r="B41" s="1" t="s">
        <v>59</v>
      </c>
      <c r="C41" s="1" t="s">
        <v>58</v>
      </c>
    </row>
    <row r="42" spans="1:3" x14ac:dyDescent="0.25">
      <c r="A42" s="2">
        <f>IF(AND(SUM('Enter Data'!E24:I24)='Enter Data'!B24,SUM($A$35:$A$41) = 0,'Enter Data'!H24+'Enter Data'!I24&gt;=0.4, 'Enter Data'!H24&gt;='Enter Data'!I24, 'Enter Data'!E24+'Enter Data'!F24+'Enter Data'!G24&lt;=0.15), 8, 0)</f>
        <v>0</v>
      </c>
      <c r="B42" s="1" t="s">
        <v>60</v>
      </c>
      <c r="C42" s="1" t="s">
        <v>58</v>
      </c>
    </row>
    <row r="43" spans="1:3" x14ac:dyDescent="0.25">
      <c r="A43" s="2">
        <f>IF(AND(SUM('Enter Data'!E24:I24)='Enter Data'!B24,SUM($A$35:$A$42) = 0,'Enter Data'!E24+'Enter Data'!F24&gt;=0.25, 'Enter Data'!H24&gt;=0.5), 9, 0)</f>
        <v>0</v>
      </c>
      <c r="B43" s="1" t="s">
        <v>61</v>
      </c>
      <c r="C43" s="1" t="s">
        <v>58</v>
      </c>
    </row>
    <row r="44" spans="1:3" x14ac:dyDescent="0.25">
      <c r="A44" s="2">
        <f>IF(AND(SUM('Enter Data'!E24:I24)='Enter Data'!B24,SUM($A$35:$A$43) = 0,'Enter Data'!I24&gt;=0.3, 'Enter Data'!E24+'Enter Data'!F24+'Enter Data'!G24&lt;0.15, 'Enter Data'!I24&gt;'Enter Data'!H24), 10, 0)</f>
        <v>0</v>
      </c>
      <c r="B44" s="1" t="s">
        <v>62</v>
      </c>
      <c r="C44" s="1" t="s">
        <v>63</v>
      </c>
    </row>
    <row r="45" spans="1:3" x14ac:dyDescent="0.25">
      <c r="A45" s="2">
        <f>IF(AND(SUM('Enter Data'!E24:I24)='Enter Data'!B24,SUM($A$35:$A$44) = 0,'Enter Data'!H24+'Enter Data'!I24&gt;=0.4, 'Enter Data'!I24&gt;'Enter Data'!H24, 'Enter Data'!E24+'Enter Data'!F24+'Enter Data'!G24&lt;15), 11, 0)</f>
        <v>0</v>
      </c>
      <c r="B45" s="1" t="s">
        <v>64</v>
      </c>
      <c r="C45" s="1" t="s">
        <v>63</v>
      </c>
    </row>
    <row r="46" spans="1:3" x14ac:dyDescent="0.25">
      <c r="A46" s="2">
        <f>IF(AND(SUM('Enter Data'!E24:I24)='Enter Data'!B24,SUM($A$35:$A$45) = 0,'Enter Data'!E24+'Enter Data'!F24&gt;=0.25, 'Enter Data'!I24&gt;=0.5), 12, 0)</f>
        <v>0</v>
      </c>
      <c r="B46" s="1" t="s">
        <v>65</v>
      </c>
      <c r="C46" s="1" t="s">
        <v>63</v>
      </c>
    </row>
    <row r="47" spans="1:3" x14ac:dyDescent="0.25">
      <c r="A47" s="2">
        <f>IF(AND(SUM('Enter Data'!E24:I24)='Enter Data'!B24,SUM($A$35:$A$46) = 0,'Enter Data'!E24+'Enter Data'!F24+'Enter Data'!G24&gt;=0.3, 'Enter Data'!I24&gt;=0.5), 13, 0)</f>
        <v>0</v>
      </c>
      <c r="B47" s="1" t="s">
        <v>66</v>
      </c>
      <c r="C47" s="1" t="s">
        <v>63</v>
      </c>
    </row>
    <row r="48" spans="1:3" x14ac:dyDescent="0.25">
      <c r="A48" s="2">
        <f>SUM(A35:A47)+1</f>
        <v>5</v>
      </c>
      <c r="B48" s="4"/>
      <c r="C48"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8FD38-B199-4479-A22F-A1B1380CAC7F}">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Data'!C25+1.5*'Enter Data'!D25&lt;0.15,1,0)</f>
        <v>0</v>
      </c>
      <c r="B2" s="1" t="s">
        <v>14</v>
      </c>
      <c r="C2" s="1" t="s">
        <v>15</v>
      </c>
    </row>
    <row r="3" spans="1:3" x14ac:dyDescent="0.25">
      <c r="A3" s="2">
        <f>IF(AND('Enter Data'!C25+1.5*'Enter Data'!D25&gt;=0.15, 'Enter Data'!C25+2*'Enter Data'!D25&lt;0.3), 2, 0)</f>
        <v>0</v>
      </c>
      <c r="B3" s="1" t="s">
        <v>16</v>
      </c>
      <c r="C3" s="1" t="s">
        <v>17</v>
      </c>
    </row>
    <row r="4" spans="1:3" x14ac:dyDescent="0.25">
      <c r="A4" s="2">
        <f>IF(OR(AND('Enter Data'!D25&gt;=0.07, 'Enter Data'!D25&lt;0.2,'Enter Data'!B25&gt;0.52,'Enter Data'!C25+2*'Enter Data'!D25&gt;=0.3), AND('Enter Data'!D25&lt;0.07, 'Enter Data'!C25&lt;0.5, 'Enter Data'!C25+2*'Enter Data'!D25&gt;=0.3)), 3,0)</f>
        <v>0</v>
      </c>
      <c r="B4" s="1" t="s">
        <v>18</v>
      </c>
      <c r="C4" s="1" t="s">
        <v>19</v>
      </c>
    </row>
    <row r="5" spans="1:3" x14ac:dyDescent="0.25">
      <c r="A5" s="2">
        <f>IF(AND('Enter Data'!D25&gt;=0.07, 'Enter Data'!D25&lt;0.27, 'Enter Data'!C25&gt;=0.28, 'Enter Data'!C25&lt;0.5, 'Enter Data'!B25&lt;=0.52), 4, 0)</f>
        <v>0</v>
      </c>
      <c r="B5" s="1" t="s">
        <v>20</v>
      </c>
      <c r="C5" s="1" t="s">
        <v>21</v>
      </c>
    </row>
    <row r="6" spans="1:3" x14ac:dyDescent="0.25">
      <c r="A6" s="2">
        <f>IF(OR(AND('Enter Data'!C25&gt;=0.5, 'Enter Data'!D25&gt;=0.12,'Enter Data'!D25&lt;0.27), AND('Enter Data'!C25&gt;=0.5,'Enter Data'!C25&lt;0.8,'Enter Data'!D25&lt;0.12)), 5,0)</f>
        <v>0</v>
      </c>
      <c r="B6" s="1" t="s">
        <v>22</v>
      </c>
      <c r="C6" s="1" t="s">
        <v>23</v>
      </c>
    </row>
    <row r="7" spans="1:3" x14ac:dyDescent="0.25">
      <c r="A7" s="2">
        <f>IF(AND('Enter Data'!C25&gt;=0.8, 'Enter Data'!D25&lt;0.12), 6, 0)</f>
        <v>6</v>
      </c>
      <c r="B7" s="1" t="s">
        <v>24</v>
      </c>
      <c r="C7" s="1" t="s">
        <v>25</v>
      </c>
    </row>
    <row r="8" spans="1:3" x14ac:dyDescent="0.25">
      <c r="A8" s="2">
        <f>IF(AND('Enter Data'!D25&gt;=0.2, 'Enter Data'!D25&lt;0.35, 'Enter Data'!C25&lt;0.28, 'Enter Data'!B25&gt;0.45), 7, 0)</f>
        <v>0</v>
      </c>
      <c r="B8" s="1" t="s">
        <v>26</v>
      </c>
      <c r="C8" s="1" t="s">
        <v>27</v>
      </c>
    </row>
    <row r="9" spans="1:3" x14ac:dyDescent="0.25">
      <c r="A9" s="2">
        <f>IF(AND('Enter Data'!D25&gt;=0.27, 'Enter Data'!D25&lt;0.4, 'Enter Data'!B25&gt;0.2, 'Enter Data'!B25&lt;=0.45), 8, 0)</f>
        <v>0</v>
      </c>
      <c r="B9" s="1" t="s">
        <v>28</v>
      </c>
      <c r="C9" s="1" t="s">
        <v>29</v>
      </c>
    </row>
    <row r="10" spans="1:3" x14ac:dyDescent="0.25">
      <c r="A10" s="2">
        <f>IF(AND('Enter Data'!D25&gt;=0.27, 'Enter Data'!D25&lt;0.4, 'Enter Data'!B25&lt;=0.2), 9, 0)</f>
        <v>0</v>
      </c>
      <c r="B10" s="1" t="s">
        <v>30</v>
      </c>
      <c r="C10" s="1" t="s">
        <v>31</v>
      </c>
    </row>
    <row r="11" spans="1:3" x14ac:dyDescent="0.25">
      <c r="A11" s="2">
        <f>IF(AND('Enter Data'!D25&gt;=0.35, 'Enter Data'!B25&gt;0.45), 10, 0)</f>
        <v>0</v>
      </c>
      <c r="B11" s="1" t="s">
        <v>32</v>
      </c>
      <c r="C11" s="1" t="s">
        <v>33</v>
      </c>
    </row>
    <row r="12" spans="1:3" x14ac:dyDescent="0.25">
      <c r="A12" s="2">
        <f>IF(AND('Enter Data'!D25&gt;=0.4, 'Enter Data'!C25&gt;=0.4), 11, 0)</f>
        <v>0</v>
      </c>
      <c r="B12" s="1" t="s">
        <v>34</v>
      </c>
      <c r="C12" s="1" t="s">
        <v>35</v>
      </c>
    </row>
    <row r="13" spans="1:3" x14ac:dyDescent="0.25">
      <c r="A13" s="2">
        <f>IF(AND('Enter Data'!D25&gt;=0.4, 'Enter Data'!B25&lt;=0.45,'Enter Data'!C25&lt;0.4),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Data'!E25:I25)='Enter Data'!B25, 'Enter Data'!E25+'Enter Data'!F25&gt;=0.25, 'Enter Data'!G25&lt;0.5, 'Enter Data'!H25&lt;0.5, 'Enter Data'!I25&lt;0.5), 1, 0)</f>
        <v>0</v>
      </c>
      <c r="B17" s="1" t="s">
        <v>38</v>
      </c>
      <c r="C17" s="1" t="s">
        <v>39</v>
      </c>
    </row>
    <row r="18" spans="1:3" x14ac:dyDescent="0.25">
      <c r="A18" s="2">
        <f>IF(AND(SUM('Enter Data'!E25:I25)='Enter Data'!B25,SUM($A$17) = 0, 'Enter Data'!E25+'Enter Data'!F25+'Enter Data'!G25&gt;=0.25, 'Enter Data'!E25+'Enter Data'!F25&lt;0.25, 'Enter Data'!H25&lt;0.5,'Enter Data'!I25&lt;0.5), 2, 0)</f>
        <v>0</v>
      </c>
      <c r="B18" s="1" t="s">
        <v>40</v>
      </c>
      <c r="C18" s="1" t="s">
        <v>15</v>
      </c>
    </row>
    <row r="19" spans="1:3" x14ac:dyDescent="0.25">
      <c r="A19" s="2">
        <f>IF(AND(SUM('Enter Data'!E25:I25)='Enter Data'!B25,SUM($A$17:$A$18) = 0, 'Enter Data'!G25&gt;=0.5, 'Enter Data'!E25+'Enter Data'!F25&gt;=0.25), 3, 0)</f>
        <v>0</v>
      </c>
      <c r="B19" s="1" t="s">
        <v>41</v>
      </c>
      <c r="C19" s="1" t="s">
        <v>15</v>
      </c>
    </row>
    <row r="20" spans="1:3" x14ac:dyDescent="0.25">
      <c r="A20" s="2">
        <f>IF(AND(SUM('Enter Data'!E25:I25)='Enter Data'!B25,SUM($A$17:$A$19) = 0, 'Enter Data'!H25&gt;=0.5, 'Enter Data'!H25&gt;'Enter Data'!I25), 4, 0)</f>
        <v>0</v>
      </c>
      <c r="B20" s="1" t="s">
        <v>42</v>
      </c>
      <c r="C20" s="1" t="s">
        <v>43</v>
      </c>
    </row>
    <row r="21" spans="1:3" x14ac:dyDescent="0.25">
      <c r="A21" s="2">
        <f>IF(AND(SUM('Enter Data'!E25:I25)='Enter Data'!B25,SUM($A$17:$A$20) = 0, 'Enter Data'!E25+'Enter Data'!F25+'Enter Data'!G25&lt;0.25, 'Enter Data'!I25&lt;0.5), 5, 0)</f>
        <v>5</v>
      </c>
      <c r="B21" s="1" t="s">
        <v>44</v>
      </c>
      <c r="C21" s="1" t="s">
        <v>43</v>
      </c>
    </row>
    <row r="22" spans="1:3" x14ac:dyDescent="0.25">
      <c r="A22" s="2">
        <f>IF(AND(SUM('Enter Data'!E25:I25)='Enter Data'!B25,SUM($A$17:$A$21) = 0, 'Enter Data'!I25&gt;=0.5),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Data'!E25:I25)='Enter Data'!B25, 'Enter Data'!E25+'Enter Data'!F25&gt;=0.25, 'Enter Data'!G25&lt;0.5, 'Enter Data'!H25&lt;0.5, 'Enter Data'!I25&lt;0.5), 1, 0)</f>
        <v>0</v>
      </c>
      <c r="B26" s="1" t="s">
        <v>38</v>
      </c>
      <c r="C26" s="1" t="s">
        <v>48</v>
      </c>
    </row>
    <row r="27" spans="1:3" x14ac:dyDescent="0.25">
      <c r="A27" s="2">
        <f>IF(AND(SUM('Enter Data'!E25:I25)='Enter Data'!B25,SUM($A$26) = 0, 'Enter Data'!E25+'Enter Data'!F25+'Enter Data'!G25&gt;=0.25, 'Enter Data'!E25+'Enter Data'!F25&lt;0.25, 'Enter Data'!H25&lt;0.5,'Enter Data'!I25&lt;0.5), 2, 0)</f>
        <v>0</v>
      </c>
      <c r="B27" s="1" t="s">
        <v>40</v>
      </c>
      <c r="C27" s="1" t="s">
        <v>17</v>
      </c>
    </row>
    <row r="28" spans="1:3" x14ac:dyDescent="0.25">
      <c r="A28" s="2">
        <f>IF(AND(SUM('Enter Data'!E25:I25)='Enter Data'!B25,SUM($A$26:$A$27) = 0, 'Enter Data'!G25&gt;=0.5, 'Enter Data'!E25+'Enter Data'!F25&gt;=0.25),3, 0)</f>
        <v>0</v>
      </c>
      <c r="B28" s="1" t="s">
        <v>41</v>
      </c>
      <c r="C28" s="1" t="s">
        <v>17</v>
      </c>
    </row>
    <row r="29" spans="1:3" x14ac:dyDescent="0.25">
      <c r="A29" s="2">
        <f>IF(AND(SUM('Enter Data'!E25:I25)='Enter Data'!B25,SUM($A$26:$A$28) = 0, 'Enter Data'!H25&gt;=0.5), 4, 0)</f>
        <v>0</v>
      </c>
      <c r="B29" s="1" t="s">
        <v>49</v>
      </c>
      <c r="C29" s="1" t="s">
        <v>50</v>
      </c>
    </row>
    <row r="30" spans="1:3" x14ac:dyDescent="0.25">
      <c r="A30" s="2">
        <f>IF(AND(SUM('Enter Data'!E25:I25)='Enter Data'!B25,SUM($A$26:$A$29) = 0, 'Enter Data'!E25+'Enter Data'!F25+'Enter Data'!G25&lt;0.25, 'Enter Data'!I25&lt;0.5), 5, 0)</f>
        <v>5</v>
      </c>
      <c r="B30" s="1" t="s">
        <v>44</v>
      </c>
      <c r="C30" s="1" t="s">
        <v>50</v>
      </c>
    </row>
    <row r="31" spans="1:3" x14ac:dyDescent="0.25">
      <c r="A31" s="2">
        <f>IF(AND(SUM('Enter Data'!E25:I25)='Enter Data'!B25,SUM($A$26:$A$30) = 0, 'Enter Data'!I25&gt;=0.5), 6, 0)</f>
        <v>0</v>
      </c>
      <c r="B31" s="1" t="s">
        <v>45</v>
      </c>
      <c r="C31" s="1" t="s">
        <v>51</v>
      </c>
    </row>
    <row r="32" spans="1:3" x14ac:dyDescent="0.25">
      <c r="A32" s="3">
        <f>SUM(A26:A31)+1</f>
        <v>6</v>
      </c>
      <c r="B32" s="1"/>
      <c r="C32" s="1"/>
    </row>
    <row r="33" spans="1:3" x14ac:dyDescent="0.25">
      <c r="A33" s="3"/>
      <c r="B33" s="1"/>
      <c r="C33" s="1"/>
    </row>
    <row r="34" spans="1:3" x14ac:dyDescent="0.25">
      <c r="A34" s="1" t="s">
        <v>52</v>
      </c>
      <c r="B34" s="1"/>
      <c r="C34" s="1"/>
    </row>
    <row r="35" spans="1:3" x14ac:dyDescent="0.25">
      <c r="A35" s="2">
        <f>IF(AND(SUM('Enter Data'!E25:I25)='Enter Data'!B25, 'Enter Data'!E25+'Enter Data'!F25&gt;=0.25, 'Enter Data'!G25&lt;0.5, 'Enter Data'!H25&lt;0.5, 'Enter Data'!I25&lt;0.5), 1, 0)</f>
        <v>0</v>
      </c>
      <c r="B35" s="1" t="s">
        <v>38</v>
      </c>
      <c r="C35" s="1" t="s">
        <v>11</v>
      </c>
    </row>
    <row r="36" spans="1:3" x14ac:dyDescent="0.25">
      <c r="A36" s="2">
        <f>IF(AND(SUM('Enter Data'!E25:I25)='Enter Data'!B25,SUM($A$35) = 0,'Enter Data'!E25+'Enter Data'!F25+'Enter Data'!G25&gt;=0.3, 'Enter Data'!I25&gt;=0.3, 'Enter Data'!I25&lt;0.5), 2, 0)</f>
        <v>0</v>
      </c>
      <c r="B36" s="1" t="s">
        <v>53</v>
      </c>
      <c r="C36" s="1" t="s">
        <v>11</v>
      </c>
    </row>
    <row r="37" spans="1:3" x14ac:dyDescent="0.25">
      <c r="A37" s="2">
        <f>IF(AND(SUM('Enter Data'!E25:I25)='Enter Data'!B25,SUM($A$35:$A$36) = 0, 'Enter Data'!E25+'Enter Data'!F25+'Enter Data'!G25&gt;=0.3, 'Enter Data'!E25+'Enter Data'!F25&lt;0.25, 'Enter Data'!H25&lt;0.3,'Enter Data'!I25&lt;0.3), 3, 0)</f>
        <v>0</v>
      </c>
      <c r="B37" s="1" t="s">
        <v>54</v>
      </c>
      <c r="C37" s="1" t="s">
        <v>19</v>
      </c>
    </row>
    <row r="38" spans="1:3" x14ac:dyDescent="0.25">
      <c r="A38" s="2">
        <f>IF(AND(SUM('Enter Data'!E25:I25)='Enter Data'!B25,SUM($A$35:$A$37) = 0,'Enter Data'!E25+'Enter Data'!F25+'Enter Data'!G25&lt;=0.15,'Enter Data'!H25&lt;0.3,'Enter Data'!I25&lt;0.3,'Enter Data'!H25+'Enter Data'!I25&lt;0.4), 4, 0)</f>
        <v>4</v>
      </c>
      <c r="B38" s="1" t="s">
        <v>55</v>
      </c>
      <c r="C38" s="1" t="s">
        <v>19</v>
      </c>
    </row>
    <row r="39" spans="1:3" x14ac:dyDescent="0.25">
      <c r="A39" s="2">
        <f>IF(AND(SUM('Enter Data'!E25:I25)='Enter Data'!B25,SUM($A$35:$A$38) = 0,'Enter Data'!E25+'Enter Data'!F25&gt;=0.25, 'Enter Data'!G25&gt;=0.5), 5, 0)</f>
        <v>0</v>
      </c>
      <c r="B39" s="1" t="s">
        <v>56</v>
      </c>
      <c r="C39" s="1" t="s">
        <v>19</v>
      </c>
    </row>
    <row r="40" spans="1:3" x14ac:dyDescent="0.25">
      <c r="A40" s="2">
        <f>IF(AND(SUM('Enter Data'!E25:I25)='Enter Data'!B25,SUM($A$35:$A$39) = 0,'Enter Data'!H25&gt;=0.3,'Enter Data'!I25&lt;0.3, 'Enter Data'!E25+'Enter Data'!F25&lt;0.25), 6, 0)</f>
        <v>0</v>
      </c>
      <c r="B40" s="1" t="s">
        <v>57</v>
      </c>
      <c r="C40" s="1" t="s">
        <v>58</v>
      </c>
    </row>
    <row r="41" spans="1:3" x14ac:dyDescent="0.25">
      <c r="A41" s="2">
        <f>IF(AND(SUM('Enter Data'!E25:I25)='Enter Data'!B25,SUM($A$35:$A$40) = 0,'Enter Data'!E25+'Enter Data'!F25+'Enter Data'!G25&gt;=0.15, 'Enter Data'!E25+'Enter Data'!F25+'Enter Data'!G25&lt;0.3, 'Enter Data'!E25+'Enter Data'!F25&lt;0.25), 7, 0)</f>
        <v>0</v>
      </c>
      <c r="B41" s="1" t="s">
        <v>59</v>
      </c>
      <c r="C41" s="1" t="s">
        <v>58</v>
      </c>
    </row>
    <row r="42" spans="1:3" x14ac:dyDescent="0.25">
      <c r="A42" s="2">
        <f>IF(AND(SUM('Enter Data'!E25:I25)='Enter Data'!B25,SUM($A$35:$A$41) = 0,'Enter Data'!H25+'Enter Data'!I25&gt;=0.4, 'Enter Data'!H25&gt;='Enter Data'!I25, 'Enter Data'!E25+'Enter Data'!F25+'Enter Data'!G25&lt;=0.15), 8, 0)</f>
        <v>0</v>
      </c>
      <c r="B42" s="1" t="s">
        <v>60</v>
      </c>
      <c r="C42" s="1" t="s">
        <v>58</v>
      </c>
    </row>
    <row r="43" spans="1:3" x14ac:dyDescent="0.25">
      <c r="A43" s="2">
        <f>IF(AND(SUM('Enter Data'!E25:I25)='Enter Data'!B25,SUM($A$35:$A$42) = 0,'Enter Data'!E25+'Enter Data'!F25&gt;=0.25, 'Enter Data'!H25&gt;=0.5), 9, 0)</f>
        <v>0</v>
      </c>
      <c r="B43" s="1" t="s">
        <v>61</v>
      </c>
      <c r="C43" s="1" t="s">
        <v>58</v>
      </c>
    </row>
    <row r="44" spans="1:3" x14ac:dyDescent="0.25">
      <c r="A44" s="2">
        <f>IF(AND(SUM('Enter Data'!E25:I25)='Enter Data'!B25,SUM($A$35:$A$43) = 0,'Enter Data'!I25&gt;=0.3, 'Enter Data'!E25+'Enter Data'!F25+'Enter Data'!G25&lt;0.15, 'Enter Data'!I25&gt;'Enter Data'!H25), 10, 0)</f>
        <v>0</v>
      </c>
      <c r="B44" s="1" t="s">
        <v>62</v>
      </c>
      <c r="C44" s="1" t="s">
        <v>63</v>
      </c>
    </row>
    <row r="45" spans="1:3" x14ac:dyDescent="0.25">
      <c r="A45" s="2">
        <f>IF(AND(SUM('Enter Data'!E25:I25)='Enter Data'!B25,SUM($A$35:$A$44) = 0,'Enter Data'!H25+'Enter Data'!I25&gt;=0.4, 'Enter Data'!I25&gt;'Enter Data'!H25, 'Enter Data'!E25+'Enter Data'!F25+'Enter Data'!G25&lt;15), 11, 0)</f>
        <v>0</v>
      </c>
      <c r="B45" s="1" t="s">
        <v>64</v>
      </c>
      <c r="C45" s="1" t="s">
        <v>63</v>
      </c>
    </row>
    <row r="46" spans="1:3" x14ac:dyDescent="0.25">
      <c r="A46" s="2">
        <f>IF(AND(SUM('Enter Data'!E25:I25)='Enter Data'!B25,SUM($A$35:$A$45) = 0,'Enter Data'!E25+'Enter Data'!F25&gt;=0.25, 'Enter Data'!I25&gt;=0.5), 12, 0)</f>
        <v>0</v>
      </c>
      <c r="B46" s="1" t="s">
        <v>65</v>
      </c>
      <c r="C46" s="1" t="s">
        <v>63</v>
      </c>
    </row>
    <row r="47" spans="1:3" x14ac:dyDescent="0.25">
      <c r="A47" s="2">
        <f>IF(AND(SUM('Enter Data'!E25:I25)='Enter Data'!B25,SUM($A$35:$A$46) = 0,'Enter Data'!E25+'Enter Data'!F25+'Enter Data'!G25&gt;=0.3, 'Enter Data'!I25&gt;=0.5), 13, 0)</f>
        <v>0</v>
      </c>
      <c r="B47" s="1" t="s">
        <v>66</v>
      </c>
      <c r="C47" s="1" t="s">
        <v>63</v>
      </c>
    </row>
    <row r="48" spans="1:3" x14ac:dyDescent="0.25">
      <c r="A48" s="2">
        <f>SUM(A35:A47)+1</f>
        <v>5</v>
      </c>
      <c r="B48" s="4"/>
      <c r="C48"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A8F7A-4611-49B5-BFE7-0B1B4D1834E7}">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Data'!C26+1.5*'Enter Data'!D26&lt;0.15,1,0)</f>
        <v>0</v>
      </c>
      <c r="B2" s="1" t="s">
        <v>14</v>
      </c>
      <c r="C2" s="1" t="s">
        <v>15</v>
      </c>
    </row>
    <row r="3" spans="1:3" x14ac:dyDescent="0.25">
      <c r="A3" s="2">
        <f>IF(AND('Enter Data'!C26+1.5*'Enter Data'!D26&gt;=0.15, 'Enter Data'!C26+2*'Enter Data'!D26&lt;0.3), 2, 0)</f>
        <v>0</v>
      </c>
      <c r="B3" s="1" t="s">
        <v>16</v>
      </c>
      <c r="C3" s="1" t="s">
        <v>17</v>
      </c>
    </row>
    <row r="4" spans="1:3" x14ac:dyDescent="0.25">
      <c r="A4" s="2">
        <f>IF(OR(AND('Enter Data'!D26&gt;=0.07, 'Enter Data'!D26&lt;0.2,'Enter Data'!B26&gt;0.52,'Enter Data'!C26+2*'Enter Data'!D26&gt;=0.3), AND('Enter Data'!D26&lt;0.07, 'Enter Data'!C26&lt;0.5, 'Enter Data'!C26+2*'Enter Data'!D26&gt;=0.3)), 3,0)</f>
        <v>0</v>
      </c>
      <c r="B4" s="1" t="s">
        <v>18</v>
      </c>
      <c r="C4" s="1" t="s">
        <v>19</v>
      </c>
    </row>
    <row r="5" spans="1:3" x14ac:dyDescent="0.25">
      <c r="A5" s="2">
        <f>IF(AND('Enter Data'!D26&gt;=0.07, 'Enter Data'!D26&lt;0.27, 'Enter Data'!C26&gt;=0.28, 'Enter Data'!C26&lt;0.5, 'Enter Data'!B26&lt;=0.52), 4, 0)</f>
        <v>0</v>
      </c>
      <c r="B5" s="1" t="s">
        <v>20</v>
      </c>
      <c r="C5" s="1" t="s">
        <v>21</v>
      </c>
    </row>
    <row r="6" spans="1:3" x14ac:dyDescent="0.25">
      <c r="A6" s="2">
        <f>IF(OR(AND('Enter Data'!C26&gt;=0.5, 'Enter Data'!D26&gt;=0.12,'Enter Data'!D26&lt;0.27), AND('Enter Data'!C26&gt;=0.5,'Enter Data'!C26&lt;0.8,'Enter Data'!D26&lt;0.12)), 5,0)</f>
        <v>0</v>
      </c>
      <c r="B6" s="1" t="s">
        <v>22</v>
      </c>
      <c r="C6" s="1" t="s">
        <v>23</v>
      </c>
    </row>
    <row r="7" spans="1:3" x14ac:dyDescent="0.25">
      <c r="A7" s="2">
        <f>IF(AND('Enter Data'!C26&gt;=0.8, 'Enter Data'!D26&lt;0.12), 6, 0)</f>
        <v>6</v>
      </c>
      <c r="B7" s="1" t="s">
        <v>24</v>
      </c>
      <c r="C7" s="1" t="s">
        <v>25</v>
      </c>
    </row>
    <row r="8" spans="1:3" x14ac:dyDescent="0.25">
      <c r="A8" s="2">
        <f>IF(AND('Enter Data'!D26&gt;=0.2, 'Enter Data'!D26&lt;0.35, 'Enter Data'!C26&lt;0.28, 'Enter Data'!B26&gt;0.45), 7, 0)</f>
        <v>0</v>
      </c>
      <c r="B8" s="1" t="s">
        <v>26</v>
      </c>
      <c r="C8" s="1" t="s">
        <v>27</v>
      </c>
    </row>
    <row r="9" spans="1:3" x14ac:dyDescent="0.25">
      <c r="A9" s="2">
        <f>IF(AND('Enter Data'!D26&gt;=0.27, 'Enter Data'!D26&lt;0.4, 'Enter Data'!B26&gt;0.2, 'Enter Data'!B26&lt;=0.45), 8, 0)</f>
        <v>0</v>
      </c>
      <c r="B9" s="1" t="s">
        <v>28</v>
      </c>
      <c r="C9" s="1" t="s">
        <v>29</v>
      </c>
    </row>
    <row r="10" spans="1:3" x14ac:dyDescent="0.25">
      <c r="A10" s="2">
        <f>IF(AND('Enter Data'!D26&gt;=0.27, 'Enter Data'!D26&lt;0.4, 'Enter Data'!B26&lt;=0.2), 9, 0)</f>
        <v>0</v>
      </c>
      <c r="B10" s="1" t="s">
        <v>30</v>
      </c>
      <c r="C10" s="1" t="s">
        <v>31</v>
      </c>
    </row>
    <row r="11" spans="1:3" x14ac:dyDescent="0.25">
      <c r="A11" s="2">
        <f>IF(AND('Enter Data'!D26&gt;=0.35, 'Enter Data'!B26&gt;0.45), 10, 0)</f>
        <v>0</v>
      </c>
      <c r="B11" s="1" t="s">
        <v>32</v>
      </c>
      <c r="C11" s="1" t="s">
        <v>33</v>
      </c>
    </row>
    <row r="12" spans="1:3" x14ac:dyDescent="0.25">
      <c r="A12" s="2">
        <f>IF(AND('Enter Data'!D26&gt;=0.4, 'Enter Data'!C26&gt;=0.4), 11, 0)</f>
        <v>0</v>
      </c>
      <c r="B12" s="1" t="s">
        <v>34</v>
      </c>
      <c r="C12" s="1" t="s">
        <v>35</v>
      </c>
    </row>
    <row r="13" spans="1:3" x14ac:dyDescent="0.25">
      <c r="A13" s="2">
        <f>IF(AND('Enter Data'!D26&gt;=0.4, 'Enter Data'!B26&lt;=0.45,'Enter Data'!C26&lt;0.4),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Data'!E26:I26)='Enter Data'!B26, 'Enter Data'!E26+'Enter Data'!F26&gt;=0.25, 'Enter Data'!G26&lt;0.5, 'Enter Data'!H26&lt;0.5, 'Enter Data'!I26&lt;0.5), 1, 0)</f>
        <v>0</v>
      </c>
      <c r="B17" s="1" t="s">
        <v>38</v>
      </c>
      <c r="C17" s="1" t="s">
        <v>39</v>
      </c>
    </row>
    <row r="18" spans="1:3" x14ac:dyDescent="0.25">
      <c r="A18" s="2">
        <f>IF(AND(SUM('Enter Data'!E26:I26)='Enter Data'!B26,SUM($A$17) = 0, 'Enter Data'!E26+'Enter Data'!F26+'Enter Data'!G26&gt;=0.25, 'Enter Data'!E26+'Enter Data'!F26&lt;0.25, 'Enter Data'!H26&lt;0.5,'Enter Data'!I26&lt;0.5), 2, 0)</f>
        <v>0</v>
      </c>
      <c r="B18" s="1" t="s">
        <v>40</v>
      </c>
      <c r="C18" s="1" t="s">
        <v>15</v>
      </c>
    </row>
    <row r="19" spans="1:3" x14ac:dyDescent="0.25">
      <c r="A19" s="2">
        <f>IF(AND(SUM('Enter Data'!E26:I26)='Enter Data'!B26,SUM($A$17:$A$18) = 0, 'Enter Data'!G26&gt;=0.5, 'Enter Data'!E26+'Enter Data'!F26&gt;=0.25), 3, 0)</f>
        <v>0</v>
      </c>
      <c r="B19" s="1" t="s">
        <v>41</v>
      </c>
      <c r="C19" s="1" t="s">
        <v>15</v>
      </c>
    </row>
    <row r="20" spans="1:3" x14ac:dyDescent="0.25">
      <c r="A20" s="2">
        <f>IF(AND(SUM('Enter Data'!E26:I26)='Enter Data'!B26,SUM($A$17:$A$19) = 0, 'Enter Data'!H26&gt;=0.5, 'Enter Data'!H26&gt;'Enter Data'!I26), 4, 0)</f>
        <v>0</v>
      </c>
      <c r="B20" s="1" t="s">
        <v>42</v>
      </c>
      <c r="C20" s="1" t="s">
        <v>43</v>
      </c>
    </row>
    <row r="21" spans="1:3" x14ac:dyDescent="0.25">
      <c r="A21" s="2">
        <f>IF(AND(SUM('Enter Data'!E26:I26)='Enter Data'!B26,SUM($A$17:$A$20) = 0, 'Enter Data'!E26+'Enter Data'!F26+'Enter Data'!G26&lt;0.25, 'Enter Data'!I26&lt;0.5), 5, 0)</f>
        <v>5</v>
      </c>
      <c r="B21" s="1" t="s">
        <v>44</v>
      </c>
      <c r="C21" s="1" t="s">
        <v>43</v>
      </c>
    </row>
    <row r="22" spans="1:3" x14ac:dyDescent="0.25">
      <c r="A22" s="2">
        <f>IF(AND(SUM('Enter Data'!E26:I26)='Enter Data'!B26,SUM($A$17:$A$21) = 0, 'Enter Data'!I26&gt;=0.5),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Data'!E26:I26)='Enter Data'!B26, 'Enter Data'!E26+'Enter Data'!F26&gt;=0.25, 'Enter Data'!G26&lt;0.5, 'Enter Data'!H26&lt;0.5, 'Enter Data'!I26&lt;0.5), 1, 0)</f>
        <v>0</v>
      </c>
      <c r="B26" s="1" t="s">
        <v>38</v>
      </c>
      <c r="C26" s="1" t="s">
        <v>48</v>
      </c>
    </row>
    <row r="27" spans="1:3" x14ac:dyDescent="0.25">
      <c r="A27" s="2">
        <f>IF(AND(SUM('Enter Data'!E26:I26)='Enter Data'!B26,SUM($A$26) = 0, 'Enter Data'!E26+'Enter Data'!F26+'Enter Data'!G26&gt;=0.25, 'Enter Data'!E26+'Enter Data'!F26&lt;0.25, 'Enter Data'!H26&lt;0.5,'Enter Data'!I26&lt;0.5), 2, 0)</f>
        <v>0</v>
      </c>
      <c r="B27" s="1" t="s">
        <v>40</v>
      </c>
      <c r="C27" s="1" t="s">
        <v>17</v>
      </c>
    </row>
    <row r="28" spans="1:3" x14ac:dyDescent="0.25">
      <c r="A28" s="2">
        <f>IF(AND(SUM('Enter Data'!E26:I26)='Enter Data'!B26,SUM($A$26:$A$27) = 0, 'Enter Data'!G26&gt;=0.5, 'Enter Data'!E26+'Enter Data'!F26&gt;=0.25),3, 0)</f>
        <v>0</v>
      </c>
      <c r="B28" s="1" t="s">
        <v>41</v>
      </c>
      <c r="C28" s="1" t="s">
        <v>17</v>
      </c>
    </row>
    <row r="29" spans="1:3" x14ac:dyDescent="0.25">
      <c r="A29" s="2">
        <f>IF(AND(SUM('Enter Data'!E26:I26)='Enter Data'!B26,SUM($A$26:$A$28) = 0, 'Enter Data'!H26&gt;=0.5), 4, 0)</f>
        <v>0</v>
      </c>
      <c r="B29" s="1" t="s">
        <v>49</v>
      </c>
      <c r="C29" s="1" t="s">
        <v>50</v>
      </c>
    </row>
    <row r="30" spans="1:3" x14ac:dyDescent="0.25">
      <c r="A30" s="2">
        <f>IF(AND(SUM('Enter Data'!E26:I26)='Enter Data'!B26,SUM($A$26:$A$29) = 0, 'Enter Data'!E26+'Enter Data'!F26+'Enter Data'!G26&lt;0.25, 'Enter Data'!I26&lt;0.5), 5, 0)</f>
        <v>5</v>
      </c>
      <c r="B30" s="1" t="s">
        <v>44</v>
      </c>
      <c r="C30" s="1" t="s">
        <v>50</v>
      </c>
    </row>
    <row r="31" spans="1:3" x14ac:dyDescent="0.25">
      <c r="A31" s="2">
        <f>IF(AND(SUM('Enter Data'!E26:I26)='Enter Data'!B26,SUM($A$26:$A$30) = 0, 'Enter Data'!I26&gt;=0.5), 6, 0)</f>
        <v>0</v>
      </c>
      <c r="B31" s="1" t="s">
        <v>45</v>
      </c>
      <c r="C31" s="1" t="s">
        <v>51</v>
      </c>
    </row>
    <row r="32" spans="1:3" x14ac:dyDescent="0.25">
      <c r="A32" s="3">
        <f>SUM(A26:A31)+1</f>
        <v>6</v>
      </c>
      <c r="B32" s="1"/>
      <c r="C32" s="1"/>
    </row>
    <row r="33" spans="1:3" x14ac:dyDescent="0.25">
      <c r="A33" s="3"/>
      <c r="B33" s="1"/>
      <c r="C33" s="1"/>
    </row>
    <row r="34" spans="1:3" x14ac:dyDescent="0.25">
      <c r="A34" s="1" t="s">
        <v>52</v>
      </c>
      <c r="B34" s="1"/>
      <c r="C34" s="1"/>
    </row>
    <row r="35" spans="1:3" x14ac:dyDescent="0.25">
      <c r="A35" s="2">
        <f>IF(AND(SUM('Enter Data'!E26:I26)='Enter Data'!B26, 'Enter Data'!E26+'Enter Data'!F26&gt;=0.25, 'Enter Data'!G26&lt;0.5, 'Enter Data'!H26&lt;0.5, 'Enter Data'!I26&lt;0.5), 1, 0)</f>
        <v>0</v>
      </c>
      <c r="B35" s="1" t="s">
        <v>38</v>
      </c>
      <c r="C35" s="1" t="s">
        <v>11</v>
      </c>
    </row>
    <row r="36" spans="1:3" x14ac:dyDescent="0.25">
      <c r="A36" s="2">
        <f>IF(AND(SUM('Enter Data'!E26:I26)='Enter Data'!B26,SUM($A$35) = 0,'Enter Data'!E26+'Enter Data'!F26+'Enter Data'!G26&gt;=0.3, 'Enter Data'!I26&gt;=0.3, 'Enter Data'!I26&lt;0.5), 2, 0)</f>
        <v>0</v>
      </c>
      <c r="B36" s="1" t="s">
        <v>53</v>
      </c>
      <c r="C36" s="1" t="s">
        <v>11</v>
      </c>
    </row>
    <row r="37" spans="1:3" x14ac:dyDescent="0.25">
      <c r="A37" s="2">
        <f>IF(AND(SUM('Enter Data'!E26:I26)='Enter Data'!B26,SUM($A$35:$A$36) = 0, 'Enter Data'!E26+'Enter Data'!F26+'Enter Data'!G26&gt;=0.3, 'Enter Data'!E26+'Enter Data'!F26&lt;0.25, 'Enter Data'!H26&lt;0.3,'Enter Data'!I26&lt;0.3), 3, 0)</f>
        <v>0</v>
      </c>
      <c r="B37" s="1" t="s">
        <v>54</v>
      </c>
      <c r="C37" s="1" t="s">
        <v>19</v>
      </c>
    </row>
    <row r="38" spans="1:3" x14ac:dyDescent="0.25">
      <c r="A38" s="2">
        <f>IF(AND(SUM('Enter Data'!E26:I26)='Enter Data'!B26,SUM($A$35:$A$37) = 0,'Enter Data'!E26+'Enter Data'!F26+'Enter Data'!G26&lt;=0.15,'Enter Data'!H26&lt;0.3,'Enter Data'!I26&lt;0.3,'Enter Data'!H26+'Enter Data'!I26&lt;0.4), 4, 0)</f>
        <v>4</v>
      </c>
      <c r="B38" s="1" t="s">
        <v>55</v>
      </c>
      <c r="C38" s="1" t="s">
        <v>19</v>
      </c>
    </row>
    <row r="39" spans="1:3" x14ac:dyDescent="0.25">
      <c r="A39" s="2">
        <f>IF(AND(SUM('Enter Data'!E26:I26)='Enter Data'!B26,SUM($A$35:$A$38) = 0,'Enter Data'!E26+'Enter Data'!F26&gt;=0.25, 'Enter Data'!G26&gt;=0.5), 5, 0)</f>
        <v>0</v>
      </c>
      <c r="B39" s="1" t="s">
        <v>56</v>
      </c>
      <c r="C39" s="1" t="s">
        <v>19</v>
      </c>
    </row>
    <row r="40" spans="1:3" x14ac:dyDescent="0.25">
      <c r="A40" s="2">
        <f>IF(AND(SUM('Enter Data'!E26:I26)='Enter Data'!B26,SUM($A$35:$A$39) = 0,'Enter Data'!H26&gt;=0.3,'Enter Data'!I26&lt;0.3, 'Enter Data'!E26+'Enter Data'!F26&lt;0.25), 6, 0)</f>
        <v>0</v>
      </c>
      <c r="B40" s="1" t="s">
        <v>57</v>
      </c>
      <c r="C40" s="1" t="s">
        <v>58</v>
      </c>
    </row>
    <row r="41" spans="1:3" x14ac:dyDescent="0.25">
      <c r="A41" s="2">
        <f>IF(AND(SUM('Enter Data'!E26:I26)='Enter Data'!B26,SUM($A$35:$A$40) = 0,'Enter Data'!E26+'Enter Data'!F26+'Enter Data'!G26&gt;=0.15, 'Enter Data'!E26+'Enter Data'!F26+'Enter Data'!G26&lt;0.3, 'Enter Data'!E26+'Enter Data'!F26&lt;0.25), 7, 0)</f>
        <v>0</v>
      </c>
      <c r="B41" s="1" t="s">
        <v>59</v>
      </c>
      <c r="C41" s="1" t="s">
        <v>58</v>
      </c>
    </row>
    <row r="42" spans="1:3" x14ac:dyDescent="0.25">
      <c r="A42" s="2">
        <f>IF(AND(SUM('Enter Data'!E26:I26)='Enter Data'!B26,SUM($A$35:$A$41) = 0,'Enter Data'!H26+'Enter Data'!I26&gt;=0.4, 'Enter Data'!H26&gt;='Enter Data'!I26, 'Enter Data'!E26+'Enter Data'!F26+'Enter Data'!G26&lt;=0.15), 8, 0)</f>
        <v>0</v>
      </c>
      <c r="B42" s="1" t="s">
        <v>60</v>
      </c>
      <c r="C42" s="1" t="s">
        <v>58</v>
      </c>
    </row>
    <row r="43" spans="1:3" x14ac:dyDescent="0.25">
      <c r="A43" s="2">
        <f>IF(AND(SUM('Enter Data'!E26:I26)='Enter Data'!B26,SUM($A$35:$A$42) = 0,'Enter Data'!E26+'Enter Data'!F26&gt;=0.25, 'Enter Data'!H26&gt;=0.5), 9, 0)</f>
        <v>0</v>
      </c>
      <c r="B43" s="1" t="s">
        <v>61</v>
      </c>
      <c r="C43" s="1" t="s">
        <v>58</v>
      </c>
    </row>
    <row r="44" spans="1:3" x14ac:dyDescent="0.25">
      <c r="A44" s="2">
        <f>IF(AND(SUM('Enter Data'!E26:I26)='Enter Data'!B26,SUM($A$35:$A$43) = 0,'Enter Data'!I26&gt;=0.3, 'Enter Data'!E26+'Enter Data'!F26+'Enter Data'!G26&lt;0.15, 'Enter Data'!I26&gt;'Enter Data'!H26), 10, 0)</f>
        <v>0</v>
      </c>
      <c r="B44" s="1" t="s">
        <v>62</v>
      </c>
      <c r="C44" s="1" t="s">
        <v>63</v>
      </c>
    </row>
    <row r="45" spans="1:3" x14ac:dyDescent="0.25">
      <c r="A45" s="2">
        <f>IF(AND(SUM('Enter Data'!E26:I26)='Enter Data'!B26,SUM($A$35:$A$44) = 0,'Enter Data'!H26+'Enter Data'!I26&gt;=0.4, 'Enter Data'!I26&gt;'Enter Data'!H26, 'Enter Data'!E26+'Enter Data'!F26+'Enter Data'!G26&lt;15), 11, 0)</f>
        <v>0</v>
      </c>
      <c r="B45" s="1" t="s">
        <v>64</v>
      </c>
      <c r="C45" s="1" t="s">
        <v>63</v>
      </c>
    </row>
    <row r="46" spans="1:3" x14ac:dyDescent="0.25">
      <c r="A46" s="2">
        <f>IF(AND(SUM('Enter Data'!E26:I26)='Enter Data'!B26,SUM($A$35:$A$45) = 0,'Enter Data'!E26+'Enter Data'!F26&gt;=0.25, 'Enter Data'!I26&gt;=0.5), 12, 0)</f>
        <v>0</v>
      </c>
      <c r="B46" s="1" t="s">
        <v>65</v>
      </c>
      <c r="C46" s="1" t="s">
        <v>63</v>
      </c>
    </row>
    <row r="47" spans="1:3" x14ac:dyDescent="0.25">
      <c r="A47" s="2">
        <f>IF(AND(SUM('Enter Data'!E26:I26)='Enter Data'!B26,SUM($A$35:$A$46) = 0,'Enter Data'!E26+'Enter Data'!F26+'Enter Data'!G26&gt;=0.3, 'Enter Data'!I26&gt;=0.5), 13, 0)</f>
        <v>0</v>
      </c>
      <c r="B47" s="1" t="s">
        <v>66</v>
      </c>
      <c r="C47" s="1" t="s">
        <v>63</v>
      </c>
    </row>
    <row r="48" spans="1:3" x14ac:dyDescent="0.25">
      <c r="A48" s="2">
        <f>SUM(A35:A47)+1</f>
        <v>5</v>
      </c>
      <c r="B48" s="4"/>
      <c r="C48"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02D7F-9CFF-4207-B08C-494415608641}">
  <dimension ref="A1:B29"/>
  <sheetViews>
    <sheetView showGridLines="0" workbookViewId="0"/>
  </sheetViews>
  <sheetFormatPr defaultColWidth="32" defaultRowHeight="15" x14ac:dyDescent="0.25"/>
  <cols>
    <col min="2" max="2" width="217.140625" customWidth="1"/>
  </cols>
  <sheetData>
    <row r="1" spans="1:2" ht="15.75" x14ac:dyDescent="0.25">
      <c r="A1" s="59" t="s">
        <v>67</v>
      </c>
      <c r="B1" s="60"/>
    </row>
    <row r="2" spans="1:2" ht="15.75" x14ac:dyDescent="0.25">
      <c r="A2" s="61"/>
      <c r="B2" s="62"/>
    </row>
    <row r="3" spans="1:2" ht="15.75" x14ac:dyDescent="0.25">
      <c r="A3" s="63" t="s">
        <v>68</v>
      </c>
      <c r="B3" s="64" t="s">
        <v>69</v>
      </c>
    </row>
    <row r="4" spans="1:2" ht="15.75" x14ac:dyDescent="0.25">
      <c r="A4" s="61" t="s">
        <v>70</v>
      </c>
      <c r="B4" s="64" t="s">
        <v>71</v>
      </c>
    </row>
    <row r="5" spans="1:2" ht="15.75" x14ac:dyDescent="0.25">
      <c r="A5" s="61" t="s">
        <v>72</v>
      </c>
      <c r="B5" s="64" t="s">
        <v>73</v>
      </c>
    </row>
    <row r="6" spans="1:2" ht="15.75" x14ac:dyDescent="0.25">
      <c r="A6" s="61" t="s">
        <v>74</v>
      </c>
      <c r="B6" s="64" t="s">
        <v>75</v>
      </c>
    </row>
    <row r="7" spans="1:2" ht="15.75" x14ac:dyDescent="0.25">
      <c r="A7" s="61" t="s">
        <v>76</v>
      </c>
      <c r="B7" s="64" t="s">
        <v>77</v>
      </c>
    </row>
    <row r="8" spans="1:2" ht="15.75" x14ac:dyDescent="0.25">
      <c r="A8" s="61"/>
      <c r="B8" s="65"/>
    </row>
    <row r="9" spans="1:2" ht="15.75" x14ac:dyDescent="0.25">
      <c r="A9" s="63" t="s">
        <v>78</v>
      </c>
      <c r="B9" s="64" t="s">
        <v>79</v>
      </c>
    </row>
    <row r="10" spans="1:2" ht="15.75" x14ac:dyDescent="0.25">
      <c r="A10" s="61" t="s">
        <v>80</v>
      </c>
      <c r="B10" s="64" t="s">
        <v>71</v>
      </c>
    </row>
    <row r="11" spans="1:2" ht="15.75" x14ac:dyDescent="0.25">
      <c r="A11" s="61" t="s">
        <v>81</v>
      </c>
      <c r="B11" s="64" t="s">
        <v>82</v>
      </c>
    </row>
    <row r="12" spans="1:2" ht="15.75" x14ac:dyDescent="0.25">
      <c r="A12" s="61" t="s">
        <v>83</v>
      </c>
      <c r="B12" s="64" t="s">
        <v>84</v>
      </c>
    </row>
    <row r="13" spans="1:2" ht="15.75" x14ac:dyDescent="0.25">
      <c r="A13" s="61" t="s">
        <v>85</v>
      </c>
      <c r="B13" s="64" t="s">
        <v>77</v>
      </c>
    </row>
    <row r="14" spans="1:2" ht="15.75" x14ac:dyDescent="0.25">
      <c r="A14" s="61"/>
      <c r="B14" s="65"/>
    </row>
    <row r="15" spans="1:2" ht="15.75" x14ac:dyDescent="0.25">
      <c r="A15" s="63" t="s">
        <v>86</v>
      </c>
      <c r="B15" s="64" t="s">
        <v>87</v>
      </c>
    </row>
    <row r="16" spans="1:2" ht="15.75" x14ac:dyDescent="0.25">
      <c r="A16" s="61" t="s">
        <v>88</v>
      </c>
      <c r="B16" s="64" t="s">
        <v>71</v>
      </c>
    </row>
    <row r="17" spans="1:2" ht="30" x14ac:dyDescent="0.25">
      <c r="A17" s="61" t="s">
        <v>89</v>
      </c>
      <c r="B17" s="64" t="s">
        <v>90</v>
      </c>
    </row>
    <row r="18" spans="1:2" ht="30" x14ac:dyDescent="0.25">
      <c r="A18" s="61" t="s">
        <v>91</v>
      </c>
      <c r="B18" s="64" t="s">
        <v>92</v>
      </c>
    </row>
    <row r="19" spans="1:2" ht="30" x14ac:dyDescent="0.25">
      <c r="A19" s="61" t="s">
        <v>93</v>
      </c>
      <c r="B19" s="64" t="s">
        <v>94</v>
      </c>
    </row>
    <row r="20" spans="1:2" ht="15.75" x14ac:dyDescent="0.25">
      <c r="A20" s="61"/>
      <c r="B20" s="65"/>
    </row>
    <row r="21" spans="1:2" ht="15.75" x14ac:dyDescent="0.25">
      <c r="A21" s="61" t="s">
        <v>95</v>
      </c>
      <c r="B21" s="64" t="s">
        <v>96</v>
      </c>
    </row>
    <row r="22" spans="1:2" ht="15.75" x14ac:dyDescent="0.25">
      <c r="A22" s="61" t="s">
        <v>97</v>
      </c>
      <c r="B22" s="64" t="s">
        <v>98</v>
      </c>
    </row>
    <row r="23" spans="1:2" ht="15.75" x14ac:dyDescent="0.25">
      <c r="A23" s="61" t="s">
        <v>99</v>
      </c>
      <c r="B23" s="64" t="s">
        <v>100</v>
      </c>
    </row>
    <row r="24" spans="1:2" ht="15.75" x14ac:dyDescent="0.25">
      <c r="A24" s="61" t="s">
        <v>101</v>
      </c>
      <c r="B24" s="64" t="s">
        <v>102</v>
      </c>
    </row>
    <row r="25" spans="1:2" ht="15.75" x14ac:dyDescent="0.25">
      <c r="A25" s="61" t="s">
        <v>103</v>
      </c>
      <c r="B25" s="64" t="s">
        <v>104</v>
      </c>
    </row>
    <row r="26" spans="1:2" ht="15.75" x14ac:dyDescent="0.25">
      <c r="A26" s="61" t="s">
        <v>105</v>
      </c>
      <c r="B26" s="64" t="s">
        <v>106</v>
      </c>
    </row>
    <row r="27" spans="1:2" ht="15.75" x14ac:dyDescent="0.25">
      <c r="A27" s="61" t="s">
        <v>107</v>
      </c>
      <c r="B27" s="64" t="s">
        <v>108</v>
      </c>
    </row>
    <row r="28" spans="1:2" ht="15.75" x14ac:dyDescent="0.25">
      <c r="A28" s="61" t="s">
        <v>109</v>
      </c>
      <c r="B28" s="64" t="s">
        <v>110</v>
      </c>
    </row>
    <row r="29" spans="1:2" ht="15.75" x14ac:dyDescent="0.25">
      <c r="A29" s="61" t="s">
        <v>111</v>
      </c>
      <c r="B29" s="64" t="s">
        <v>112</v>
      </c>
    </row>
  </sheetData>
  <sheetProtection algorithmName="SHA-512" hashValue="EAktxVHHOYrdK1AsVCJPl64cO3JOgMM6fbo2zPqtByFZO4bmZIwjBGLYU/E02sp92kEYbdICkcvkrReZLEgbzg==" saltValue="QTSaPqlBYCymLADUvyg8eg==" spinCount="100000" sheet="1" objects="1" scenarios="1"/>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0F138-E957-455D-944A-8BBFF94A5BE2}">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Data'!C27+1.5*'Enter Data'!D27&lt;0.15,1,0)</f>
        <v>0</v>
      </c>
      <c r="B2" s="1" t="s">
        <v>14</v>
      </c>
      <c r="C2" s="1" t="s">
        <v>15</v>
      </c>
    </row>
    <row r="3" spans="1:3" x14ac:dyDescent="0.25">
      <c r="A3" s="2">
        <f>IF(AND('Enter Data'!C27+1.5*'Enter Data'!D27&gt;=0.15, 'Enter Data'!C27+2*'Enter Data'!D27&lt;0.3), 2, 0)</f>
        <v>0</v>
      </c>
      <c r="B3" s="1" t="s">
        <v>16</v>
      </c>
      <c r="C3" s="1" t="s">
        <v>17</v>
      </c>
    </row>
    <row r="4" spans="1:3" x14ac:dyDescent="0.25">
      <c r="A4" s="2">
        <f>IF(OR(AND('Enter Data'!D27&gt;=0.07, 'Enter Data'!D27&lt;0.2,'Enter Data'!B27&gt;0.52,'Enter Data'!C27+2*'Enter Data'!D27&gt;=0.3), AND('Enter Data'!D27&lt;0.07, 'Enter Data'!C27&lt;0.5, 'Enter Data'!C27+2*'Enter Data'!D27&gt;=0.3)), 3,0)</f>
        <v>0</v>
      </c>
      <c r="B4" s="1" t="s">
        <v>18</v>
      </c>
      <c r="C4" s="1" t="s">
        <v>19</v>
      </c>
    </row>
    <row r="5" spans="1:3" x14ac:dyDescent="0.25">
      <c r="A5" s="2">
        <f>IF(AND('Enter Data'!D27&gt;=0.07, 'Enter Data'!D27&lt;0.27, 'Enter Data'!C27&gt;=0.28, 'Enter Data'!C27&lt;0.5, 'Enter Data'!B27&lt;=0.52), 4, 0)</f>
        <v>0</v>
      </c>
      <c r="B5" s="1" t="s">
        <v>20</v>
      </c>
      <c r="C5" s="1" t="s">
        <v>21</v>
      </c>
    </row>
    <row r="6" spans="1:3" x14ac:dyDescent="0.25">
      <c r="A6" s="2">
        <f>IF(OR(AND('Enter Data'!C27&gt;=0.5, 'Enter Data'!D27&gt;=0.12,'Enter Data'!D27&lt;0.27), AND('Enter Data'!C27&gt;=0.5,'Enter Data'!C27&lt;0.8,'Enter Data'!D27&lt;0.12)), 5,0)</f>
        <v>0</v>
      </c>
      <c r="B6" s="1" t="s">
        <v>22</v>
      </c>
      <c r="C6" s="1" t="s">
        <v>23</v>
      </c>
    </row>
    <row r="7" spans="1:3" x14ac:dyDescent="0.25">
      <c r="A7" s="2">
        <f>IF(AND('Enter Data'!C27&gt;=0.8, 'Enter Data'!D27&lt;0.12), 6, 0)</f>
        <v>6</v>
      </c>
      <c r="B7" s="1" t="s">
        <v>24</v>
      </c>
      <c r="C7" s="1" t="s">
        <v>25</v>
      </c>
    </row>
    <row r="8" spans="1:3" x14ac:dyDescent="0.25">
      <c r="A8" s="2">
        <f>IF(AND('Enter Data'!D27&gt;=0.2, 'Enter Data'!D27&lt;0.35, 'Enter Data'!C27&lt;0.28, 'Enter Data'!B27&gt;0.45), 7, 0)</f>
        <v>0</v>
      </c>
      <c r="B8" s="1" t="s">
        <v>26</v>
      </c>
      <c r="C8" s="1" t="s">
        <v>27</v>
      </c>
    </row>
    <row r="9" spans="1:3" x14ac:dyDescent="0.25">
      <c r="A9" s="2">
        <f>IF(AND('Enter Data'!D27&gt;=0.27, 'Enter Data'!D27&lt;0.4, 'Enter Data'!B27&gt;0.2, 'Enter Data'!B27&lt;=0.45), 8, 0)</f>
        <v>0</v>
      </c>
      <c r="B9" s="1" t="s">
        <v>28</v>
      </c>
      <c r="C9" s="1" t="s">
        <v>29</v>
      </c>
    </row>
    <row r="10" spans="1:3" x14ac:dyDescent="0.25">
      <c r="A10" s="2">
        <f>IF(AND('Enter Data'!D27&gt;=0.27, 'Enter Data'!D27&lt;0.4, 'Enter Data'!B27&lt;=0.2), 9, 0)</f>
        <v>0</v>
      </c>
      <c r="B10" s="1" t="s">
        <v>30</v>
      </c>
      <c r="C10" s="1" t="s">
        <v>31</v>
      </c>
    </row>
    <row r="11" spans="1:3" x14ac:dyDescent="0.25">
      <c r="A11" s="2">
        <f>IF(AND('Enter Data'!D27&gt;=0.35, 'Enter Data'!B27&gt;0.45), 10, 0)</f>
        <v>0</v>
      </c>
      <c r="B11" s="1" t="s">
        <v>32</v>
      </c>
      <c r="C11" s="1" t="s">
        <v>33</v>
      </c>
    </row>
    <row r="12" spans="1:3" x14ac:dyDescent="0.25">
      <c r="A12" s="2">
        <f>IF(AND('Enter Data'!D27&gt;=0.4, 'Enter Data'!C27&gt;=0.4), 11, 0)</f>
        <v>0</v>
      </c>
      <c r="B12" s="1" t="s">
        <v>34</v>
      </c>
      <c r="C12" s="1" t="s">
        <v>35</v>
      </c>
    </row>
    <row r="13" spans="1:3" x14ac:dyDescent="0.25">
      <c r="A13" s="2">
        <f>IF(AND('Enter Data'!D27&gt;=0.4, 'Enter Data'!B27&lt;=0.45,'Enter Data'!C27&lt;0.4),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Data'!E27:I27)='Enter Data'!B27, 'Enter Data'!E27+'Enter Data'!F27&gt;=0.25, 'Enter Data'!G27&lt;0.5, 'Enter Data'!H27&lt;0.5, 'Enter Data'!I27&lt;0.5), 1, 0)</f>
        <v>0</v>
      </c>
      <c r="B17" s="1" t="s">
        <v>38</v>
      </c>
      <c r="C17" s="1" t="s">
        <v>39</v>
      </c>
    </row>
    <row r="18" spans="1:3" x14ac:dyDescent="0.25">
      <c r="A18" s="2">
        <f>IF(AND(SUM('Enter Data'!E27:I27)='Enter Data'!B27,SUM($A$17) = 0, 'Enter Data'!E27+'Enter Data'!F27+'Enter Data'!G27&gt;=0.25, 'Enter Data'!E27+'Enter Data'!F27&lt;0.25, 'Enter Data'!H27&lt;0.5,'Enter Data'!I27&lt;0.5), 2, 0)</f>
        <v>0</v>
      </c>
      <c r="B18" s="1" t="s">
        <v>40</v>
      </c>
      <c r="C18" s="1" t="s">
        <v>15</v>
      </c>
    </row>
    <row r="19" spans="1:3" x14ac:dyDescent="0.25">
      <c r="A19" s="2">
        <f>IF(AND(SUM('Enter Data'!E27:I27)='Enter Data'!B27,SUM($A$17:$A$18) = 0, 'Enter Data'!G27&gt;=0.5, 'Enter Data'!E27+'Enter Data'!F27&gt;=0.25), 3, 0)</f>
        <v>0</v>
      </c>
      <c r="B19" s="1" t="s">
        <v>41</v>
      </c>
      <c r="C19" s="1" t="s">
        <v>15</v>
      </c>
    </row>
    <row r="20" spans="1:3" x14ac:dyDescent="0.25">
      <c r="A20" s="2">
        <f>IF(AND(SUM('Enter Data'!E27:I27)='Enter Data'!B27,SUM($A$17:$A$19) = 0, 'Enter Data'!H27&gt;=0.5, 'Enter Data'!H27&gt;'Enter Data'!I27), 4, 0)</f>
        <v>0</v>
      </c>
      <c r="B20" s="1" t="s">
        <v>42</v>
      </c>
      <c r="C20" s="1" t="s">
        <v>43</v>
      </c>
    </row>
    <row r="21" spans="1:3" x14ac:dyDescent="0.25">
      <c r="A21" s="2">
        <f>IF(AND(SUM('Enter Data'!E27:I27)='Enter Data'!B27,SUM($A$17:$A$20) = 0, 'Enter Data'!E27+'Enter Data'!F27+'Enter Data'!G27&lt;0.25, 'Enter Data'!I27&lt;0.5), 5, 0)</f>
        <v>5</v>
      </c>
      <c r="B21" s="1" t="s">
        <v>44</v>
      </c>
      <c r="C21" s="1" t="s">
        <v>43</v>
      </c>
    </row>
    <row r="22" spans="1:3" x14ac:dyDescent="0.25">
      <c r="A22" s="2">
        <f>IF(AND(SUM('Enter Data'!E27:I27)='Enter Data'!B27,SUM($A$17:$A$21) = 0, 'Enter Data'!I27&gt;=0.5),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Data'!E27:I27)='Enter Data'!B27, 'Enter Data'!E27+'Enter Data'!F27&gt;=0.25, 'Enter Data'!G27&lt;0.5, 'Enter Data'!H27&lt;0.5, 'Enter Data'!I27&lt;0.5), 1, 0)</f>
        <v>0</v>
      </c>
      <c r="B26" s="1" t="s">
        <v>38</v>
      </c>
      <c r="C26" s="1" t="s">
        <v>48</v>
      </c>
    </row>
    <row r="27" spans="1:3" x14ac:dyDescent="0.25">
      <c r="A27" s="2">
        <f>IF(AND(SUM('Enter Data'!E27:I27)='Enter Data'!B27,SUM($A$26) = 0, 'Enter Data'!E27+'Enter Data'!F27+'Enter Data'!G27&gt;=0.25, 'Enter Data'!E27+'Enter Data'!F27&lt;0.25, 'Enter Data'!H27&lt;0.5,'Enter Data'!I27&lt;0.5), 2, 0)</f>
        <v>0</v>
      </c>
      <c r="B27" s="1" t="s">
        <v>40</v>
      </c>
      <c r="C27" s="1" t="s">
        <v>17</v>
      </c>
    </row>
    <row r="28" spans="1:3" x14ac:dyDescent="0.25">
      <c r="A28" s="2">
        <f>IF(AND(SUM('Enter Data'!E27:I27)='Enter Data'!B27,SUM($A$26:$A$27) = 0, 'Enter Data'!G27&gt;=0.5, 'Enter Data'!E27+'Enter Data'!F27&gt;=0.25),3, 0)</f>
        <v>0</v>
      </c>
      <c r="B28" s="1" t="s">
        <v>41</v>
      </c>
      <c r="C28" s="1" t="s">
        <v>17</v>
      </c>
    </row>
    <row r="29" spans="1:3" x14ac:dyDescent="0.25">
      <c r="A29" s="2">
        <f>IF(AND(SUM('Enter Data'!E27:I27)='Enter Data'!B27,SUM($A$26:$A$28) = 0, 'Enter Data'!H27&gt;=0.5), 4, 0)</f>
        <v>0</v>
      </c>
      <c r="B29" s="1" t="s">
        <v>49</v>
      </c>
      <c r="C29" s="1" t="s">
        <v>50</v>
      </c>
    </row>
    <row r="30" spans="1:3" x14ac:dyDescent="0.25">
      <c r="A30" s="2">
        <f>IF(AND(SUM('Enter Data'!E27:I27)='Enter Data'!B27,SUM($A$26:$A$29) = 0, 'Enter Data'!E27+'Enter Data'!F27+'Enter Data'!G27&lt;0.25, 'Enter Data'!I27&lt;0.5), 5, 0)</f>
        <v>5</v>
      </c>
      <c r="B30" s="1" t="s">
        <v>44</v>
      </c>
      <c r="C30" s="1" t="s">
        <v>50</v>
      </c>
    </row>
    <row r="31" spans="1:3" x14ac:dyDescent="0.25">
      <c r="A31" s="2">
        <f>IF(AND(SUM('Enter Data'!E27:I27)='Enter Data'!B27,SUM($A$26:$A$30) = 0, 'Enter Data'!I27&gt;=0.5), 6, 0)</f>
        <v>0</v>
      </c>
      <c r="B31" s="1" t="s">
        <v>45</v>
      </c>
      <c r="C31" s="1" t="s">
        <v>51</v>
      </c>
    </row>
    <row r="32" spans="1:3" x14ac:dyDescent="0.25">
      <c r="A32" s="3">
        <f>SUM(A26:A31)+1</f>
        <v>6</v>
      </c>
      <c r="B32" s="1"/>
      <c r="C32" s="1"/>
    </row>
    <row r="33" spans="1:3" x14ac:dyDescent="0.25">
      <c r="A33" s="3"/>
      <c r="B33" s="1"/>
      <c r="C33" s="1"/>
    </row>
    <row r="34" spans="1:3" x14ac:dyDescent="0.25">
      <c r="A34" s="1" t="s">
        <v>52</v>
      </c>
      <c r="B34" s="1"/>
      <c r="C34" s="1"/>
    </row>
    <row r="35" spans="1:3" x14ac:dyDescent="0.25">
      <c r="A35" s="2">
        <f>IF(AND(SUM('Enter Data'!E27:I27)='Enter Data'!B27, 'Enter Data'!E27+'Enter Data'!F27&gt;=0.25, 'Enter Data'!G27&lt;0.5, 'Enter Data'!H27&lt;0.5, 'Enter Data'!I27&lt;0.5), 1, 0)</f>
        <v>0</v>
      </c>
      <c r="B35" s="1" t="s">
        <v>38</v>
      </c>
      <c r="C35" s="1" t="s">
        <v>11</v>
      </c>
    </row>
    <row r="36" spans="1:3" x14ac:dyDescent="0.25">
      <c r="A36" s="2">
        <f>IF(AND(SUM('Enter Data'!E27:I27)='Enter Data'!B27,SUM($A$35) = 0,'Enter Data'!E27+'Enter Data'!F27+'Enter Data'!G27&gt;=0.3, 'Enter Data'!I27&gt;=0.3, 'Enter Data'!I27&lt;0.5), 2, 0)</f>
        <v>0</v>
      </c>
      <c r="B36" s="1" t="s">
        <v>53</v>
      </c>
      <c r="C36" s="1" t="s">
        <v>11</v>
      </c>
    </row>
    <row r="37" spans="1:3" x14ac:dyDescent="0.25">
      <c r="A37" s="2">
        <f>IF(AND(SUM('Enter Data'!E27:I27)='Enter Data'!B27,SUM($A$35:$A$36) = 0, 'Enter Data'!E27+'Enter Data'!F27+'Enter Data'!G27&gt;=0.3, 'Enter Data'!E27+'Enter Data'!F27&lt;0.25, 'Enter Data'!H27&lt;0.3,'Enter Data'!I27&lt;0.3), 3, 0)</f>
        <v>0</v>
      </c>
      <c r="B37" s="1" t="s">
        <v>54</v>
      </c>
      <c r="C37" s="1" t="s">
        <v>19</v>
      </c>
    </row>
    <row r="38" spans="1:3" x14ac:dyDescent="0.25">
      <c r="A38" s="2">
        <f>IF(AND(SUM('Enter Data'!E27:I27)='Enter Data'!B27,SUM($A$35:$A$37) = 0,'Enter Data'!E27+'Enter Data'!F27+'Enter Data'!G27&lt;=0.15,'Enter Data'!H27&lt;0.3,'Enter Data'!I27&lt;0.3,'Enter Data'!H27+'Enter Data'!I27&lt;0.4), 4, 0)</f>
        <v>4</v>
      </c>
      <c r="B38" s="1" t="s">
        <v>55</v>
      </c>
      <c r="C38" s="1" t="s">
        <v>19</v>
      </c>
    </row>
    <row r="39" spans="1:3" x14ac:dyDescent="0.25">
      <c r="A39" s="2">
        <f>IF(AND(SUM('Enter Data'!E27:I27)='Enter Data'!B27,SUM($A$35:$A$38) = 0,'Enter Data'!E27+'Enter Data'!F27&gt;=0.25, 'Enter Data'!G27&gt;=0.5), 5, 0)</f>
        <v>0</v>
      </c>
      <c r="B39" s="1" t="s">
        <v>56</v>
      </c>
      <c r="C39" s="1" t="s">
        <v>19</v>
      </c>
    </row>
    <row r="40" spans="1:3" x14ac:dyDescent="0.25">
      <c r="A40" s="2">
        <f>IF(AND(SUM('Enter Data'!E27:I27)='Enter Data'!B27,SUM($A$35:$A$39) = 0,'Enter Data'!H27&gt;=0.3,'Enter Data'!I27&lt;0.3, 'Enter Data'!E27+'Enter Data'!F27&lt;0.25), 6, 0)</f>
        <v>0</v>
      </c>
      <c r="B40" s="1" t="s">
        <v>57</v>
      </c>
      <c r="C40" s="1" t="s">
        <v>58</v>
      </c>
    </row>
    <row r="41" spans="1:3" x14ac:dyDescent="0.25">
      <c r="A41" s="2">
        <f>IF(AND(SUM('Enter Data'!E27:I27)='Enter Data'!B27,SUM($A$35:$A$40) = 0,'Enter Data'!E27+'Enter Data'!F27+'Enter Data'!G27&gt;=0.15, 'Enter Data'!E27+'Enter Data'!F27+'Enter Data'!G27&lt;0.3, 'Enter Data'!E27+'Enter Data'!F27&lt;0.25), 7, 0)</f>
        <v>0</v>
      </c>
      <c r="B41" s="1" t="s">
        <v>59</v>
      </c>
      <c r="C41" s="1" t="s">
        <v>58</v>
      </c>
    </row>
    <row r="42" spans="1:3" x14ac:dyDescent="0.25">
      <c r="A42" s="2">
        <f>IF(AND(SUM('Enter Data'!E27:I27)='Enter Data'!B27,SUM($A$35:$A$41) = 0,'Enter Data'!H27+'Enter Data'!I27&gt;=0.4, 'Enter Data'!H27&gt;='Enter Data'!I27, 'Enter Data'!E27+'Enter Data'!F27+'Enter Data'!G27&lt;=0.15), 8, 0)</f>
        <v>0</v>
      </c>
      <c r="B42" s="1" t="s">
        <v>60</v>
      </c>
      <c r="C42" s="1" t="s">
        <v>58</v>
      </c>
    </row>
    <row r="43" spans="1:3" x14ac:dyDescent="0.25">
      <c r="A43" s="2">
        <f>IF(AND(SUM('Enter Data'!E27:I27)='Enter Data'!B27,SUM($A$35:$A$42) = 0,'Enter Data'!E27+'Enter Data'!F27&gt;=0.25, 'Enter Data'!H27&gt;=0.5), 9, 0)</f>
        <v>0</v>
      </c>
      <c r="B43" s="1" t="s">
        <v>61</v>
      </c>
      <c r="C43" s="1" t="s">
        <v>58</v>
      </c>
    </row>
    <row r="44" spans="1:3" x14ac:dyDescent="0.25">
      <c r="A44" s="2">
        <f>IF(AND(SUM('Enter Data'!E27:I27)='Enter Data'!B27,SUM($A$35:$A$43) = 0,'Enter Data'!I27&gt;=0.3, 'Enter Data'!E27+'Enter Data'!F27+'Enter Data'!G27&lt;0.15, 'Enter Data'!I27&gt;'Enter Data'!H27), 10, 0)</f>
        <v>0</v>
      </c>
      <c r="B44" s="1" t="s">
        <v>62</v>
      </c>
      <c r="C44" s="1" t="s">
        <v>63</v>
      </c>
    </row>
    <row r="45" spans="1:3" x14ac:dyDescent="0.25">
      <c r="A45" s="2">
        <f>IF(AND(SUM('Enter Data'!E27:I27)='Enter Data'!B27,SUM($A$35:$A$44) = 0,'Enter Data'!H27+'Enter Data'!I27&gt;=0.4, 'Enter Data'!I27&gt;'Enter Data'!H27, 'Enter Data'!E27+'Enter Data'!F27+'Enter Data'!G27&lt;15), 11, 0)</f>
        <v>0</v>
      </c>
      <c r="B45" s="1" t="s">
        <v>64</v>
      </c>
      <c r="C45" s="1" t="s">
        <v>63</v>
      </c>
    </row>
    <row r="46" spans="1:3" x14ac:dyDescent="0.25">
      <c r="A46" s="2">
        <f>IF(AND(SUM('Enter Data'!E27:I27)='Enter Data'!B27,SUM($A$35:$A$45) = 0,'Enter Data'!E27+'Enter Data'!F27&gt;=0.25, 'Enter Data'!I27&gt;=0.5), 12, 0)</f>
        <v>0</v>
      </c>
      <c r="B46" s="1" t="s">
        <v>65</v>
      </c>
      <c r="C46" s="1" t="s">
        <v>63</v>
      </c>
    </row>
    <row r="47" spans="1:3" x14ac:dyDescent="0.25">
      <c r="A47" s="2">
        <f>IF(AND(SUM('Enter Data'!E27:I27)='Enter Data'!B27,SUM($A$35:$A$46) = 0,'Enter Data'!E27+'Enter Data'!F27+'Enter Data'!G27&gt;=0.3, 'Enter Data'!I27&gt;=0.5), 13, 0)</f>
        <v>0</v>
      </c>
      <c r="B47" s="1" t="s">
        <v>66</v>
      </c>
      <c r="C47" s="1" t="s">
        <v>63</v>
      </c>
    </row>
    <row r="48" spans="1:3" x14ac:dyDescent="0.25">
      <c r="A48" s="2">
        <f>SUM(A35:A47)+1</f>
        <v>5</v>
      </c>
      <c r="B48" s="4"/>
      <c r="C48"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59AFF-7FD9-4134-8865-41E4E89F1DE1}">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Data'!C28+1.5*'Enter Data'!D28&lt;0.15,1,0)</f>
        <v>0</v>
      </c>
      <c r="B2" s="1" t="s">
        <v>14</v>
      </c>
      <c r="C2" s="1" t="s">
        <v>15</v>
      </c>
    </row>
    <row r="3" spans="1:3" x14ac:dyDescent="0.25">
      <c r="A3" s="2">
        <f>IF(AND('Enter Data'!C28+1.5*'Enter Data'!D28&gt;=0.15, 'Enter Data'!C28+2*'Enter Data'!D28&lt;0.3), 2, 0)</f>
        <v>0</v>
      </c>
      <c r="B3" s="1" t="s">
        <v>16</v>
      </c>
      <c r="C3" s="1" t="s">
        <v>17</v>
      </c>
    </row>
    <row r="4" spans="1:3" x14ac:dyDescent="0.25">
      <c r="A4" s="2">
        <f>IF(OR(AND('Enter Data'!D28&gt;=0.07, 'Enter Data'!D28&lt;0.2,'Enter Data'!B28&gt;0.52,'Enter Data'!C28+2*'Enter Data'!D28&gt;=0.3), AND('Enter Data'!D28&lt;0.07, 'Enter Data'!C28&lt;0.5, 'Enter Data'!C28+2*'Enter Data'!D28&gt;=0.3)), 3,0)</f>
        <v>0</v>
      </c>
      <c r="B4" s="1" t="s">
        <v>18</v>
      </c>
      <c r="C4" s="1" t="s">
        <v>19</v>
      </c>
    </row>
    <row r="5" spans="1:3" x14ac:dyDescent="0.25">
      <c r="A5" s="2">
        <f>IF(AND('Enter Data'!D28&gt;=0.07, 'Enter Data'!D28&lt;0.27, 'Enter Data'!C28&gt;=0.28, 'Enter Data'!C28&lt;0.5, 'Enter Data'!B28&lt;=0.52), 4, 0)</f>
        <v>0</v>
      </c>
      <c r="B5" s="1" t="s">
        <v>20</v>
      </c>
      <c r="C5" s="1" t="s">
        <v>21</v>
      </c>
    </row>
    <row r="6" spans="1:3" x14ac:dyDescent="0.25">
      <c r="A6" s="2">
        <f>IF(OR(AND('Enter Data'!C28&gt;=0.5, 'Enter Data'!D28&gt;=0.12,'Enter Data'!D28&lt;0.27), AND('Enter Data'!C28&gt;=0.5,'Enter Data'!C28&lt;0.8,'Enter Data'!D28&lt;0.12)), 5,0)</f>
        <v>0</v>
      </c>
      <c r="B6" s="1" t="s">
        <v>22</v>
      </c>
      <c r="C6" s="1" t="s">
        <v>23</v>
      </c>
    </row>
    <row r="7" spans="1:3" x14ac:dyDescent="0.25">
      <c r="A7" s="2">
        <f>IF(AND('Enter Data'!C28&gt;=0.8, 'Enter Data'!D28&lt;0.12), 6, 0)</f>
        <v>6</v>
      </c>
      <c r="B7" s="1" t="s">
        <v>24</v>
      </c>
      <c r="C7" s="1" t="s">
        <v>25</v>
      </c>
    </row>
    <row r="8" spans="1:3" x14ac:dyDescent="0.25">
      <c r="A8" s="2">
        <f>IF(AND('Enter Data'!D28&gt;=0.2, 'Enter Data'!D28&lt;0.35, 'Enter Data'!C28&lt;0.28, 'Enter Data'!B28&gt;0.45), 7, 0)</f>
        <v>0</v>
      </c>
      <c r="B8" s="1" t="s">
        <v>26</v>
      </c>
      <c r="C8" s="1" t="s">
        <v>27</v>
      </c>
    </row>
    <row r="9" spans="1:3" x14ac:dyDescent="0.25">
      <c r="A9" s="2">
        <f>IF(AND('Enter Data'!D28&gt;=0.27, 'Enter Data'!D28&lt;0.4, 'Enter Data'!B28&gt;0.2, 'Enter Data'!B28&lt;=0.45), 8, 0)</f>
        <v>0</v>
      </c>
      <c r="B9" s="1" t="s">
        <v>28</v>
      </c>
      <c r="C9" s="1" t="s">
        <v>29</v>
      </c>
    </row>
    <row r="10" spans="1:3" x14ac:dyDescent="0.25">
      <c r="A10" s="2">
        <f>IF(AND('Enter Data'!D28&gt;=0.27, 'Enter Data'!D28&lt;0.4, 'Enter Data'!B28&lt;=0.2), 9, 0)</f>
        <v>0</v>
      </c>
      <c r="B10" s="1" t="s">
        <v>30</v>
      </c>
      <c r="C10" s="1" t="s">
        <v>31</v>
      </c>
    </row>
    <row r="11" spans="1:3" x14ac:dyDescent="0.25">
      <c r="A11" s="2">
        <f>IF(AND('Enter Data'!D28&gt;=0.35, 'Enter Data'!B28&gt;0.45), 10, 0)</f>
        <v>0</v>
      </c>
      <c r="B11" s="1" t="s">
        <v>32</v>
      </c>
      <c r="C11" s="1" t="s">
        <v>33</v>
      </c>
    </row>
    <row r="12" spans="1:3" x14ac:dyDescent="0.25">
      <c r="A12" s="2">
        <f>IF(AND('Enter Data'!D28&gt;=0.4, 'Enter Data'!C28&gt;=0.4), 11, 0)</f>
        <v>0</v>
      </c>
      <c r="B12" s="1" t="s">
        <v>34</v>
      </c>
      <c r="C12" s="1" t="s">
        <v>35</v>
      </c>
    </row>
    <row r="13" spans="1:3" x14ac:dyDescent="0.25">
      <c r="A13" s="2">
        <f>IF(AND('Enter Data'!D28&gt;=0.4, 'Enter Data'!B28&lt;=0.45,'Enter Data'!C28&lt;0.4),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Data'!E28:I28)='Enter Data'!B28, 'Enter Data'!E28+'Enter Data'!F28&gt;=0.25, 'Enter Data'!G28&lt;0.5, 'Enter Data'!H28&lt;0.5, 'Enter Data'!I28&lt;0.5), 1, 0)</f>
        <v>0</v>
      </c>
      <c r="B17" s="1" t="s">
        <v>38</v>
      </c>
      <c r="C17" s="1" t="s">
        <v>39</v>
      </c>
    </row>
    <row r="18" spans="1:3" x14ac:dyDescent="0.25">
      <c r="A18" s="2">
        <f>IF(AND(SUM('Enter Data'!E28:I28)='Enter Data'!B28,SUM($A$17) = 0, 'Enter Data'!E28+'Enter Data'!F28+'Enter Data'!G28&gt;=0.25, 'Enter Data'!E28+'Enter Data'!F28&lt;0.25, 'Enter Data'!H28&lt;0.5,'Enter Data'!I28&lt;0.5), 2, 0)</f>
        <v>0</v>
      </c>
      <c r="B18" s="1" t="s">
        <v>40</v>
      </c>
      <c r="C18" s="1" t="s">
        <v>15</v>
      </c>
    </row>
    <row r="19" spans="1:3" x14ac:dyDescent="0.25">
      <c r="A19" s="2">
        <f>IF(AND(SUM('Enter Data'!E28:I28)='Enter Data'!B28,SUM($A$17:$A$18) = 0, 'Enter Data'!G28&gt;=0.5, 'Enter Data'!E28+'Enter Data'!F28&gt;=0.25), 3, 0)</f>
        <v>0</v>
      </c>
      <c r="B19" s="1" t="s">
        <v>41</v>
      </c>
      <c r="C19" s="1" t="s">
        <v>15</v>
      </c>
    </row>
    <row r="20" spans="1:3" x14ac:dyDescent="0.25">
      <c r="A20" s="2">
        <f>IF(AND(SUM('Enter Data'!E28:I28)='Enter Data'!B28,SUM($A$17:$A$19) = 0, 'Enter Data'!H28&gt;=0.5, 'Enter Data'!H28&gt;'Enter Data'!I28), 4, 0)</f>
        <v>0</v>
      </c>
      <c r="B20" s="1" t="s">
        <v>42</v>
      </c>
      <c r="C20" s="1" t="s">
        <v>43</v>
      </c>
    </row>
    <row r="21" spans="1:3" x14ac:dyDescent="0.25">
      <c r="A21" s="2">
        <f>IF(AND(SUM('Enter Data'!E28:I28)='Enter Data'!B28,SUM($A$17:$A$20) = 0, 'Enter Data'!E28+'Enter Data'!F28+'Enter Data'!G28&lt;0.25, 'Enter Data'!I28&lt;0.5), 5, 0)</f>
        <v>5</v>
      </c>
      <c r="B21" s="1" t="s">
        <v>44</v>
      </c>
      <c r="C21" s="1" t="s">
        <v>43</v>
      </c>
    </row>
    <row r="22" spans="1:3" x14ac:dyDescent="0.25">
      <c r="A22" s="2">
        <f>IF(AND(SUM('Enter Data'!E28:I28)='Enter Data'!B28,SUM($A$17:$A$21) = 0, 'Enter Data'!I28&gt;=0.5),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Data'!E28:I28)='Enter Data'!B28, 'Enter Data'!E28+'Enter Data'!F28&gt;=0.25, 'Enter Data'!G28&lt;0.5, 'Enter Data'!H28&lt;0.5, 'Enter Data'!I28&lt;0.5), 1, 0)</f>
        <v>0</v>
      </c>
      <c r="B26" s="1" t="s">
        <v>38</v>
      </c>
      <c r="C26" s="1" t="s">
        <v>48</v>
      </c>
    </row>
    <row r="27" spans="1:3" x14ac:dyDescent="0.25">
      <c r="A27" s="2">
        <f>IF(AND(SUM('Enter Data'!E28:I28)='Enter Data'!B28,SUM($A$26) = 0, 'Enter Data'!E28+'Enter Data'!F28+'Enter Data'!G28&gt;=0.25, 'Enter Data'!E28+'Enter Data'!F28&lt;0.25, 'Enter Data'!H28&lt;0.5,'Enter Data'!I28&lt;0.5), 2, 0)</f>
        <v>0</v>
      </c>
      <c r="B27" s="1" t="s">
        <v>40</v>
      </c>
      <c r="C27" s="1" t="s">
        <v>17</v>
      </c>
    </row>
    <row r="28" spans="1:3" x14ac:dyDescent="0.25">
      <c r="A28" s="2">
        <f>IF(AND(SUM('Enter Data'!E28:I28)='Enter Data'!B28,SUM($A$26:$A$27) = 0, 'Enter Data'!G28&gt;=0.5, 'Enter Data'!E28+'Enter Data'!F28&gt;=0.25),3, 0)</f>
        <v>0</v>
      </c>
      <c r="B28" s="1" t="s">
        <v>41</v>
      </c>
      <c r="C28" s="1" t="s">
        <v>17</v>
      </c>
    </row>
    <row r="29" spans="1:3" x14ac:dyDescent="0.25">
      <c r="A29" s="2">
        <f>IF(AND(SUM('Enter Data'!E28:I28)='Enter Data'!B28,SUM($A$26:$A$28) = 0, 'Enter Data'!H28&gt;=0.5), 4, 0)</f>
        <v>0</v>
      </c>
      <c r="B29" s="1" t="s">
        <v>49</v>
      </c>
      <c r="C29" s="1" t="s">
        <v>50</v>
      </c>
    </row>
    <row r="30" spans="1:3" x14ac:dyDescent="0.25">
      <c r="A30" s="2">
        <f>IF(AND(SUM('Enter Data'!E28:I28)='Enter Data'!B28,SUM($A$26:$A$29) = 0, 'Enter Data'!E28+'Enter Data'!F28+'Enter Data'!G28&lt;0.25, 'Enter Data'!I28&lt;0.5), 5, 0)</f>
        <v>5</v>
      </c>
      <c r="B30" s="1" t="s">
        <v>44</v>
      </c>
      <c r="C30" s="1" t="s">
        <v>50</v>
      </c>
    </row>
    <row r="31" spans="1:3" x14ac:dyDescent="0.25">
      <c r="A31" s="2">
        <f>IF(AND(SUM('Enter Data'!E28:I28)='Enter Data'!B28,SUM($A$26:$A$30) = 0, 'Enter Data'!I28&gt;=0.5),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Data'!E28:I28)='Enter Data'!B28, 'Enter Data'!E28+'Enter Data'!F28&gt;=0.25, 'Enter Data'!G28&lt;0.5, 'Enter Data'!H28&lt;0.5, 'Enter Data'!I28&lt;0.5), 1, 0)</f>
        <v>0</v>
      </c>
      <c r="B35" s="1" t="s">
        <v>38</v>
      </c>
      <c r="C35" s="1" t="s">
        <v>11</v>
      </c>
    </row>
    <row r="36" spans="1:3" x14ac:dyDescent="0.25">
      <c r="A36" s="2">
        <f>IF(AND(SUM('Enter Data'!E28:I28)='Enter Data'!B28,SUM($A$35) = 0,'Enter Data'!E28+'Enter Data'!F28+'Enter Data'!G28&gt;=0.3, 'Enter Data'!I28&gt;=0.3, 'Enter Data'!I28&lt;0.5), 2, 0)</f>
        <v>0</v>
      </c>
      <c r="B36" s="1" t="s">
        <v>53</v>
      </c>
      <c r="C36" s="1" t="s">
        <v>11</v>
      </c>
    </row>
    <row r="37" spans="1:3" x14ac:dyDescent="0.25">
      <c r="A37" s="2">
        <f>IF(AND(SUM('Enter Data'!E28:I28)='Enter Data'!B28,SUM($A$35:$A$36) = 0, 'Enter Data'!E28+'Enter Data'!F28+'Enter Data'!G28&gt;=0.3, 'Enter Data'!E28+'Enter Data'!F28&lt;0.25, 'Enter Data'!H28&lt;0.3,'Enter Data'!I28&lt;0.3), 3, 0)</f>
        <v>0</v>
      </c>
      <c r="B37" s="1" t="s">
        <v>54</v>
      </c>
      <c r="C37" s="1" t="s">
        <v>19</v>
      </c>
    </row>
    <row r="38" spans="1:3" x14ac:dyDescent="0.25">
      <c r="A38" s="2">
        <f>IF(AND(SUM('Enter Data'!E28:I28)='Enter Data'!B28,SUM($A$35:$A$37) = 0,'Enter Data'!E28+'Enter Data'!F28+'Enter Data'!G28&lt;=0.15,'Enter Data'!H28&lt;0.3,'Enter Data'!I28&lt;0.3,'Enter Data'!H28+'Enter Data'!I28&lt;0.4), 4, 0)</f>
        <v>4</v>
      </c>
      <c r="B38" s="1" t="s">
        <v>55</v>
      </c>
      <c r="C38" s="1" t="s">
        <v>19</v>
      </c>
    </row>
    <row r="39" spans="1:3" x14ac:dyDescent="0.25">
      <c r="A39" s="2">
        <f>IF(AND(SUM('Enter Data'!E28:I28)='Enter Data'!B28,SUM($A$35:$A$38) = 0,'Enter Data'!E28+'Enter Data'!F28&gt;=0.25, 'Enter Data'!G28&gt;=0.5), 5, 0)</f>
        <v>0</v>
      </c>
      <c r="B39" s="1" t="s">
        <v>56</v>
      </c>
      <c r="C39" s="1" t="s">
        <v>19</v>
      </c>
    </row>
    <row r="40" spans="1:3" x14ac:dyDescent="0.25">
      <c r="A40" s="2">
        <f>IF(AND(SUM('Enter Data'!E28:I28)='Enter Data'!B28,SUM($A$35:$A$39) = 0,'Enter Data'!H28&gt;=0.3,'Enter Data'!I28&lt;0.3, 'Enter Data'!E28+'Enter Data'!F28&lt;0.25), 6, 0)</f>
        <v>0</v>
      </c>
      <c r="B40" s="1" t="s">
        <v>57</v>
      </c>
      <c r="C40" s="1" t="s">
        <v>58</v>
      </c>
    </row>
    <row r="41" spans="1:3" x14ac:dyDescent="0.25">
      <c r="A41" s="2">
        <f>IF(AND(SUM('Enter Data'!E28:I28)='Enter Data'!B28,SUM($A$35:$A$40) = 0,'Enter Data'!E28+'Enter Data'!F28+'Enter Data'!G28&gt;=0.15, 'Enter Data'!E28+'Enter Data'!F28+'Enter Data'!G28&lt;0.3, 'Enter Data'!E28+'Enter Data'!F28&lt;0.25), 7, 0)</f>
        <v>0</v>
      </c>
      <c r="B41" s="1" t="s">
        <v>59</v>
      </c>
      <c r="C41" s="1" t="s">
        <v>58</v>
      </c>
    </row>
    <row r="42" spans="1:3" x14ac:dyDescent="0.25">
      <c r="A42" s="2">
        <f>IF(AND(SUM('Enter Data'!E28:I28)='Enter Data'!B28,SUM($A$35:$A$41) = 0,'Enter Data'!H28+'Enter Data'!I28&gt;=0.4, 'Enter Data'!H28&gt;='Enter Data'!I28, 'Enter Data'!E28+'Enter Data'!F28+'Enter Data'!G28&lt;=0.15), 8, 0)</f>
        <v>0</v>
      </c>
      <c r="B42" s="1" t="s">
        <v>60</v>
      </c>
      <c r="C42" s="1" t="s">
        <v>58</v>
      </c>
    </row>
    <row r="43" spans="1:3" x14ac:dyDescent="0.25">
      <c r="A43" s="2">
        <f>IF(AND(SUM('Enter Data'!E28:I28)='Enter Data'!B28,SUM($A$35:$A$42) = 0,'Enter Data'!E28+'Enter Data'!F28&gt;=0.25, 'Enter Data'!H28&gt;=0.5), 9, 0)</f>
        <v>0</v>
      </c>
      <c r="B43" s="1" t="s">
        <v>61</v>
      </c>
      <c r="C43" s="1" t="s">
        <v>58</v>
      </c>
    </row>
    <row r="44" spans="1:3" x14ac:dyDescent="0.25">
      <c r="A44" s="2">
        <f>IF(AND(SUM('Enter Data'!E28:I28)='Enter Data'!B28,SUM($A$35:$A$43) = 0,'Enter Data'!I28&gt;=0.3, 'Enter Data'!E28+'Enter Data'!F28+'Enter Data'!G28&lt;0.15, 'Enter Data'!I28&gt;'Enter Data'!H28), 10, 0)</f>
        <v>0</v>
      </c>
      <c r="B44" s="1" t="s">
        <v>62</v>
      </c>
      <c r="C44" s="1" t="s">
        <v>63</v>
      </c>
    </row>
    <row r="45" spans="1:3" x14ac:dyDescent="0.25">
      <c r="A45" s="2">
        <f>IF(AND(SUM('Enter Data'!E28:I28)='Enter Data'!B28,SUM($A$35:$A$44) = 0,'Enter Data'!H28+'Enter Data'!I28&gt;=0.4, 'Enter Data'!I28&gt;'Enter Data'!H28, 'Enter Data'!E28+'Enter Data'!F28+'Enter Data'!G28&lt;15), 11, 0)</f>
        <v>0</v>
      </c>
      <c r="B45" s="1" t="s">
        <v>64</v>
      </c>
      <c r="C45" s="1" t="s">
        <v>63</v>
      </c>
    </row>
    <row r="46" spans="1:3" x14ac:dyDescent="0.25">
      <c r="A46" s="2">
        <f>IF(AND(SUM('Enter Data'!E28:I28)='Enter Data'!B28,SUM($A$35:$A$45) = 0,'Enter Data'!E28+'Enter Data'!F28&gt;=0.25, 'Enter Data'!I28&gt;=0.5), 12, 0)</f>
        <v>0</v>
      </c>
      <c r="B46" s="1" t="s">
        <v>65</v>
      </c>
      <c r="C46" s="1" t="s">
        <v>63</v>
      </c>
    </row>
    <row r="47" spans="1:3" x14ac:dyDescent="0.25">
      <c r="A47" s="2">
        <f>IF(AND(SUM('Enter Data'!E28:I28)='Enter Data'!B28,SUM($A$35:$A$46) = 0,'Enter Data'!E28+'Enter Data'!F28+'Enter Data'!G28&gt;=0.3, 'Enter Data'!I28&gt;=0.5), 13, 0)</f>
        <v>0</v>
      </c>
      <c r="B47" s="1" t="s">
        <v>66</v>
      </c>
      <c r="C47" s="1" t="s">
        <v>63</v>
      </c>
    </row>
    <row r="48" spans="1:3" x14ac:dyDescent="0.25">
      <c r="A48" s="2">
        <f>SUM(A35:A47)+1</f>
        <v>5</v>
      </c>
      <c r="B48" s="4"/>
      <c r="C48"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5175A-139A-4911-8D9E-5F149A198E29}">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Data'!C29+1.5*'Enter Data'!D29&lt;0.15,1,0)</f>
        <v>0</v>
      </c>
      <c r="B2" s="1" t="s">
        <v>14</v>
      </c>
      <c r="C2" s="1" t="s">
        <v>15</v>
      </c>
    </row>
    <row r="3" spans="1:3" x14ac:dyDescent="0.25">
      <c r="A3" s="2">
        <f>IF(AND('Enter Data'!C29+1.5*'Enter Data'!D29&gt;=0.15, 'Enter Data'!C29+2*'Enter Data'!D29&lt;0.3), 2, 0)</f>
        <v>0</v>
      </c>
      <c r="B3" s="1" t="s">
        <v>16</v>
      </c>
      <c r="C3" s="1" t="s">
        <v>17</v>
      </c>
    </row>
    <row r="4" spans="1:3" x14ac:dyDescent="0.25">
      <c r="A4" s="2">
        <f>IF(OR(AND('Enter Data'!D29&gt;=0.07, 'Enter Data'!D29&lt;0.2,'Enter Data'!B29&gt;0.52,'Enter Data'!C29+2*'Enter Data'!D29&gt;=0.3), AND('Enter Data'!D29&lt;0.07, 'Enter Data'!C29&lt;0.5, 'Enter Data'!C29+2*'Enter Data'!D29&gt;=0.3)), 3,0)</f>
        <v>0</v>
      </c>
      <c r="B4" s="1" t="s">
        <v>18</v>
      </c>
      <c r="C4" s="1" t="s">
        <v>19</v>
      </c>
    </row>
    <row r="5" spans="1:3" x14ac:dyDescent="0.25">
      <c r="A5" s="2">
        <f>IF(AND('Enter Data'!D29&gt;=0.07, 'Enter Data'!D29&lt;0.27, 'Enter Data'!C29&gt;=0.28, 'Enter Data'!C29&lt;0.5, 'Enter Data'!B29&lt;=0.52), 4, 0)</f>
        <v>0</v>
      </c>
      <c r="B5" s="1" t="s">
        <v>20</v>
      </c>
      <c r="C5" s="1" t="s">
        <v>21</v>
      </c>
    </row>
    <row r="6" spans="1:3" x14ac:dyDescent="0.25">
      <c r="A6" s="2">
        <f>IF(OR(AND('Enter Data'!C29&gt;=0.5, 'Enter Data'!D29&gt;=0.12,'Enter Data'!D29&lt;0.27), AND('Enter Data'!C29&gt;=0.5,'Enter Data'!C29&lt;0.8,'Enter Data'!D29&lt;0.12)), 5,0)</f>
        <v>0</v>
      </c>
      <c r="B6" s="1" t="s">
        <v>22</v>
      </c>
      <c r="C6" s="1" t="s">
        <v>23</v>
      </c>
    </row>
    <row r="7" spans="1:3" x14ac:dyDescent="0.25">
      <c r="A7" s="2">
        <f>IF(AND('Enter Data'!C29&gt;=0.8, 'Enter Data'!D29&lt;0.12), 6, 0)</f>
        <v>6</v>
      </c>
      <c r="B7" s="1" t="s">
        <v>24</v>
      </c>
      <c r="C7" s="1" t="s">
        <v>25</v>
      </c>
    </row>
    <row r="8" spans="1:3" x14ac:dyDescent="0.25">
      <c r="A8" s="2">
        <f>IF(AND('Enter Data'!D29&gt;=0.2, 'Enter Data'!D29&lt;0.35, 'Enter Data'!C29&lt;0.28, 'Enter Data'!B29&gt;0.45), 7, 0)</f>
        <v>0</v>
      </c>
      <c r="B8" s="1" t="s">
        <v>26</v>
      </c>
      <c r="C8" s="1" t="s">
        <v>27</v>
      </c>
    </row>
    <row r="9" spans="1:3" x14ac:dyDescent="0.25">
      <c r="A9" s="2">
        <f>IF(AND('Enter Data'!D29&gt;=0.27, 'Enter Data'!D29&lt;0.4, 'Enter Data'!B29&gt;0.2, 'Enter Data'!B29&lt;=0.45), 8, 0)</f>
        <v>0</v>
      </c>
      <c r="B9" s="1" t="s">
        <v>28</v>
      </c>
      <c r="C9" s="1" t="s">
        <v>29</v>
      </c>
    </row>
    <row r="10" spans="1:3" x14ac:dyDescent="0.25">
      <c r="A10" s="2">
        <f>IF(AND('Enter Data'!D29&gt;=0.27, 'Enter Data'!D29&lt;0.4, 'Enter Data'!B29&lt;=0.2), 9, 0)</f>
        <v>0</v>
      </c>
      <c r="B10" s="1" t="s">
        <v>30</v>
      </c>
      <c r="C10" s="1" t="s">
        <v>31</v>
      </c>
    </row>
    <row r="11" spans="1:3" x14ac:dyDescent="0.25">
      <c r="A11" s="2">
        <f>IF(AND('Enter Data'!D29&gt;=0.35, 'Enter Data'!B29&gt;0.45), 10, 0)</f>
        <v>0</v>
      </c>
      <c r="B11" s="1" t="s">
        <v>32</v>
      </c>
      <c r="C11" s="1" t="s">
        <v>33</v>
      </c>
    </row>
    <row r="12" spans="1:3" x14ac:dyDescent="0.25">
      <c r="A12" s="2">
        <f>IF(AND('Enter Data'!D29&gt;=0.4, 'Enter Data'!C29&gt;=0.4), 11, 0)</f>
        <v>0</v>
      </c>
      <c r="B12" s="1" t="s">
        <v>34</v>
      </c>
      <c r="C12" s="1" t="s">
        <v>35</v>
      </c>
    </row>
    <row r="13" spans="1:3" x14ac:dyDescent="0.25">
      <c r="A13" s="2">
        <f>IF(AND('Enter Data'!D29&gt;=0.4, 'Enter Data'!B29&lt;=0.45,'Enter Data'!C29&lt;0.4),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Data'!E29:I29)='Enter Data'!B29, 'Enter Data'!E29+'Enter Data'!F29&gt;=0.25, 'Enter Data'!G29&lt;0.5, 'Enter Data'!H29&lt;0.5, 'Enter Data'!I29&lt;0.5), 1, 0)</f>
        <v>0</v>
      </c>
      <c r="B17" s="1" t="s">
        <v>38</v>
      </c>
      <c r="C17" s="1" t="s">
        <v>39</v>
      </c>
    </row>
    <row r="18" spans="1:3" x14ac:dyDescent="0.25">
      <c r="A18" s="2">
        <f>IF(AND(SUM('Enter Data'!E29:I29)='Enter Data'!B29,SUM($A$17) = 0, 'Enter Data'!E29+'Enter Data'!F29+'Enter Data'!G29&gt;=0.25, 'Enter Data'!E29+'Enter Data'!F29&lt;0.25, 'Enter Data'!H29&lt;0.5,'Enter Data'!I29&lt;0.5), 2, 0)</f>
        <v>0</v>
      </c>
      <c r="B18" s="1" t="s">
        <v>40</v>
      </c>
      <c r="C18" s="1" t="s">
        <v>15</v>
      </c>
    </row>
    <row r="19" spans="1:3" x14ac:dyDescent="0.25">
      <c r="A19" s="2">
        <f>IF(AND(SUM('Enter Data'!E29:I29)='Enter Data'!B29,SUM($A$17:$A$18) = 0, 'Enter Data'!G29&gt;=0.5, 'Enter Data'!E29+'Enter Data'!F29&gt;=0.25), 3, 0)</f>
        <v>0</v>
      </c>
      <c r="B19" s="1" t="s">
        <v>41</v>
      </c>
      <c r="C19" s="1" t="s">
        <v>15</v>
      </c>
    </row>
    <row r="20" spans="1:3" x14ac:dyDescent="0.25">
      <c r="A20" s="2">
        <f>IF(AND(SUM('Enter Data'!E29:I29)='Enter Data'!B29,SUM($A$17:$A$19) = 0, 'Enter Data'!H29&gt;=0.5, 'Enter Data'!H29&gt;'Enter Data'!I29), 4, 0)</f>
        <v>0</v>
      </c>
      <c r="B20" s="1" t="s">
        <v>42</v>
      </c>
      <c r="C20" s="1" t="s">
        <v>43</v>
      </c>
    </row>
    <row r="21" spans="1:3" x14ac:dyDescent="0.25">
      <c r="A21" s="2">
        <f>IF(AND(SUM('Enter Data'!E29:I29)='Enter Data'!B29,SUM($A$17:$A$20) = 0, 'Enter Data'!E29+'Enter Data'!F29+'Enter Data'!G29&lt;0.25, 'Enter Data'!I29&lt;0.5), 5, 0)</f>
        <v>5</v>
      </c>
      <c r="B21" s="1" t="s">
        <v>44</v>
      </c>
      <c r="C21" s="1" t="s">
        <v>43</v>
      </c>
    </row>
    <row r="22" spans="1:3" x14ac:dyDescent="0.25">
      <c r="A22" s="2">
        <f>IF(AND(SUM('Enter Data'!E29:I29)='Enter Data'!B29,SUM($A$17:$A$21) = 0, 'Enter Data'!I29&gt;=0.5),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Data'!E29:I29)='Enter Data'!B29, 'Enter Data'!E29+'Enter Data'!F29&gt;=0.25, 'Enter Data'!G29&lt;0.5, 'Enter Data'!H29&lt;0.5, 'Enter Data'!I29&lt;0.5), 1, 0)</f>
        <v>0</v>
      </c>
      <c r="B26" s="1" t="s">
        <v>38</v>
      </c>
      <c r="C26" s="1" t="s">
        <v>48</v>
      </c>
    </row>
    <row r="27" spans="1:3" x14ac:dyDescent="0.25">
      <c r="A27" s="2">
        <f>IF(AND(SUM('Enter Data'!E29:I29)='Enter Data'!B29,SUM($A$26) = 0, 'Enter Data'!E29+'Enter Data'!F29+'Enter Data'!G29&gt;=0.25, 'Enter Data'!E29+'Enter Data'!F29&lt;0.25, 'Enter Data'!H29&lt;0.5,'Enter Data'!I29&lt;0.5), 2, 0)</f>
        <v>0</v>
      </c>
      <c r="B27" s="1" t="s">
        <v>40</v>
      </c>
      <c r="C27" s="1" t="s">
        <v>17</v>
      </c>
    </row>
    <row r="28" spans="1:3" x14ac:dyDescent="0.25">
      <c r="A28" s="2">
        <f>IF(AND(SUM('Enter Data'!E29:I29)='Enter Data'!B29,SUM($A$26:$A$27) = 0, 'Enter Data'!G29&gt;=0.5, 'Enter Data'!E29+'Enter Data'!F29&gt;=0.25),3, 0)</f>
        <v>0</v>
      </c>
      <c r="B28" s="1" t="s">
        <v>41</v>
      </c>
      <c r="C28" s="1" t="s">
        <v>17</v>
      </c>
    </row>
    <row r="29" spans="1:3" x14ac:dyDescent="0.25">
      <c r="A29" s="2">
        <f>IF(AND(SUM('Enter Data'!E29:I29)='Enter Data'!B29,SUM($A$26:$A$28) = 0, 'Enter Data'!H29&gt;=0.5), 4, 0)</f>
        <v>0</v>
      </c>
      <c r="B29" s="1" t="s">
        <v>49</v>
      </c>
      <c r="C29" s="1" t="s">
        <v>50</v>
      </c>
    </row>
    <row r="30" spans="1:3" x14ac:dyDescent="0.25">
      <c r="A30" s="2">
        <f>IF(AND(SUM('Enter Data'!E29:I29)='Enter Data'!B29,SUM($A$26:$A$29) = 0, 'Enter Data'!E29+'Enter Data'!F29+'Enter Data'!G29&lt;0.25, 'Enter Data'!I29&lt;0.5), 5, 0)</f>
        <v>5</v>
      </c>
      <c r="B30" s="1" t="s">
        <v>44</v>
      </c>
      <c r="C30" s="1" t="s">
        <v>50</v>
      </c>
    </row>
    <row r="31" spans="1:3" x14ac:dyDescent="0.25">
      <c r="A31" s="2">
        <f>IF(AND(SUM('Enter Data'!E29:I29)='Enter Data'!B29,SUM($A$26:$A$30) = 0, 'Enter Data'!I29&gt;=0.5),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Data'!E29:I29)='Enter Data'!B29, 'Enter Data'!E29+'Enter Data'!F29&gt;=0.25, 'Enter Data'!G29&lt;0.5, 'Enter Data'!H29&lt;0.5, 'Enter Data'!I29&lt;0.5), 1, 0)</f>
        <v>0</v>
      </c>
      <c r="B35" s="1" t="s">
        <v>38</v>
      </c>
      <c r="C35" s="1" t="s">
        <v>11</v>
      </c>
    </row>
    <row r="36" spans="1:3" x14ac:dyDescent="0.25">
      <c r="A36" s="2">
        <f>IF(AND(SUM('Enter Data'!E29:I29)='Enter Data'!B29,SUM($A$35) = 0,'Enter Data'!E29+'Enter Data'!F29+'Enter Data'!G29&gt;=0.3, 'Enter Data'!I29&gt;=0.3, 'Enter Data'!I29&lt;0.5), 2, 0)</f>
        <v>0</v>
      </c>
      <c r="B36" s="1" t="s">
        <v>53</v>
      </c>
      <c r="C36" s="1" t="s">
        <v>11</v>
      </c>
    </row>
    <row r="37" spans="1:3" x14ac:dyDescent="0.25">
      <c r="A37" s="2">
        <f>IF(AND(SUM('Enter Data'!E29:I29)='Enter Data'!B29,SUM($A$35:$A$36) = 0, 'Enter Data'!E29+'Enter Data'!F29+'Enter Data'!G29&gt;=0.3, 'Enter Data'!E29+'Enter Data'!F29&lt;0.25, 'Enter Data'!H29&lt;0.3,'Enter Data'!I29&lt;0.3), 3, 0)</f>
        <v>0</v>
      </c>
      <c r="B37" s="1" t="s">
        <v>54</v>
      </c>
      <c r="C37" s="1" t="s">
        <v>19</v>
      </c>
    </row>
    <row r="38" spans="1:3" x14ac:dyDescent="0.25">
      <c r="A38" s="2">
        <f>IF(AND(SUM('Enter Data'!E29:I29)='Enter Data'!B29,SUM($A$35:$A$37) = 0,'Enter Data'!E29+'Enter Data'!F29+'Enter Data'!G29&lt;=0.15,'Enter Data'!H29&lt;0.3,'Enter Data'!I29&lt;0.3,'Enter Data'!H29+'Enter Data'!I29&lt;0.4), 4, 0)</f>
        <v>4</v>
      </c>
      <c r="B38" s="1" t="s">
        <v>55</v>
      </c>
      <c r="C38" s="1" t="s">
        <v>19</v>
      </c>
    </row>
    <row r="39" spans="1:3" x14ac:dyDescent="0.25">
      <c r="A39" s="2">
        <f>IF(AND(SUM('Enter Data'!E29:I29)='Enter Data'!B29,SUM($A$35:$A$38) = 0,'Enter Data'!E29+'Enter Data'!F29&gt;=0.25, 'Enter Data'!G29&gt;=0.5), 5, 0)</f>
        <v>0</v>
      </c>
      <c r="B39" s="1" t="s">
        <v>56</v>
      </c>
      <c r="C39" s="1" t="s">
        <v>19</v>
      </c>
    </row>
    <row r="40" spans="1:3" x14ac:dyDescent="0.25">
      <c r="A40" s="2">
        <f>IF(AND(SUM('Enter Data'!E29:I29)='Enter Data'!B29,SUM($A$35:$A$39) = 0,'Enter Data'!H29&gt;=0.3,'Enter Data'!I29&lt;0.3, 'Enter Data'!E29+'Enter Data'!F29&lt;0.25), 6, 0)</f>
        <v>0</v>
      </c>
      <c r="B40" s="1" t="s">
        <v>57</v>
      </c>
      <c r="C40" s="1" t="s">
        <v>58</v>
      </c>
    </row>
    <row r="41" spans="1:3" x14ac:dyDescent="0.25">
      <c r="A41" s="2">
        <f>IF(AND(SUM('Enter Data'!E29:I29)='Enter Data'!B29,SUM($A$35:$A$40) = 0,'Enter Data'!E29+'Enter Data'!F29+'Enter Data'!G29&gt;=0.15, 'Enter Data'!E29+'Enter Data'!F29+'Enter Data'!G29&lt;0.3, 'Enter Data'!E29+'Enter Data'!F29&lt;0.25), 7, 0)</f>
        <v>0</v>
      </c>
      <c r="B41" s="1" t="s">
        <v>59</v>
      </c>
      <c r="C41" s="1" t="s">
        <v>58</v>
      </c>
    </row>
    <row r="42" spans="1:3" x14ac:dyDescent="0.25">
      <c r="A42" s="2">
        <f>IF(AND(SUM('Enter Data'!E29:I29)='Enter Data'!B29,SUM($A$35:$A$41) = 0,'Enter Data'!H29+'Enter Data'!I29&gt;=0.4, 'Enter Data'!H29&gt;='Enter Data'!I29, 'Enter Data'!E29+'Enter Data'!F29+'Enter Data'!G29&lt;=0.15), 8, 0)</f>
        <v>0</v>
      </c>
      <c r="B42" s="1" t="s">
        <v>60</v>
      </c>
      <c r="C42" s="1" t="s">
        <v>58</v>
      </c>
    </row>
    <row r="43" spans="1:3" x14ac:dyDescent="0.25">
      <c r="A43" s="2">
        <f>IF(AND(SUM('Enter Data'!E29:I29)='Enter Data'!B29,SUM($A$35:$A$42) = 0,'Enter Data'!E29+'Enter Data'!F29&gt;=0.25, 'Enter Data'!H29&gt;=0.5), 9, 0)</f>
        <v>0</v>
      </c>
      <c r="B43" s="1" t="s">
        <v>61</v>
      </c>
      <c r="C43" s="1" t="s">
        <v>58</v>
      </c>
    </row>
    <row r="44" spans="1:3" x14ac:dyDescent="0.25">
      <c r="A44" s="2">
        <f>IF(AND(SUM('Enter Data'!E29:I29)='Enter Data'!B29,SUM($A$35:$A$43) = 0,'Enter Data'!I29&gt;=0.3, 'Enter Data'!E29+'Enter Data'!F29+'Enter Data'!G29&lt;0.15, 'Enter Data'!I29&gt;'Enter Data'!H29), 10, 0)</f>
        <v>0</v>
      </c>
      <c r="B44" s="1" t="s">
        <v>62</v>
      </c>
      <c r="C44" s="1" t="s">
        <v>63</v>
      </c>
    </row>
    <row r="45" spans="1:3" x14ac:dyDescent="0.25">
      <c r="A45" s="2">
        <f>IF(AND(SUM('Enter Data'!E29:I29)='Enter Data'!B29,SUM($A$35:$A$44) = 0,'Enter Data'!H29+'Enter Data'!I29&gt;=0.4, 'Enter Data'!I29&gt;'Enter Data'!H29, 'Enter Data'!E29+'Enter Data'!F29+'Enter Data'!G29&lt;15), 11, 0)</f>
        <v>0</v>
      </c>
      <c r="B45" s="1" t="s">
        <v>64</v>
      </c>
      <c r="C45" s="1" t="s">
        <v>63</v>
      </c>
    </row>
    <row r="46" spans="1:3" x14ac:dyDescent="0.25">
      <c r="A46" s="2">
        <f>IF(AND(SUM('Enter Data'!E29:I29)='Enter Data'!B29,SUM($A$35:$A$45) = 0,'Enter Data'!E29+'Enter Data'!F29&gt;=0.25, 'Enter Data'!I29&gt;=0.5), 12, 0)</f>
        <v>0</v>
      </c>
      <c r="B46" s="1" t="s">
        <v>65</v>
      </c>
      <c r="C46" s="1" t="s">
        <v>63</v>
      </c>
    </row>
    <row r="47" spans="1:3" x14ac:dyDescent="0.25">
      <c r="A47" s="2">
        <f>IF(AND(SUM('Enter Data'!E29:I29)='Enter Data'!B29,SUM($A$35:$A$46) = 0,'Enter Data'!E29+'Enter Data'!F29+'Enter Data'!G29&gt;=0.3, 'Enter Data'!I29&gt;=0.5), 13, 0)</f>
        <v>0</v>
      </c>
      <c r="B47" s="1" t="s">
        <v>66</v>
      </c>
      <c r="C47" s="1" t="s">
        <v>63</v>
      </c>
    </row>
    <row r="48" spans="1:3" x14ac:dyDescent="0.25">
      <c r="A48" s="2">
        <f>SUM(A35:A47)+1</f>
        <v>5</v>
      </c>
      <c r="B48" s="4"/>
      <c r="C48"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ADA49-946B-4646-BAE2-6FA293E5E9C7}">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Data'!C30+1.5*'Enter Data'!D30&lt;0.15,1,0)</f>
        <v>0</v>
      </c>
      <c r="B2" s="1" t="s">
        <v>14</v>
      </c>
      <c r="C2" s="1" t="s">
        <v>15</v>
      </c>
    </row>
    <row r="3" spans="1:3" x14ac:dyDescent="0.25">
      <c r="A3" s="2">
        <f>IF(AND('Enter Data'!C30+1.5*'Enter Data'!D30&gt;=0.15, 'Enter Data'!C30+2*'Enter Data'!D30&lt;0.3), 2, 0)</f>
        <v>0</v>
      </c>
      <c r="B3" s="1" t="s">
        <v>16</v>
      </c>
      <c r="C3" s="1" t="s">
        <v>17</v>
      </c>
    </row>
    <row r="4" spans="1:3" x14ac:dyDescent="0.25">
      <c r="A4" s="2">
        <f>IF(OR(AND('Enter Data'!D30&gt;=0.07, 'Enter Data'!D30&lt;0.2,'Enter Data'!B30&gt;0.52,'Enter Data'!C30+2*'Enter Data'!D30&gt;=0.3), AND('Enter Data'!D30&lt;0.07, 'Enter Data'!C30&lt;0.5, 'Enter Data'!C30+2*'Enter Data'!D30&gt;=0.3)), 3,0)</f>
        <v>0</v>
      </c>
      <c r="B4" s="1" t="s">
        <v>18</v>
      </c>
      <c r="C4" s="1" t="s">
        <v>19</v>
      </c>
    </row>
    <row r="5" spans="1:3" x14ac:dyDescent="0.25">
      <c r="A5" s="2">
        <f>IF(AND('Enter Data'!D30&gt;=0.07, 'Enter Data'!D30&lt;0.27, 'Enter Data'!C30&gt;=0.28, 'Enter Data'!C30&lt;0.5, 'Enter Data'!B30&lt;=0.52), 4, 0)</f>
        <v>0</v>
      </c>
      <c r="B5" s="1" t="s">
        <v>20</v>
      </c>
      <c r="C5" s="1" t="s">
        <v>21</v>
      </c>
    </row>
    <row r="6" spans="1:3" x14ac:dyDescent="0.25">
      <c r="A6" s="2">
        <f>IF(OR(AND('Enter Data'!C30&gt;=0.5, 'Enter Data'!D30&gt;=0.12,'Enter Data'!D30&lt;0.27), AND('Enter Data'!C30&gt;=0.5,'Enter Data'!C30&lt;0.8,'Enter Data'!D30&lt;0.12)), 5,0)</f>
        <v>0</v>
      </c>
      <c r="B6" s="1" t="s">
        <v>22</v>
      </c>
      <c r="C6" s="1" t="s">
        <v>23</v>
      </c>
    </row>
    <row r="7" spans="1:3" x14ac:dyDescent="0.25">
      <c r="A7" s="2">
        <f>IF(AND('Enter Data'!C30&gt;=0.8, 'Enter Data'!D30&lt;0.12), 6, 0)</f>
        <v>6</v>
      </c>
      <c r="B7" s="1" t="s">
        <v>24</v>
      </c>
      <c r="C7" s="1" t="s">
        <v>25</v>
      </c>
    </row>
    <row r="8" spans="1:3" x14ac:dyDescent="0.25">
      <c r="A8" s="2">
        <f>IF(AND('Enter Data'!D30&gt;=0.2, 'Enter Data'!D30&lt;0.35, 'Enter Data'!C30&lt;0.28, 'Enter Data'!B30&gt;0.45), 7, 0)</f>
        <v>0</v>
      </c>
      <c r="B8" s="1" t="s">
        <v>26</v>
      </c>
      <c r="C8" s="1" t="s">
        <v>27</v>
      </c>
    </row>
    <row r="9" spans="1:3" x14ac:dyDescent="0.25">
      <c r="A9" s="2">
        <f>IF(AND('Enter Data'!D30&gt;=0.27, 'Enter Data'!D30&lt;0.4, 'Enter Data'!B30&gt;0.2, 'Enter Data'!B30&lt;=0.45), 8, 0)</f>
        <v>0</v>
      </c>
      <c r="B9" s="1" t="s">
        <v>28</v>
      </c>
      <c r="C9" s="1" t="s">
        <v>29</v>
      </c>
    </row>
    <row r="10" spans="1:3" x14ac:dyDescent="0.25">
      <c r="A10" s="2">
        <f>IF(AND('Enter Data'!D30&gt;=0.27, 'Enter Data'!D30&lt;0.4, 'Enter Data'!B30&lt;=0.2), 9, 0)</f>
        <v>0</v>
      </c>
      <c r="B10" s="1" t="s">
        <v>30</v>
      </c>
      <c r="C10" s="1" t="s">
        <v>31</v>
      </c>
    </row>
    <row r="11" spans="1:3" x14ac:dyDescent="0.25">
      <c r="A11" s="2">
        <f>IF(AND('Enter Data'!D30&gt;=0.35, 'Enter Data'!B30&gt;0.45), 10, 0)</f>
        <v>0</v>
      </c>
      <c r="B11" s="1" t="s">
        <v>32</v>
      </c>
      <c r="C11" s="1" t="s">
        <v>33</v>
      </c>
    </row>
    <row r="12" spans="1:3" x14ac:dyDescent="0.25">
      <c r="A12" s="2">
        <f>IF(AND('Enter Data'!D30&gt;=0.4, 'Enter Data'!C30&gt;=0.4), 11, 0)</f>
        <v>0</v>
      </c>
      <c r="B12" s="1" t="s">
        <v>34</v>
      </c>
      <c r="C12" s="1" t="s">
        <v>35</v>
      </c>
    </row>
    <row r="13" spans="1:3" x14ac:dyDescent="0.25">
      <c r="A13" s="2">
        <f>IF(AND('Enter Data'!D30&gt;=0.4, 'Enter Data'!B30&lt;=0.45,'Enter Data'!C30&lt;0.4),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Data'!E30:I30)='Enter Data'!B30, 'Enter Data'!E30+'Enter Data'!F30&gt;=0.25, 'Enter Data'!G30&lt;0.5, 'Enter Data'!H30&lt;0.5, 'Enter Data'!I30&lt;0.5), 1, 0)</f>
        <v>0</v>
      </c>
      <c r="B17" s="1" t="s">
        <v>38</v>
      </c>
      <c r="C17" s="1" t="s">
        <v>39</v>
      </c>
    </row>
    <row r="18" spans="1:3" x14ac:dyDescent="0.25">
      <c r="A18" s="2">
        <f>IF(AND(SUM('Enter Data'!E30:I30)='Enter Data'!B30,SUM($A$17) = 0, 'Enter Data'!E30+'Enter Data'!F30+'Enter Data'!G30&gt;=0.25, 'Enter Data'!E30+'Enter Data'!F30&lt;0.25, 'Enter Data'!H30&lt;0.5,'Enter Data'!I30&lt;0.5), 2, 0)</f>
        <v>0</v>
      </c>
      <c r="B18" s="1" t="s">
        <v>40</v>
      </c>
      <c r="C18" s="1" t="s">
        <v>15</v>
      </c>
    </row>
    <row r="19" spans="1:3" x14ac:dyDescent="0.25">
      <c r="A19" s="2">
        <f>IF(AND(SUM('Enter Data'!E30:I30)='Enter Data'!B30,SUM($A$17:$A$18) = 0, 'Enter Data'!G30&gt;=0.5, 'Enter Data'!E30+'Enter Data'!F30&gt;=0.25), 3, 0)</f>
        <v>0</v>
      </c>
      <c r="B19" s="1" t="s">
        <v>41</v>
      </c>
      <c r="C19" s="1" t="s">
        <v>15</v>
      </c>
    </row>
    <row r="20" spans="1:3" x14ac:dyDescent="0.25">
      <c r="A20" s="2">
        <f>IF(AND(SUM('Enter Data'!E30:I30)='Enter Data'!B30,SUM($A$17:$A$19) = 0, 'Enter Data'!H30&gt;=0.5, 'Enter Data'!H30&gt;'Enter Data'!I30), 4, 0)</f>
        <v>0</v>
      </c>
      <c r="B20" s="1" t="s">
        <v>42</v>
      </c>
      <c r="C20" s="1" t="s">
        <v>43</v>
      </c>
    </row>
    <row r="21" spans="1:3" x14ac:dyDescent="0.25">
      <c r="A21" s="2">
        <f>IF(AND(SUM('Enter Data'!E30:I30)='Enter Data'!B30,SUM($A$17:$A$20) = 0, 'Enter Data'!E30+'Enter Data'!F30+'Enter Data'!G30&lt;0.25, 'Enter Data'!I30&lt;0.5), 5, 0)</f>
        <v>5</v>
      </c>
      <c r="B21" s="1" t="s">
        <v>44</v>
      </c>
      <c r="C21" s="1" t="s">
        <v>43</v>
      </c>
    </row>
    <row r="22" spans="1:3" x14ac:dyDescent="0.25">
      <c r="A22" s="2">
        <f>IF(AND(SUM('Enter Data'!E30:I30)='Enter Data'!B30,SUM($A$17:$A$21) = 0, 'Enter Data'!I30&gt;=0.5),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Data'!E30:I30)='Enter Data'!B30, 'Enter Data'!E30+'Enter Data'!F30&gt;=0.25, 'Enter Data'!G30&lt;0.5, 'Enter Data'!H30&lt;0.5, 'Enter Data'!I30&lt;0.5), 1, 0)</f>
        <v>0</v>
      </c>
      <c r="B26" s="1" t="s">
        <v>38</v>
      </c>
      <c r="C26" s="1" t="s">
        <v>48</v>
      </c>
    </row>
    <row r="27" spans="1:3" x14ac:dyDescent="0.25">
      <c r="A27" s="2">
        <f>IF(AND(SUM('Enter Data'!E30:I30)='Enter Data'!B30,SUM($A$26) = 0, 'Enter Data'!E30+'Enter Data'!F30+'Enter Data'!G30&gt;=0.25, 'Enter Data'!E30+'Enter Data'!F30&lt;0.25, 'Enter Data'!H30&lt;0.5,'Enter Data'!I30&lt;0.5), 2, 0)</f>
        <v>0</v>
      </c>
      <c r="B27" s="1" t="s">
        <v>40</v>
      </c>
      <c r="C27" s="1" t="s">
        <v>17</v>
      </c>
    </row>
    <row r="28" spans="1:3" x14ac:dyDescent="0.25">
      <c r="A28" s="2">
        <f>IF(AND(SUM('Enter Data'!E30:I30)='Enter Data'!B30,SUM($A$26:$A$27) = 0, 'Enter Data'!G30&gt;=0.5, 'Enter Data'!E30+'Enter Data'!F30&gt;=0.25),3, 0)</f>
        <v>0</v>
      </c>
      <c r="B28" s="1" t="s">
        <v>41</v>
      </c>
      <c r="C28" s="1" t="s">
        <v>17</v>
      </c>
    </row>
    <row r="29" spans="1:3" x14ac:dyDescent="0.25">
      <c r="A29" s="2">
        <f>IF(AND(SUM('Enter Data'!E30:I30)='Enter Data'!B30,SUM($A$26:$A$28) = 0, 'Enter Data'!H30&gt;=0.5), 4, 0)</f>
        <v>0</v>
      </c>
      <c r="B29" s="1" t="s">
        <v>49</v>
      </c>
      <c r="C29" s="1" t="s">
        <v>50</v>
      </c>
    </row>
    <row r="30" spans="1:3" x14ac:dyDescent="0.25">
      <c r="A30" s="2">
        <f>IF(AND(SUM('Enter Data'!E30:I30)='Enter Data'!B30,SUM($A$26:$A$29) = 0, 'Enter Data'!E30+'Enter Data'!F30+'Enter Data'!G30&lt;0.25, 'Enter Data'!I30&lt;0.5), 5, 0)</f>
        <v>5</v>
      </c>
      <c r="B30" s="1" t="s">
        <v>44</v>
      </c>
      <c r="C30" s="1" t="s">
        <v>50</v>
      </c>
    </row>
    <row r="31" spans="1:3" x14ac:dyDescent="0.25">
      <c r="A31" s="2">
        <f>IF(AND(SUM('Enter Data'!E30:I30)='Enter Data'!B30,SUM($A$26:$A$30) = 0, 'Enter Data'!I30&gt;=0.5),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Data'!E30:I30)='Enter Data'!B30, 'Enter Data'!E30+'Enter Data'!F30&gt;=0.25, 'Enter Data'!G30&lt;0.5, 'Enter Data'!H30&lt;0.5, 'Enter Data'!I30&lt;0.5), 1, 0)</f>
        <v>0</v>
      </c>
      <c r="B35" s="1" t="s">
        <v>38</v>
      </c>
      <c r="C35" s="1" t="s">
        <v>11</v>
      </c>
    </row>
    <row r="36" spans="1:3" x14ac:dyDescent="0.25">
      <c r="A36" s="2">
        <f>IF(AND(SUM('Enter Data'!E30:I30)='Enter Data'!B30,SUM($A$35) = 0,'Enter Data'!E30+'Enter Data'!F30+'Enter Data'!G30&gt;=0.3, 'Enter Data'!I30&gt;=0.3, 'Enter Data'!I30&lt;0.5), 2, 0)</f>
        <v>0</v>
      </c>
      <c r="B36" s="1" t="s">
        <v>53</v>
      </c>
      <c r="C36" s="1" t="s">
        <v>11</v>
      </c>
    </row>
    <row r="37" spans="1:3" x14ac:dyDescent="0.25">
      <c r="A37" s="2">
        <f>IF(AND(SUM('Enter Data'!E30:I30)='Enter Data'!B30,SUM($A$35:$A$36) = 0, 'Enter Data'!E30+'Enter Data'!F30+'Enter Data'!G30&gt;=0.3, 'Enter Data'!E30+'Enter Data'!F30&lt;0.25, 'Enter Data'!H30&lt;0.3,'Enter Data'!I30&lt;0.3), 3, 0)</f>
        <v>0</v>
      </c>
      <c r="B37" s="1" t="s">
        <v>54</v>
      </c>
      <c r="C37" s="1" t="s">
        <v>19</v>
      </c>
    </row>
    <row r="38" spans="1:3" x14ac:dyDescent="0.25">
      <c r="A38" s="2">
        <f>IF(AND(SUM('Enter Data'!E30:I30)='Enter Data'!B30,SUM($A$35:$A$37) = 0,'Enter Data'!E30+'Enter Data'!F30+'Enter Data'!G30&lt;=0.15,'Enter Data'!H30&lt;0.3,'Enter Data'!I30&lt;0.3,'Enter Data'!H30+'Enter Data'!I30&lt;0.4), 4, 0)</f>
        <v>4</v>
      </c>
      <c r="B38" s="1" t="s">
        <v>55</v>
      </c>
      <c r="C38" s="1" t="s">
        <v>19</v>
      </c>
    </row>
    <row r="39" spans="1:3" x14ac:dyDescent="0.25">
      <c r="A39" s="2">
        <f>IF(AND(SUM('Enter Data'!E30:I30)='Enter Data'!B30,SUM($A$35:$A$38) = 0,'Enter Data'!E30+'Enter Data'!F30&gt;=0.25, 'Enter Data'!G30&gt;=0.5), 5, 0)</f>
        <v>0</v>
      </c>
      <c r="B39" s="1" t="s">
        <v>56</v>
      </c>
      <c r="C39" s="1" t="s">
        <v>19</v>
      </c>
    </row>
    <row r="40" spans="1:3" x14ac:dyDescent="0.25">
      <c r="A40" s="2">
        <f>IF(AND(SUM('Enter Data'!E30:I30)='Enter Data'!B30,SUM($A$35:$A$39) = 0,'Enter Data'!H30&gt;=0.3,'Enter Data'!I30&lt;0.3, 'Enter Data'!E30+'Enter Data'!F30&lt;0.25), 6, 0)</f>
        <v>0</v>
      </c>
      <c r="B40" s="1" t="s">
        <v>57</v>
      </c>
      <c r="C40" s="1" t="s">
        <v>58</v>
      </c>
    </row>
    <row r="41" spans="1:3" x14ac:dyDescent="0.25">
      <c r="A41" s="2">
        <f>IF(AND(SUM('Enter Data'!E30:I30)='Enter Data'!B30,SUM($A$35:$A$40) = 0,'Enter Data'!E30+'Enter Data'!F30+'Enter Data'!G30&gt;=0.15, 'Enter Data'!E30+'Enter Data'!F30+'Enter Data'!G30&lt;0.3, 'Enter Data'!E30+'Enter Data'!F30&lt;0.25), 7, 0)</f>
        <v>0</v>
      </c>
      <c r="B41" s="1" t="s">
        <v>59</v>
      </c>
      <c r="C41" s="1" t="s">
        <v>58</v>
      </c>
    </row>
    <row r="42" spans="1:3" x14ac:dyDescent="0.25">
      <c r="A42" s="2">
        <f>IF(AND(SUM('Enter Data'!E30:I30)='Enter Data'!B30,SUM($A$35:$A$41) = 0,'Enter Data'!H30+'Enter Data'!I30&gt;=0.4, 'Enter Data'!H30&gt;='Enter Data'!I30, 'Enter Data'!E30+'Enter Data'!F30+'Enter Data'!G30&lt;=0.15), 8, 0)</f>
        <v>0</v>
      </c>
      <c r="B42" s="1" t="s">
        <v>60</v>
      </c>
      <c r="C42" s="1" t="s">
        <v>58</v>
      </c>
    </row>
    <row r="43" spans="1:3" x14ac:dyDescent="0.25">
      <c r="A43" s="2">
        <f>IF(AND(SUM('Enter Data'!E30:I30)='Enter Data'!B30,SUM($A$35:$A$42) = 0,'Enter Data'!E30+'Enter Data'!F30&gt;=0.25, 'Enter Data'!H30&gt;=0.5), 9, 0)</f>
        <v>0</v>
      </c>
      <c r="B43" s="1" t="s">
        <v>61</v>
      </c>
      <c r="C43" s="1" t="s">
        <v>58</v>
      </c>
    </row>
    <row r="44" spans="1:3" x14ac:dyDescent="0.25">
      <c r="A44" s="2">
        <f>IF(AND(SUM('Enter Data'!E30:I30)='Enter Data'!B30,SUM($A$35:$A$43) = 0,'Enter Data'!I30&gt;=0.3, 'Enter Data'!E30+'Enter Data'!F30+'Enter Data'!G30&lt;0.15, 'Enter Data'!I30&gt;'Enter Data'!H30), 10, 0)</f>
        <v>0</v>
      </c>
      <c r="B44" s="1" t="s">
        <v>62</v>
      </c>
      <c r="C44" s="1" t="s">
        <v>63</v>
      </c>
    </row>
    <row r="45" spans="1:3" x14ac:dyDescent="0.25">
      <c r="A45" s="2">
        <f>IF(AND(SUM('Enter Data'!E30:I30)='Enter Data'!B30,SUM($A$35:$A$44) = 0,'Enter Data'!H30+'Enter Data'!I30&gt;=0.4, 'Enter Data'!I30&gt;'Enter Data'!H30, 'Enter Data'!E30+'Enter Data'!F30+'Enter Data'!G30&lt;15), 11, 0)</f>
        <v>0</v>
      </c>
      <c r="B45" s="1" t="s">
        <v>64</v>
      </c>
      <c r="C45" s="1" t="s">
        <v>63</v>
      </c>
    </row>
    <row r="46" spans="1:3" x14ac:dyDescent="0.25">
      <c r="A46" s="2">
        <f>IF(AND(SUM('Enter Data'!E30:I30)='Enter Data'!B30,SUM($A$35:$A$45) = 0,'Enter Data'!E30+'Enter Data'!F30&gt;=0.25, 'Enter Data'!I30&gt;=0.5), 12, 0)</f>
        <v>0</v>
      </c>
      <c r="B46" s="1" t="s">
        <v>65</v>
      </c>
      <c r="C46" s="1" t="s">
        <v>63</v>
      </c>
    </row>
    <row r="47" spans="1:3" x14ac:dyDescent="0.25">
      <c r="A47" s="2">
        <f>IF(AND(SUM('Enter Data'!E30:I30)='Enter Data'!B30,SUM($A$35:$A$46) = 0,'Enter Data'!E30+'Enter Data'!F30+'Enter Data'!G30&gt;=0.3, 'Enter Data'!I30&gt;=0.5), 13, 0)</f>
        <v>0</v>
      </c>
      <c r="B47" s="1" t="s">
        <v>66</v>
      </c>
      <c r="C47" s="1" t="s">
        <v>63</v>
      </c>
    </row>
    <row r="48" spans="1:3" x14ac:dyDescent="0.25">
      <c r="A48" s="2">
        <f>SUM(A35:A47)+1</f>
        <v>5</v>
      </c>
      <c r="B48" s="4"/>
      <c r="C48"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07BF3-F3E0-47B4-9226-2BC9F93734DB}">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Data'!C31+1.5*'Enter Data'!D31&lt;0.15,1,0)</f>
        <v>0</v>
      </c>
      <c r="B2" s="1" t="s">
        <v>14</v>
      </c>
      <c r="C2" s="1" t="s">
        <v>15</v>
      </c>
    </row>
    <row r="3" spans="1:3" x14ac:dyDescent="0.25">
      <c r="A3" s="2">
        <f>IF(AND('Enter Data'!C31+1.5*'Enter Data'!D31&gt;=0.15, 'Enter Data'!C31+2*'Enter Data'!D31&lt;0.3), 2, 0)</f>
        <v>0</v>
      </c>
      <c r="B3" s="1" t="s">
        <v>16</v>
      </c>
      <c r="C3" s="1" t="s">
        <v>17</v>
      </c>
    </row>
    <row r="4" spans="1:3" x14ac:dyDescent="0.25">
      <c r="A4" s="2">
        <f>IF(OR(AND('Enter Data'!D31&gt;=0.07, 'Enter Data'!D31&lt;0.2,'Enter Data'!B31&gt;0.52,'Enter Data'!C31+2*'Enter Data'!D31&gt;=0.3), AND('Enter Data'!D31&lt;0.07, 'Enter Data'!C31&lt;0.5, 'Enter Data'!C31+2*'Enter Data'!D31&gt;=0.3)), 3,0)</f>
        <v>0</v>
      </c>
      <c r="B4" s="1" t="s">
        <v>18</v>
      </c>
      <c r="C4" s="1" t="s">
        <v>19</v>
      </c>
    </row>
    <row r="5" spans="1:3" x14ac:dyDescent="0.25">
      <c r="A5" s="2">
        <f>IF(AND('Enter Data'!D31&gt;=0.07, 'Enter Data'!D31&lt;0.27, 'Enter Data'!C31&gt;=0.28, 'Enter Data'!C31&lt;0.5, 'Enter Data'!B31&lt;=0.52), 4, 0)</f>
        <v>0</v>
      </c>
      <c r="B5" s="1" t="s">
        <v>20</v>
      </c>
      <c r="C5" s="1" t="s">
        <v>21</v>
      </c>
    </row>
    <row r="6" spans="1:3" x14ac:dyDescent="0.25">
      <c r="A6" s="2">
        <f>IF(OR(AND('Enter Data'!C31&gt;=0.5, 'Enter Data'!D31&gt;=0.12,'Enter Data'!D31&lt;0.27), AND('Enter Data'!C31&gt;=0.5,'Enter Data'!C31&lt;0.8,'Enter Data'!D31&lt;0.12)), 5,0)</f>
        <v>0</v>
      </c>
      <c r="B6" s="1" t="s">
        <v>22</v>
      </c>
      <c r="C6" s="1" t="s">
        <v>23</v>
      </c>
    </row>
    <row r="7" spans="1:3" x14ac:dyDescent="0.25">
      <c r="A7" s="2">
        <f>IF(AND('Enter Data'!C31&gt;=0.8, 'Enter Data'!D31&lt;0.12), 6, 0)</f>
        <v>6</v>
      </c>
      <c r="B7" s="1" t="s">
        <v>24</v>
      </c>
      <c r="C7" s="1" t="s">
        <v>25</v>
      </c>
    </row>
    <row r="8" spans="1:3" x14ac:dyDescent="0.25">
      <c r="A8" s="2">
        <f>IF(AND('Enter Data'!D31&gt;=0.2, 'Enter Data'!D31&lt;0.35, 'Enter Data'!C31&lt;0.28, 'Enter Data'!B31&gt;0.45), 7, 0)</f>
        <v>0</v>
      </c>
      <c r="B8" s="1" t="s">
        <v>26</v>
      </c>
      <c r="C8" s="1" t="s">
        <v>27</v>
      </c>
    </row>
    <row r="9" spans="1:3" x14ac:dyDescent="0.25">
      <c r="A9" s="2">
        <f>IF(AND('Enter Data'!D31&gt;=0.27, 'Enter Data'!D31&lt;0.4, 'Enter Data'!B31&gt;0.2, 'Enter Data'!B31&lt;=0.45), 8, 0)</f>
        <v>0</v>
      </c>
      <c r="B9" s="1" t="s">
        <v>28</v>
      </c>
      <c r="C9" s="1" t="s">
        <v>29</v>
      </c>
    </row>
    <row r="10" spans="1:3" x14ac:dyDescent="0.25">
      <c r="A10" s="2">
        <f>IF(AND('Enter Data'!D31&gt;=0.27, 'Enter Data'!D31&lt;0.4, 'Enter Data'!B31&lt;=0.2), 9, 0)</f>
        <v>0</v>
      </c>
      <c r="B10" s="1" t="s">
        <v>30</v>
      </c>
      <c r="C10" s="1" t="s">
        <v>31</v>
      </c>
    </row>
    <row r="11" spans="1:3" x14ac:dyDescent="0.25">
      <c r="A11" s="2">
        <f>IF(AND('Enter Data'!D31&gt;=0.35, 'Enter Data'!B31&gt;0.45), 10, 0)</f>
        <v>0</v>
      </c>
      <c r="B11" s="1" t="s">
        <v>32</v>
      </c>
      <c r="C11" s="1" t="s">
        <v>33</v>
      </c>
    </row>
    <row r="12" spans="1:3" x14ac:dyDescent="0.25">
      <c r="A12" s="2">
        <f>IF(AND('Enter Data'!D31&gt;=0.4, 'Enter Data'!C31&gt;=0.4), 11, 0)</f>
        <v>0</v>
      </c>
      <c r="B12" s="1" t="s">
        <v>34</v>
      </c>
      <c r="C12" s="1" t="s">
        <v>35</v>
      </c>
    </row>
    <row r="13" spans="1:3" x14ac:dyDescent="0.25">
      <c r="A13" s="2">
        <f>IF(AND('Enter Data'!D31&gt;=0.4, 'Enter Data'!B31&lt;=0.45,'Enter Data'!C31&lt;0.4),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Data'!E31:I31)='Enter Data'!B31, 'Enter Data'!E31+'Enter Data'!F31&gt;=0.25, 'Enter Data'!G31&lt;0.5, 'Enter Data'!H31&lt;0.5, 'Enter Data'!I31&lt;0.5), 1, 0)</f>
        <v>0</v>
      </c>
      <c r="B17" s="1" t="s">
        <v>38</v>
      </c>
      <c r="C17" s="1" t="s">
        <v>39</v>
      </c>
    </row>
    <row r="18" spans="1:3" x14ac:dyDescent="0.25">
      <c r="A18" s="2">
        <f>IF(AND(SUM('Enter Data'!E31:I31)='Enter Data'!B31,SUM($A$17) = 0, 'Enter Data'!E31+'Enter Data'!F31+'Enter Data'!G31&gt;=0.25, 'Enter Data'!E31+'Enter Data'!F31&lt;0.25, 'Enter Data'!H31&lt;0.5,'Enter Data'!I31&lt;0.5), 2, 0)</f>
        <v>0</v>
      </c>
      <c r="B18" s="1" t="s">
        <v>40</v>
      </c>
      <c r="C18" s="1" t="s">
        <v>15</v>
      </c>
    </row>
    <row r="19" spans="1:3" x14ac:dyDescent="0.25">
      <c r="A19" s="2">
        <f>IF(AND(SUM('Enter Data'!E31:I31)='Enter Data'!B31,SUM($A$17:$A$18) = 0, 'Enter Data'!G31&gt;=0.5, 'Enter Data'!E31+'Enter Data'!F31&gt;=0.25), 3, 0)</f>
        <v>0</v>
      </c>
      <c r="B19" s="1" t="s">
        <v>41</v>
      </c>
      <c r="C19" s="1" t="s">
        <v>15</v>
      </c>
    </row>
    <row r="20" spans="1:3" x14ac:dyDescent="0.25">
      <c r="A20" s="2">
        <f>IF(AND(SUM('Enter Data'!E31:I31)='Enter Data'!B31,SUM($A$17:$A$19) = 0, 'Enter Data'!H31&gt;=0.5, 'Enter Data'!H31&gt;'Enter Data'!I31), 4, 0)</f>
        <v>0</v>
      </c>
      <c r="B20" s="1" t="s">
        <v>42</v>
      </c>
      <c r="C20" s="1" t="s">
        <v>43</v>
      </c>
    </row>
    <row r="21" spans="1:3" x14ac:dyDescent="0.25">
      <c r="A21" s="2">
        <f>IF(AND(SUM('Enter Data'!E31:I31)='Enter Data'!B31,SUM($A$17:$A$20) = 0, 'Enter Data'!E31+'Enter Data'!F31+'Enter Data'!G31&lt;0.25, 'Enter Data'!I31&lt;0.5), 5, 0)</f>
        <v>5</v>
      </c>
      <c r="B21" s="1" t="s">
        <v>44</v>
      </c>
      <c r="C21" s="1" t="s">
        <v>43</v>
      </c>
    </row>
    <row r="22" spans="1:3" x14ac:dyDescent="0.25">
      <c r="A22" s="2">
        <f>IF(AND(SUM('Enter Data'!E31:I31)='Enter Data'!B31,SUM($A$17:$A$21) = 0, 'Enter Data'!I31&gt;=0.5),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Data'!E31:I31)='Enter Data'!B31, 'Enter Data'!E31+'Enter Data'!F31&gt;=0.25, 'Enter Data'!G31&lt;0.5, 'Enter Data'!H31&lt;0.5, 'Enter Data'!I31&lt;0.5), 1, 0)</f>
        <v>0</v>
      </c>
      <c r="B26" s="1" t="s">
        <v>38</v>
      </c>
      <c r="C26" s="1" t="s">
        <v>48</v>
      </c>
    </row>
    <row r="27" spans="1:3" x14ac:dyDescent="0.25">
      <c r="A27" s="2">
        <f>IF(AND(SUM('Enter Data'!E31:I31)='Enter Data'!B31,SUM($A$26) = 0, 'Enter Data'!E31+'Enter Data'!F31+'Enter Data'!G31&gt;=0.25, 'Enter Data'!E31+'Enter Data'!F31&lt;0.25, 'Enter Data'!H31&lt;0.5,'Enter Data'!I31&lt;0.5), 2, 0)</f>
        <v>0</v>
      </c>
      <c r="B27" s="1" t="s">
        <v>40</v>
      </c>
      <c r="C27" s="1" t="s">
        <v>17</v>
      </c>
    </row>
    <row r="28" spans="1:3" x14ac:dyDescent="0.25">
      <c r="A28" s="2">
        <f>IF(AND(SUM('Enter Data'!E31:I31)='Enter Data'!B31,SUM($A$26:$A$27) = 0, 'Enter Data'!G31&gt;=0.5, 'Enter Data'!E31+'Enter Data'!F31&gt;=0.25),3, 0)</f>
        <v>0</v>
      </c>
      <c r="B28" s="1" t="s">
        <v>41</v>
      </c>
      <c r="C28" s="1" t="s">
        <v>17</v>
      </c>
    </row>
    <row r="29" spans="1:3" x14ac:dyDescent="0.25">
      <c r="A29" s="2">
        <f>IF(AND(SUM('Enter Data'!E31:I31)='Enter Data'!B31,SUM($A$26:$A$28) = 0, 'Enter Data'!H31&gt;=0.5), 4, 0)</f>
        <v>0</v>
      </c>
      <c r="B29" s="1" t="s">
        <v>49</v>
      </c>
      <c r="C29" s="1" t="s">
        <v>50</v>
      </c>
    </row>
    <row r="30" spans="1:3" x14ac:dyDescent="0.25">
      <c r="A30" s="2">
        <f>IF(AND(SUM('Enter Data'!E31:I31)='Enter Data'!B31,SUM($A$26:$A$29) = 0, 'Enter Data'!E31+'Enter Data'!F31+'Enter Data'!G31&lt;0.25, 'Enter Data'!I31&lt;0.5), 5, 0)</f>
        <v>5</v>
      </c>
      <c r="B30" s="1" t="s">
        <v>44</v>
      </c>
      <c r="C30" s="1" t="s">
        <v>50</v>
      </c>
    </row>
    <row r="31" spans="1:3" x14ac:dyDescent="0.25">
      <c r="A31" s="2">
        <f>IF(AND(SUM('Enter Data'!E31:I31)='Enter Data'!B31,SUM($A$26:$A$30) = 0, 'Enter Data'!I31&gt;=0.5),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Data'!E31:I31)='Enter Data'!B31, 'Enter Data'!E31+'Enter Data'!F31&gt;=0.25, 'Enter Data'!G31&lt;0.5, 'Enter Data'!H31&lt;0.5, 'Enter Data'!I31&lt;0.5), 1, 0)</f>
        <v>0</v>
      </c>
      <c r="B35" s="1" t="s">
        <v>38</v>
      </c>
      <c r="C35" s="1" t="s">
        <v>11</v>
      </c>
    </row>
    <row r="36" spans="1:3" x14ac:dyDescent="0.25">
      <c r="A36" s="2">
        <f>IF(AND(SUM('Enter Data'!E31:I31)='Enter Data'!B31,SUM($A$35) = 0,'Enter Data'!E31+'Enter Data'!F31+'Enter Data'!G31&gt;=0.3, 'Enter Data'!I31&gt;=0.3, 'Enter Data'!I31&lt;0.5), 2, 0)</f>
        <v>0</v>
      </c>
      <c r="B36" s="1" t="s">
        <v>53</v>
      </c>
      <c r="C36" s="1" t="s">
        <v>11</v>
      </c>
    </row>
    <row r="37" spans="1:3" x14ac:dyDescent="0.25">
      <c r="A37" s="2">
        <f>IF(AND(SUM('Enter Data'!E31:I31)='Enter Data'!B31,SUM($A$35:$A$36) = 0, 'Enter Data'!E31+'Enter Data'!F31+'Enter Data'!G31&gt;=0.3, 'Enter Data'!E31+'Enter Data'!F31&lt;0.25, 'Enter Data'!H31&lt;0.3,'Enter Data'!I31&lt;0.3), 3, 0)</f>
        <v>0</v>
      </c>
      <c r="B37" s="1" t="s">
        <v>54</v>
      </c>
      <c r="C37" s="1" t="s">
        <v>19</v>
      </c>
    </row>
    <row r="38" spans="1:3" x14ac:dyDescent="0.25">
      <c r="A38" s="2">
        <f>IF(AND(SUM('Enter Data'!E31:I31)='Enter Data'!B31,SUM($A$35:$A$37) = 0,'Enter Data'!E31+'Enter Data'!F31+'Enter Data'!G31&lt;=0.15,'Enter Data'!H31&lt;0.3,'Enter Data'!I31&lt;0.3,'Enter Data'!H31+'Enter Data'!I31&lt;0.4), 4, 0)</f>
        <v>4</v>
      </c>
      <c r="B38" s="1" t="s">
        <v>55</v>
      </c>
      <c r="C38" s="1" t="s">
        <v>19</v>
      </c>
    </row>
    <row r="39" spans="1:3" x14ac:dyDescent="0.25">
      <c r="A39" s="2">
        <f>IF(AND(SUM('Enter Data'!E31:I31)='Enter Data'!B31,SUM($A$35:$A$38) = 0,'Enter Data'!E31+'Enter Data'!F31&gt;=0.25, 'Enter Data'!G31&gt;=0.5), 5, 0)</f>
        <v>0</v>
      </c>
      <c r="B39" s="1" t="s">
        <v>56</v>
      </c>
      <c r="C39" s="1" t="s">
        <v>19</v>
      </c>
    </row>
    <row r="40" spans="1:3" x14ac:dyDescent="0.25">
      <c r="A40" s="2">
        <f>IF(AND(SUM('Enter Data'!E31:I31)='Enter Data'!B31,SUM($A$35:$A$39) = 0,'Enter Data'!H31&gt;=0.3,'Enter Data'!I31&lt;0.3, 'Enter Data'!E31+'Enter Data'!F31&lt;0.25), 6, 0)</f>
        <v>0</v>
      </c>
      <c r="B40" s="1" t="s">
        <v>57</v>
      </c>
      <c r="C40" s="1" t="s">
        <v>58</v>
      </c>
    </row>
    <row r="41" spans="1:3" x14ac:dyDescent="0.25">
      <c r="A41" s="2">
        <f>IF(AND(SUM('Enter Data'!E31:I31)='Enter Data'!B31,SUM($A$35:$A$40) = 0,'Enter Data'!E31+'Enter Data'!F31+'Enter Data'!G31&gt;=0.15, 'Enter Data'!E31+'Enter Data'!F31+'Enter Data'!G31&lt;0.3, 'Enter Data'!E31+'Enter Data'!F31&lt;0.25), 7, 0)</f>
        <v>0</v>
      </c>
      <c r="B41" s="1" t="s">
        <v>59</v>
      </c>
      <c r="C41" s="1" t="s">
        <v>58</v>
      </c>
    </row>
    <row r="42" spans="1:3" x14ac:dyDescent="0.25">
      <c r="A42" s="2">
        <f>IF(AND(SUM('Enter Data'!E31:I31)='Enter Data'!B31,SUM($A$35:$A$41) = 0,'Enter Data'!H31+'Enter Data'!I31&gt;=0.4, 'Enter Data'!H31&gt;='Enter Data'!I31, 'Enter Data'!E31+'Enter Data'!F31+'Enter Data'!G31&lt;=0.15), 8, 0)</f>
        <v>0</v>
      </c>
      <c r="B42" s="1" t="s">
        <v>60</v>
      </c>
      <c r="C42" s="1" t="s">
        <v>58</v>
      </c>
    </row>
    <row r="43" spans="1:3" x14ac:dyDescent="0.25">
      <c r="A43" s="2">
        <f>IF(AND(SUM('Enter Data'!E31:I31)='Enter Data'!B31,SUM($A$35:$A$42) = 0,'Enter Data'!E31+'Enter Data'!F31&gt;=0.25, 'Enter Data'!H31&gt;=0.5), 9, 0)</f>
        <v>0</v>
      </c>
      <c r="B43" s="1" t="s">
        <v>61</v>
      </c>
      <c r="C43" s="1" t="s">
        <v>58</v>
      </c>
    </row>
    <row r="44" spans="1:3" x14ac:dyDescent="0.25">
      <c r="A44" s="2">
        <f>IF(AND(SUM('Enter Data'!E31:I31)='Enter Data'!B31,SUM($A$35:$A$43) = 0,'Enter Data'!I31&gt;=0.3, 'Enter Data'!E31+'Enter Data'!F31+'Enter Data'!G31&lt;0.15, 'Enter Data'!I31&gt;'Enter Data'!H31), 10, 0)</f>
        <v>0</v>
      </c>
      <c r="B44" s="1" t="s">
        <v>62</v>
      </c>
      <c r="C44" s="1" t="s">
        <v>63</v>
      </c>
    </row>
    <row r="45" spans="1:3" x14ac:dyDescent="0.25">
      <c r="A45" s="2">
        <f>IF(AND(SUM('Enter Data'!E31:I31)='Enter Data'!B31,SUM($A$35:$A$44) = 0,'Enter Data'!H31+'Enter Data'!I31&gt;=0.4, 'Enter Data'!I31&gt;'Enter Data'!H31, 'Enter Data'!E31+'Enter Data'!F31+'Enter Data'!G31&lt;15), 11, 0)</f>
        <v>0</v>
      </c>
      <c r="B45" s="1" t="s">
        <v>64</v>
      </c>
      <c r="C45" s="1" t="s">
        <v>63</v>
      </c>
    </row>
    <row r="46" spans="1:3" x14ac:dyDescent="0.25">
      <c r="A46" s="2">
        <f>IF(AND(SUM('Enter Data'!E31:I31)='Enter Data'!B31,SUM($A$35:$A$45) = 0,'Enter Data'!E31+'Enter Data'!F31&gt;=0.25, 'Enter Data'!I31&gt;=0.5), 12, 0)</f>
        <v>0</v>
      </c>
      <c r="B46" s="1" t="s">
        <v>65</v>
      </c>
      <c r="C46" s="1" t="s">
        <v>63</v>
      </c>
    </row>
    <row r="47" spans="1:3" x14ac:dyDescent="0.25">
      <c r="A47" s="2">
        <f>IF(AND(SUM('Enter Data'!E31:I31)='Enter Data'!B31,SUM($A$35:$A$46) = 0,'Enter Data'!E31+'Enter Data'!F31+'Enter Data'!G31&gt;=0.3, 'Enter Data'!I31&gt;=0.5), 13, 0)</f>
        <v>0</v>
      </c>
      <c r="B47" s="1" t="s">
        <v>66</v>
      </c>
      <c r="C47" s="1" t="s">
        <v>63</v>
      </c>
    </row>
    <row r="48" spans="1:3" x14ac:dyDescent="0.25">
      <c r="A48" s="2">
        <f>SUM(A35:A47)+1</f>
        <v>5</v>
      </c>
      <c r="B48" s="4"/>
      <c r="C48"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86C7-3FED-4B96-86C4-F873475A3221}">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Data'!C32+1.5*'Enter Data'!D32&lt;0.15,1,0)</f>
        <v>0</v>
      </c>
      <c r="B2" s="1" t="s">
        <v>14</v>
      </c>
      <c r="C2" s="1" t="s">
        <v>15</v>
      </c>
    </row>
    <row r="3" spans="1:3" x14ac:dyDescent="0.25">
      <c r="A3" s="2">
        <f>IF(AND('Enter Data'!C32+1.5*'Enter Data'!D32&gt;=0.15, 'Enter Data'!C32+2*'Enter Data'!D32&lt;0.3), 2, 0)</f>
        <v>0</v>
      </c>
      <c r="B3" s="1" t="s">
        <v>16</v>
      </c>
      <c r="C3" s="1" t="s">
        <v>17</v>
      </c>
    </row>
    <row r="4" spans="1:3" x14ac:dyDescent="0.25">
      <c r="A4" s="2">
        <f>IF(OR(AND('Enter Data'!D32&gt;=0.07, 'Enter Data'!D32&lt;0.2,'Enter Data'!B32&gt;0.52,'Enter Data'!C32+2*'Enter Data'!D32&gt;=0.3), AND('Enter Data'!D32&lt;0.07, 'Enter Data'!C32&lt;0.5, 'Enter Data'!C32+2*'Enter Data'!D32&gt;=0.3)), 3,0)</f>
        <v>0</v>
      </c>
      <c r="B4" s="1" t="s">
        <v>18</v>
      </c>
      <c r="C4" s="1" t="s">
        <v>19</v>
      </c>
    </row>
    <row r="5" spans="1:3" x14ac:dyDescent="0.25">
      <c r="A5" s="2">
        <f>IF(AND('Enter Data'!D32&gt;=0.07, 'Enter Data'!D32&lt;0.27, 'Enter Data'!C32&gt;=0.28, 'Enter Data'!C32&lt;0.5, 'Enter Data'!B32&lt;=0.52), 4, 0)</f>
        <v>0</v>
      </c>
      <c r="B5" s="1" t="s">
        <v>20</v>
      </c>
      <c r="C5" s="1" t="s">
        <v>21</v>
      </c>
    </row>
    <row r="6" spans="1:3" x14ac:dyDescent="0.25">
      <c r="A6" s="2">
        <f>IF(OR(AND('Enter Data'!C32&gt;=0.5, 'Enter Data'!D32&gt;=0.12,'Enter Data'!D32&lt;0.27), AND('Enter Data'!C32&gt;=0.5,'Enter Data'!C32&lt;0.8,'Enter Data'!D32&lt;0.12)), 5,0)</f>
        <v>0</v>
      </c>
      <c r="B6" s="1" t="s">
        <v>22</v>
      </c>
      <c r="C6" s="1" t="s">
        <v>23</v>
      </c>
    </row>
    <row r="7" spans="1:3" x14ac:dyDescent="0.25">
      <c r="A7" s="2">
        <f>IF(AND('Enter Data'!C32&gt;=0.8, 'Enter Data'!D32&lt;0.12), 6, 0)</f>
        <v>6</v>
      </c>
      <c r="B7" s="1" t="s">
        <v>24</v>
      </c>
      <c r="C7" s="1" t="s">
        <v>25</v>
      </c>
    </row>
    <row r="8" spans="1:3" x14ac:dyDescent="0.25">
      <c r="A8" s="2">
        <f>IF(AND('Enter Data'!D32&gt;=0.2, 'Enter Data'!D32&lt;0.35, 'Enter Data'!C32&lt;0.28, 'Enter Data'!B32&gt;0.45), 7, 0)</f>
        <v>0</v>
      </c>
      <c r="B8" s="1" t="s">
        <v>26</v>
      </c>
      <c r="C8" s="1" t="s">
        <v>27</v>
      </c>
    </row>
    <row r="9" spans="1:3" x14ac:dyDescent="0.25">
      <c r="A9" s="2">
        <f>IF(AND('Enter Data'!D32&gt;=0.27, 'Enter Data'!D32&lt;0.4, 'Enter Data'!B32&gt;0.2, 'Enter Data'!B32&lt;=0.45), 8, 0)</f>
        <v>0</v>
      </c>
      <c r="B9" s="1" t="s">
        <v>28</v>
      </c>
      <c r="C9" s="1" t="s">
        <v>29</v>
      </c>
    </row>
    <row r="10" spans="1:3" x14ac:dyDescent="0.25">
      <c r="A10" s="2">
        <f>IF(AND('Enter Data'!D32&gt;=0.27, 'Enter Data'!D32&lt;0.4, 'Enter Data'!B32&lt;=0.2), 9, 0)</f>
        <v>0</v>
      </c>
      <c r="B10" s="1" t="s">
        <v>30</v>
      </c>
      <c r="C10" s="1" t="s">
        <v>31</v>
      </c>
    </row>
    <row r="11" spans="1:3" x14ac:dyDescent="0.25">
      <c r="A11" s="2">
        <f>IF(AND('Enter Data'!D32&gt;=0.35, 'Enter Data'!B32&gt;0.45), 10, 0)</f>
        <v>0</v>
      </c>
      <c r="B11" s="1" t="s">
        <v>32</v>
      </c>
      <c r="C11" s="1" t="s">
        <v>33</v>
      </c>
    </row>
    <row r="12" spans="1:3" x14ac:dyDescent="0.25">
      <c r="A12" s="2">
        <f>IF(AND('Enter Data'!D32&gt;=0.4, 'Enter Data'!C32&gt;=0.4), 11, 0)</f>
        <v>0</v>
      </c>
      <c r="B12" s="1" t="s">
        <v>34</v>
      </c>
      <c r="C12" s="1" t="s">
        <v>35</v>
      </c>
    </row>
    <row r="13" spans="1:3" x14ac:dyDescent="0.25">
      <c r="A13" s="2">
        <f>IF(AND('Enter Data'!D32&gt;=0.4, 'Enter Data'!B32&lt;=0.45,'Enter Data'!C32&lt;0.4),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Data'!E32:I32)='Enter Data'!B32, 'Enter Data'!E32+'Enter Data'!F32&gt;=0.25, 'Enter Data'!G32&lt;0.5, 'Enter Data'!H32&lt;0.5, 'Enter Data'!I32&lt;0.5), 1, 0)</f>
        <v>0</v>
      </c>
      <c r="B17" s="1" t="s">
        <v>38</v>
      </c>
      <c r="C17" s="1" t="s">
        <v>39</v>
      </c>
    </row>
    <row r="18" spans="1:3" x14ac:dyDescent="0.25">
      <c r="A18" s="2">
        <f>IF(AND(SUM('Enter Data'!E32:I32)='Enter Data'!B32,SUM($A$17) = 0, 'Enter Data'!E32+'Enter Data'!F32+'Enter Data'!G32&gt;=0.25, 'Enter Data'!E32+'Enter Data'!F32&lt;0.25, 'Enter Data'!H32&lt;0.5,'Enter Data'!I32&lt;0.5), 2, 0)</f>
        <v>0</v>
      </c>
      <c r="B18" s="1" t="s">
        <v>40</v>
      </c>
      <c r="C18" s="1" t="s">
        <v>15</v>
      </c>
    </row>
    <row r="19" spans="1:3" x14ac:dyDescent="0.25">
      <c r="A19" s="2">
        <f>IF(AND(SUM('Enter Data'!E32:I32)='Enter Data'!B32,SUM($A$17:$A$18) = 0, 'Enter Data'!G32&gt;=0.5, 'Enter Data'!E32+'Enter Data'!F32&gt;=0.25), 3, 0)</f>
        <v>0</v>
      </c>
      <c r="B19" s="1" t="s">
        <v>41</v>
      </c>
      <c r="C19" s="1" t="s">
        <v>15</v>
      </c>
    </row>
    <row r="20" spans="1:3" x14ac:dyDescent="0.25">
      <c r="A20" s="2">
        <f>IF(AND(SUM('Enter Data'!E32:I32)='Enter Data'!B32,SUM($A$17:$A$19) = 0, 'Enter Data'!H32&gt;=0.5, 'Enter Data'!H32&gt;'Enter Data'!I32), 4, 0)</f>
        <v>0</v>
      </c>
      <c r="B20" s="1" t="s">
        <v>42</v>
      </c>
      <c r="C20" s="1" t="s">
        <v>43</v>
      </c>
    </row>
    <row r="21" spans="1:3" x14ac:dyDescent="0.25">
      <c r="A21" s="2">
        <f>IF(AND(SUM('Enter Data'!E32:I32)='Enter Data'!B32,SUM($A$17:$A$20) = 0, 'Enter Data'!E32+'Enter Data'!F32+'Enter Data'!G32&lt;0.25, 'Enter Data'!I32&lt;0.5), 5, 0)</f>
        <v>5</v>
      </c>
      <c r="B21" s="1" t="s">
        <v>44</v>
      </c>
      <c r="C21" s="1" t="s">
        <v>43</v>
      </c>
    </row>
    <row r="22" spans="1:3" x14ac:dyDescent="0.25">
      <c r="A22" s="2">
        <f>IF(AND(SUM('Enter Data'!E32:I32)='Enter Data'!B32,SUM($A$17:$A$21) = 0, 'Enter Data'!I32&gt;=0.5),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Data'!E32:I32)='Enter Data'!B32, 'Enter Data'!E32+'Enter Data'!F32&gt;=0.25, 'Enter Data'!G32&lt;0.5, 'Enter Data'!H32&lt;0.5, 'Enter Data'!I32&lt;0.5), 1, 0)</f>
        <v>0</v>
      </c>
      <c r="B26" s="1" t="s">
        <v>38</v>
      </c>
      <c r="C26" s="1" t="s">
        <v>48</v>
      </c>
    </row>
    <row r="27" spans="1:3" x14ac:dyDescent="0.25">
      <c r="A27" s="2">
        <f>IF(AND(SUM('Enter Data'!E32:I32)='Enter Data'!B32,SUM($A$26) = 0, 'Enter Data'!E32+'Enter Data'!F32+'Enter Data'!G32&gt;=0.25, 'Enter Data'!E32+'Enter Data'!F32&lt;0.25, 'Enter Data'!H32&lt;0.5,'Enter Data'!I32&lt;0.5), 2, 0)</f>
        <v>0</v>
      </c>
      <c r="B27" s="1" t="s">
        <v>40</v>
      </c>
      <c r="C27" s="1" t="s">
        <v>17</v>
      </c>
    </row>
    <row r="28" spans="1:3" x14ac:dyDescent="0.25">
      <c r="A28" s="2">
        <f>IF(AND(SUM('Enter Data'!E32:I32)='Enter Data'!B32,SUM($A$26:$A$27) = 0, 'Enter Data'!G32&gt;=0.5, 'Enter Data'!E32+'Enter Data'!F32&gt;=0.25),3, 0)</f>
        <v>0</v>
      </c>
      <c r="B28" s="1" t="s">
        <v>41</v>
      </c>
      <c r="C28" s="1" t="s">
        <v>17</v>
      </c>
    </row>
    <row r="29" spans="1:3" x14ac:dyDescent="0.25">
      <c r="A29" s="2">
        <f>IF(AND(SUM('Enter Data'!E32:I32)='Enter Data'!B32,SUM($A$26:$A$28) = 0, 'Enter Data'!H32&gt;=0.5), 4, 0)</f>
        <v>0</v>
      </c>
      <c r="B29" s="1" t="s">
        <v>49</v>
      </c>
      <c r="C29" s="1" t="s">
        <v>50</v>
      </c>
    </row>
    <row r="30" spans="1:3" x14ac:dyDescent="0.25">
      <c r="A30" s="2">
        <f>IF(AND(SUM('Enter Data'!E32:I32)='Enter Data'!B32,SUM($A$26:$A$29) = 0, 'Enter Data'!E32+'Enter Data'!F32+'Enter Data'!G32&lt;0.25, 'Enter Data'!I32&lt;0.5), 5, 0)</f>
        <v>5</v>
      </c>
      <c r="B30" s="1" t="s">
        <v>44</v>
      </c>
      <c r="C30" s="1" t="s">
        <v>50</v>
      </c>
    </row>
    <row r="31" spans="1:3" x14ac:dyDescent="0.25">
      <c r="A31" s="2">
        <f>IF(AND(SUM('Enter Data'!E32:I32)='Enter Data'!B32,SUM($A$26:$A$30) = 0, 'Enter Data'!I32&gt;=0.5),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Data'!E32:I32)='Enter Data'!B32, 'Enter Data'!E32+'Enter Data'!F32&gt;=0.25, 'Enter Data'!G32&lt;0.5, 'Enter Data'!H32&lt;0.5, 'Enter Data'!I32&lt;0.5), 1, 0)</f>
        <v>0</v>
      </c>
      <c r="B35" s="1" t="s">
        <v>38</v>
      </c>
      <c r="C35" s="1" t="s">
        <v>11</v>
      </c>
    </row>
    <row r="36" spans="1:3" x14ac:dyDescent="0.25">
      <c r="A36" s="2">
        <f>IF(AND(SUM('Enter Data'!E32:I32)='Enter Data'!B32,SUM($A$35) = 0,'Enter Data'!E32+'Enter Data'!F32+'Enter Data'!G32&gt;=0.3, 'Enter Data'!I32&gt;=0.3, 'Enter Data'!I32&lt;0.5), 2, 0)</f>
        <v>0</v>
      </c>
      <c r="B36" s="1" t="s">
        <v>53</v>
      </c>
      <c r="C36" s="1" t="s">
        <v>11</v>
      </c>
    </row>
    <row r="37" spans="1:3" x14ac:dyDescent="0.25">
      <c r="A37" s="2">
        <f>IF(AND(SUM('Enter Data'!E32:I32)='Enter Data'!B32,SUM($A$35:$A$36) = 0, 'Enter Data'!E32+'Enter Data'!F32+'Enter Data'!G32&gt;=0.3, 'Enter Data'!E32+'Enter Data'!F32&lt;0.25, 'Enter Data'!H32&lt;0.3,'Enter Data'!I32&lt;0.3), 3, 0)</f>
        <v>0</v>
      </c>
      <c r="B37" s="1" t="s">
        <v>54</v>
      </c>
      <c r="C37" s="1" t="s">
        <v>19</v>
      </c>
    </row>
    <row r="38" spans="1:3" x14ac:dyDescent="0.25">
      <c r="A38" s="2">
        <f>IF(AND(SUM('Enter Data'!E32:I32)='Enter Data'!B32,SUM($A$35:$A$37) = 0,'Enter Data'!E32+'Enter Data'!F32+'Enter Data'!G32&lt;=0.15,'Enter Data'!H32&lt;0.3,'Enter Data'!I32&lt;0.3,'Enter Data'!H32+'Enter Data'!I32&lt;0.4), 4, 0)</f>
        <v>4</v>
      </c>
      <c r="B38" s="1" t="s">
        <v>55</v>
      </c>
      <c r="C38" s="1" t="s">
        <v>19</v>
      </c>
    </row>
    <row r="39" spans="1:3" x14ac:dyDescent="0.25">
      <c r="A39" s="2">
        <f>IF(AND(SUM('Enter Data'!E32:I32)='Enter Data'!B32,SUM($A$35:$A$38) = 0,'Enter Data'!E32+'Enter Data'!F32&gt;=0.25, 'Enter Data'!G32&gt;=0.5), 5, 0)</f>
        <v>0</v>
      </c>
      <c r="B39" s="1" t="s">
        <v>56</v>
      </c>
      <c r="C39" s="1" t="s">
        <v>19</v>
      </c>
    </row>
    <row r="40" spans="1:3" x14ac:dyDescent="0.25">
      <c r="A40" s="2">
        <f>IF(AND(SUM('Enter Data'!E32:I32)='Enter Data'!B32,SUM($A$35:$A$39) = 0,'Enter Data'!H32&gt;=0.3,'Enter Data'!I32&lt;0.3, 'Enter Data'!E32+'Enter Data'!F32&lt;0.25), 6, 0)</f>
        <v>0</v>
      </c>
      <c r="B40" s="1" t="s">
        <v>57</v>
      </c>
      <c r="C40" s="1" t="s">
        <v>58</v>
      </c>
    </row>
    <row r="41" spans="1:3" x14ac:dyDescent="0.25">
      <c r="A41" s="2">
        <f>IF(AND(SUM('Enter Data'!E32:I32)='Enter Data'!B32,SUM($A$35:$A$40) = 0,'Enter Data'!E32+'Enter Data'!F32+'Enter Data'!G32&gt;=0.15, 'Enter Data'!E32+'Enter Data'!F32+'Enter Data'!G32&lt;0.3, 'Enter Data'!E32+'Enter Data'!F32&lt;0.25), 7, 0)</f>
        <v>0</v>
      </c>
      <c r="B41" s="1" t="s">
        <v>59</v>
      </c>
      <c r="C41" s="1" t="s">
        <v>58</v>
      </c>
    </row>
    <row r="42" spans="1:3" x14ac:dyDescent="0.25">
      <c r="A42" s="2">
        <f>IF(AND(SUM('Enter Data'!E32:I32)='Enter Data'!B32,SUM($A$35:$A$41) = 0,'Enter Data'!H32+'Enter Data'!I32&gt;=0.4, 'Enter Data'!H32&gt;='Enter Data'!I32, 'Enter Data'!E32+'Enter Data'!F32+'Enter Data'!G32&lt;=0.15), 8, 0)</f>
        <v>0</v>
      </c>
      <c r="B42" s="1" t="s">
        <v>60</v>
      </c>
      <c r="C42" s="1" t="s">
        <v>58</v>
      </c>
    </row>
    <row r="43" spans="1:3" x14ac:dyDescent="0.25">
      <c r="A43" s="2">
        <f>IF(AND(SUM('Enter Data'!E32:I32)='Enter Data'!B32,SUM($A$35:$A$42) = 0,'Enter Data'!E32+'Enter Data'!F32&gt;=0.25, 'Enter Data'!H32&gt;=0.5), 9, 0)</f>
        <v>0</v>
      </c>
      <c r="B43" s="1" t="s">
        <v>61</v>
      </c>
      <c r="C43" s="1" t="s">
        <v>58</v>
      </c>
    </row>
    <row r="44" spans="1:3" x14ac:dyDescent="0.25">
      <c r="A44" s="2">
        <f>IF(AND(SUM('Enter Data'!E32:I32)='Enter Data'!B32,SUM($A$35:$A$43) = 0,'Enter Data'!I32&gt;=0.3, 'Enter Data'!E32+'Enter Data'!F32+'Enter Data'!G32&lt;0.15, 'Enter Data'!I32&gt;'Enter Data'!H32), 10, 0)</f>
        <v>0</v>
      </c>
      <c r="B44" s="1" t="s">
        <v>62</v>
      </c>
      <c r="C44" s="1" t="s">
        <v>63</v>
      </c>
    </row>
    <row r="45" spans="1:3" x14ac:dyDescent="0.25">
      <c r="A45" s="2">
        <f>IF(AND(SUM('Enter Data'!E32:I32)='Enter Data'!B32,SUM($A$35:$A$44) = 0,'Enter Data'!H32+'Enter Data'!I32&gt;=0.4, 'Enter Data'!I32&gt;'Enter Data'!H32, 'Enter Data'!E32+'Enter Data'!F32+'Enter Data'!G32&lt;15), 11, 0)</f>
        <v>0</v>
      </c>
      <c r="B45" s="1" t="s">
        <v>64</v>
      </c>
      <c r="C45" s="1" t="s">
        <v>63</v>
      </c>
    </row>
    <row r="46" spans="1:3" x14ac:dyDescent="0.25">
      <c r="A46" s="2">
        <f>IF(AND(SUM('Enter Data'!E32:I32)='Enter Data'!B32,SUM($A$35:$A$45) = 0,'Enter Data'!E32+'Enter Data'!F32&gt;=0.25, 'Enter Data'!I32&gt;=0.5), 12, 0)</f>
        <v>0</v>
      </c>
      <c r="B46" s="1" t="s">
        <v>65</v>
      </c>
      <c r="C46" s="1" t="s">
        <v>63</v>
      </c>
    </row>
    <row r="47" spans="1:3" x14ac:dyDescent="0.25">
      <c r="A47" s="2">
        <f>IF(AND(SUM('Enter Data'!E32:I32)='Enter Data'!B32,SUM($A$35:$A$46) = 0,'Enter Data'!E32+'Enter Data'!F32+'Enter Data'!G32&gt;=0.3, 'Enter Data'!I32&gt;=0.5), 13, 0)</f>
        <v>0</v>
      </c>
      <c r="B47" s="1" t="s">
        <v>66</v>
      </c>
      <c r="C47" s="1" t="s">
        <v>63</v>
      </c>
    </row>
    <row r="48" spans="1:3" x14ac:dyDescent="0.25">
      <c r="A48" s="2">
        <f>SUM(A35:A47)+1</f>
        <v>5</v>
      </c>
      <c r="B48" s="4"/>
      <c r="C48"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1EC9F-45A4-4B4D-9581-03C8847308D3}">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Data'!C33+1.5*'Enter Data'!D33&lt;0.15,1,0)</f>
        <v>0</v>
      </c>
      <c r="B2" s="1" t="s">
        <v>14</v>
      </c>
      <c r="C2" s="1" t="s">
        <v>15</v>
      </c>
    </row>
    <row r="3" spans="1:3" x14ac:dyDescent="0.25">
      <c r="A3" s="2">
        <f>IF(AND('Enter Data'!C33+1.5*'Enter Data'!D33&gt;=0.15, 'Enter Data'!C33+2*'Enter Data'!D33&lt;0.3), 2, 0)</f>
        <v>0</v>
      </c>
      <c r="B3" s="1" t="s">
        <v>16</v>
      </c>
      <c r="C3" s="1" t="s">
        <v>17</v>
      </c>
    </row>
    <row r="4" spans="1:3" x14ac:dyDescent="0.25">
      <c r="A4" s="2">
        <f>IF(OR(AND('Enter Data'!D33&gt;=0.07, 'Enter Data'!D33&lt;0.2,'Enter Data'!B33&gt;0.52,'Enter Data'!C33+2*'Enter Data'!D33&gt;=0.3), AND('Enter Data'!D33&lt;0.07, 'Enter Data'!C33&lt;0.5, 'Enter Data'!C33+2*'Enter Data'!D33&gt;=0.3)), 3,0)</f>
        <v>0</v>
      </c>
      <c r="B4" s="1" t="s">
        <v>18</v>
      </c>
      <c r="C4" s="1" t="s">
        <v>19</v>
      </c>
    </row>
    <row r="5" spans="1:3" x14ac:dyDescent="0.25">
      <c r="A5" s="2">
        <f>IF(AND('Enter Data'!D33&gt;=0.07, 'Enter Data'!D33&lt;0.27, 'Enter Data'!C33&gt;=0.28, 'Enter Data'!C33&lt;0.5, 'Enter Data'!B33&lt;=0.52), 4, 0)</f>
        <v>0</v>
      </c>
      <c r="B5" s="1" t="s">
        <v>20</v>
      </c>
      <c r="C5" s="1" t="s">
        <v>21</v>
      </c>
    </row>
    <row r="6" spans="1:3" x14ac:dyDescent="0.25">
      <c r="A6" s="2">
        <f>IF(OR(AND('Enter Data'!C33&gt;=0.5, 'Enter Data'!D33&gt;=0.12,'Enter Data'!D33&lt;0.27), AND('Enter Data'!C33&gt;=0.5,'Enter Data'!C33&lt;0.8,'Enter Data'!D33&lt;0.12)), 5,0)</f>
        <v>0</v>
      </c>
      <c r="B6" s="1" t="s">
        <v>22</v>
      </c>
      <c r="C6" s="1" t="s">
        <v>23</v>
      </c>
    </row>
    <row r="7" spans="1:3" x14ac:dyDescent="0.25">
      <c r="A7" s="2">
        <f>IF(AND('Enter Data'!C33&gt;=0.8, 'Enter Data'!D33&lt;0.12), 6, 0)</f>
        <v>6</v>
      </c>
      <c r="B7" s="1" t="s">
        <v>24</v>
      </c>
      <c r="C7" s="1" t="s">
        <v>25</v>
      </c>
    </row>
    <row r="8" spans="1:3" x14ac:dyDescent="0.25">
      <c r="A8" s="2">
        <f>IF(AND('Enter Data'!D33&gt;=0.2, 'Enter Data'!D33&lt;0.35, 'Enter Data'!C33&lt;0.28, 'Enter Data'!B33&gt;0.45), 7, 0)</f>
        <v>0</v>
      </c>
      <c r="B8" s="1" t="s">
        <v>26</v>
      </c>
      <c r="C8" s="1" t="s">
        <v>27</v>
      </c>
    </row>
    <row r="9" spans="1:3" x14ac:dyDescent="0.25">
      <c r="A9" s="2">
        <f>IF(AND('Enter Data'!D33&gt;=0.27, 'Enter Data'!D33&lt;0.4, 'Enter Data'!B33&gt;0.2, 'Enter Data'!B33&lt;=0.45), 8, 0)</f>
        <v>0</v>
      </c>
      <c r="B9" s="1" t="s">
        <v>28</v>
      </c>
      <c r="C9" s="1" t="s">
        <v>29</v>
      </c>
    </row>
    <row r="10" spans="1:3" x14ac:dyDescent="0.25">
      <c r="A10" s="2">
        <f>IF(AND('Enter Data'!D33&gt;=0.27, 'Enter Data'!D33&lt;0.4, 'Enter Data'!B33&lt;=0.2), 9, 0)</f>
        <v>0</v>
      </c>
      <c r="B10" s="1" t="s">
        <v>30</v>
      </c>
      <c r="C10" s="1" t="s">
        <v>31</v>
      </c>
    </row>
    <row r="11" spans="1:3" x14ac:dyDescent="0.25">
      <c r="A11" s="2">
        <f>IF(AND('Enter Data'!D33&gt;=0.35, 'Enter Data'!B33&gt;0.45), 10, 0)</f>
        <v>0</v>
      </c>
      <c r="B11" s="1" t="s">
        <v>32</v>
      </c>
      <c r="C11" s="1" t="s">
        <v>33</v>
      </c>
    </row>
    <row r="12" spans="1:3" x14ac:dyDescent="0.25">
      <c r="A12" s="2">
        <f>IF(AND('Enter Data'!D33&gt;=0.4, 'Enter Data'!C33&gt;=0.4), 11, 0)</f>
        <v>0</v>
      </c>
      <c r="B12" s="1" t="s">
        <v>34</v>
      </c>
      <c r="C12" s="1" t="s">
        <v>35</v>
      </c>
    </row>
    <row r="13" spans="1:3" x14ac:dyDescent="0.25">
      <c r="A13" s="2">
        <f>IF(AND('Enter Data'!D33&gt;=0.4, 'Enter Data'!B33&lt;=0.45,'Enter Data'!C33&lt;0.4),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Data'!E33:I33)='Enter Data'!B33, 'Enter Data'!E33+'Enter Data'!F33&gt;=0.25, 'Enter Data'!G33&lt;0.5, 'Enter Data'!H33&lt;0.5, 'Enter Data'!I33&lt;0.5), 1, 0)</f>
        <v>0</v>
      </c>
      <c r="B17" s="1" t="s">
        <v>38</v>
      </c>
      <c r="C17" s="1" t="s">
        <v>39</v>
      </c>
    </row>
    <row r="18" spans="1:3" x14ac:dyDescent="0.25">
      <c r="A18" s="2">
        <f>IF(AND(SUM('Enter Data'!E33:I33)='Enter Data'!B33,SUM($A$17) = 0, 'Enter Data'!E33+'Enter Data'!F33+'Enter Data'!G33&gt;=0.25, 'Enter Data'!E33+'Enter Data'!F33&lt;0.25, 'Enter Data'!H33&lt;0.5,'Enter Data'!I33&lt;0.5), 2, 0)</f>
        <v>0</v>
      </c>
      <c r="B18" s="1" t="s">
        <v>40</v>
      </c>
      <c r="C18" s="1" t="s">
        <v>15</v>
      </c>
    </row>
    <row r="19" spans="1:3" x14ac:dyDescent="0.25">
      <c r="A19" s="2">
        <f>IF(AND(SUM('Enter Data'!E33:I33)='Enter Data'!B33,SUM($A$17:$A$18) = 0, 'Enter Data'!G33&gt;=0.5, 'Enter Data'!E33+'Enter Data'!F33&gt;=0.25), 3, 0)</f>
        <v>0</v>
      </c>
      <c r="B19" s="1" t="s">
        <v>41</v>
      </c>
      <c r="C19" s="1" t="s">
        <v>15</v>
      </c>
    </row>
    <row r="20" spans="1:3" x14ac:dyDescent="0.25">
      <c r="A20" s="2">
        <f>IF(AND(SUM('Enter Data'!E33:I33)='Enter Data'!B33,SUM($A$17:$A$19) = 0, 'Enter Data'!H33&gt;=0.5, 'Enter Data'!H33&gt;'Enter Data'!I33), 4, 0)</f>
        <v>0</v>
      </c>
      <c r="B20" s="1" t="s">
        <v>42</v>
      </c>
      <c r="C20" s="1" t="s">
        <v>43</v>
      </c>
    </row>
    <row r="21" spans="1:3" x14ac:dyDescent="0.25">
      <c r="A21" s="2">
        <f>IF(AND(SUM('Enter Data'!E33:I33)='Enter Data'!B33,SUM($A$17:$A$20) = 0, 'Enter Data'!E33+'Enter Data'!F33+'Enter Data'!G33&lt;0.25, 'Enter Data'!I33&lt;0.5), 5, 0)</f>
        <v>5</v>
      </c>
      <c r="B21" s="1" t="s">
        <v>44</v>
      </c>
      <c r="C21" s="1" t="s">
        <v>43</v>
      </c>
    </row>
    <row r="22" spans="1:3" x14ac:dyDescent="0.25">
      <c r="A22" s="2">
        <f>IF(AND(SUM('Enter Data'!E33:I33)='Enter Data'!B33,SUM($A$17:$A$21) = 0, 'Enter Data'!I33&gt;=0.5),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Data'!E33:I33)='Enter Data'!B33, 'Enter Data'!E33+'Enter Data'!F33&gt;=0.25, 'Enter Data'!G33&lt;0.5, 'Enter Data'!H33&lt;0.5, 'Enter Data'!I33&lt;0.5), 1, 0)</f>
        <v>0</v>
      </c>
      <c r="B26" s="1" t="s">
        <v>38</v>
      </c>
      <c r="C26" s="1" t="s">
        <v>48</v>
      </c>
    </row>
    <row r="27" spans="1:3" x14ac:dyDescent="0.25">
      <c r="A27" s="2">
        <f>IF(AND(SUM('Enter Data'!E33:I33)='Enter Data'!B33,SUM($A$26) = 0, 'Enter Data'!E33+'Enter Data'!F33+'Enter Data'!G33&gt;=0.25, 'Enter Data'!E33+'Enter Data'!F33&lt;0.25, 'Enter Data'!H33&lt;0.5,'Enter Data'!I33&lt;0.5), 2, 0)</f>
        <v>0</v>
      </c>
      <c r="B27" s="1" t="s">
        <v>40</v>
      </c>
      <c r="C27" s="1" t="s">
        <v>17</v>
      </c>
    </row>
    <row r="28" spans="1:3" x14ac:dyDescent="0.25">
      <c r="A28" s="2">
        <f>IF(AND(SUM('Enter Data'!E33:I33)='Enter Data'!B33,SUM($A$26:$A$27) = 0, 'Enter Data'!G33&gt;=0.5, 'Enter Data'!E33+'Enter Data'!F33&gt;=0.25),3, 0)</f>
        <v>0</v>
      </c>
      <c r="B28" s="1" t="s">
        <v>41</v>
      </c>
      <c r="C28" s="1" t="s">
        <v>17</v>
      </c>
    </row>
    <row r="29" spans="1:3" x14ac:dyDescent="0.25">
      <c r="A29" s="2">
        <f>IF(AND(SUM('Enter Data'!E33:I33)='Enter Data'!B33,SUM($A$26:$A$28) = 0, 'Enter Data'!H33&gt;=0.5), 4, 0)</f>
        <v>0</v>
      </c>
      <c r="B29" s="1" t="s">
        <v>49</v>
      </c>
      <c r="C29" s="1" t="s">
        <v>50</v>
      </c>
    </row>
    <row r="30" spans="1:3" x14ac:dyDescent="0.25">
      <c r="A30" s="2">
        <f>IF(AND(SUM('Enter Data'!E33:I33)='Enter Data'!B33,SUM($A$26:$A$29) = 0, 'Enter Data'!E33+'Enter Data'!F33+'Enter Data'!G33&lt;0.25, 'Enter Data'!I33&lt;0.5), 5, 0)</f>
        <v>5</v>
      </c>
      <c r="B30" s="1" t="s">
        <v>44</v>
      </c>
      <c r="C30" s="1" t="s">
        <v>50</v>
      </c>
    </row>
    <row r="31" spans="1:3" x14ac:dyDescent="0.25">
      <c r="A31" s="2">
        <f>IF(AND(SUM('Enter Data'!E33:I33)='Enter Data'!B33,SUM($A$26:$A$30) = 0, 'Enter Data'!I33&gt;=0.5),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Data'!E33:I33)='Enter Data'!B33, 'Enter Data'!E33+'Enter Data'!F33&gt;=0.25, 'Enter Data'!G33&lt;0.5, 'Enter Data'!H33&lt;0.5, 'Enter Data'!I33&lt;0.5), 1, 0)</f>
        <v>0</v>
      </c>
      <c r="B35" s="1" t="s">
        <v>38</v>
      </c>
      <c r="C35" s="1" t="s">
        <v>11</v>
      </c>
    </row>
    <row r="36" spans="1:3" x14ac:dyDescent="0.25">
      <c r="A36" s="2">
        <f>IF(AND(SUM('Enter Data'!E33:I33)='Enter Data'!B33,SUM($A$35) = 0,'Enter Data'!E33+'Enter Data'!F33+'Enter Data'!G33&gt;=0.3, 'Enter Data'!I33&gt;=0.3, 'Enter Data'!I33&lt;0.5), 2, 0)</f>
        <v>0</v>
      </c>
      <c r="B36" s="1" t="s">
        <v>53</v>
      </c>
      <c r="C36" s="1" t="s">
        <v>11</v>
      </c>
    </row>
    <row r="37" spans="1:3" x14ac:dyDescent="0.25">
      <c r="A37" s="2">
        <f>IF(AND(SUM('Enter Data'!E33:I33)='Enter Data'!B33,SUM($A$35:$A$36) = 0, 'Enter Data'!E33+'Enter Data'!F33+'Enter Data'!G33&gt;=0.3, 'Enter Data'!E33+'Enter Data'!F33&lt;0.25, 'Enter Data'!H33&lt;0.3,'Enter Data'!I33&lt;0.3), 3, 0)</f>
        <v>0</v>
      </c>
      <c r="B37" s="1" t="s">
        <v>54</v>
      </c>
      <c r="C37" s="1" t="s">
        <v>19</v>
      </c>
    </row>
    <row r="38" spans="1:3" x14ac:dyDescent="0.25">
      <c r="A38" s="2">
        <f>IF(AND(SUM('Enter Data'!E33:I33)='Enter Data'!B33,SUM($A$35:$A$37) = 0,'Enter Data'!E33+'Enter Data'!F33+'Enter Data'!G33&lt;=0.15,'Enter Data'!H33&lt;0.3,'Enter Data'!I33&lt;0.3,'Enter Data'!H33+'Enter Data'!I33&lt;0.4), 4, 0)</f>
        <v>4</v>
      </c>
      <c r="B38" s="1" t="s">
        <v>55</v>
      </c>
      <c r="C38" s="1" t="s">
        <v>19</v>
      </c>
    </row>
    <row r="39" spans="1:3" x14ac:dyDescent="0.25">
      <c r="A39" s="2">
        <f>IF(AND(SUM('Enter Data'!E33:I33)='Enter Data'!B33,SUM($A$35:$A$38) = 0,'Enter Data'!E33+'Enter Data'!F33&gt;=0.25, 'Enter Data'!G33&gt;=0.5), 5, 0)</f>
        <v>0</v>
      </c>
      <c r="B39" s="1" t="s">
        <v>56</v>
      </c>
      <c r="C39" s="1" t="s">
        <v>19</v>
      </c>
    </row>
    <row r="40" spans="1:3" x14ac:dyDescent="0.25">
      <c r="A40" s="2">
        <f>IF(AND(SUM('Enter Data'!E33:I33)='Enter Data'!B33,SUM($A$35:$A$39) = 0,'Enter Data'!H33&gt;=0.3,'Enter Data'!I33&lt;0.3, 'Enter Data'!E33+'Enter Data'!F33&lt;0.25), 6, 0)</f>
        <v>0</v>
      </c>
      <c r="B40" s="1" t="s">
        <v>57</v>
      </c>
      <c r="C40" s="1" t="s">
        <v>58</v>
      </c>
    </row>
    <row r="41" spans="1:3" x14ac:dyDescent="0.25">
      <c r="A41" s="2">
        <f>IF(AND(SUM('Enter Data'!E33:I33)='Enter Data'!B33,SUM($A$35:$A$40) = 0,'Enter Data'!E33+'Enter Data'!F33+'Enter Data'!G33&gt;=0.15, 'Enter Data'!E33+'Enter Data'!F33+'Enter Data'!G33&lt;0.3, 'Enter Data'!E33+'Enter Data'!F33&lt;0.25), 7, 0)</f>
        <v>0</v>
      </c>
      <c r="B41" s="1" t="s">
        <v>59</v>
      </c>
      <c r="C41" s="1" t="s">
        <v>58</v>
      </c>
    </row>
    <row r="42" spans="1:3" x14ac:dyDescent="0.25">
      <c r="A42" s="2">
        <f>IF(AND(SUM('Enter Data'!E33:I33)='Enter Data'!B33,SUM($A$35:$A$41) = 0,'Enter Data'!H33+'Enter Data'!I33&gt;=0.4, 'Enter Data'!H33&gt;='Enter Data'!I33, 'Enter Data'!E33+'Enter Data'!F33+'Enter Data'!G33&lt;=0.15), 8, 0)</f>
        <v>0</v>
      </c>
      <c r="B42" s="1" t="s">
        <v>60</v>
      </c>
      <c r="C42" s="1" t="s">
        <v>58</v>
      </c>
    </row>
    <row r="43" spans="1:3" x14ac:dyDescent="0.25">
      <c r="A43" s="2">
        <f>IF(AND(SUM('Enter Data'!E33:I33)='Enter Data'!B33,SUM($A$35:$A$42) = 0,'Enter Data'!E33+'Enter Data'!F33&gt;=0.25, 'Enter Data'!H33&gt;=0.5), 9, 0)</f>
        <v>0</v>
      </c>
      <c r="B43" s="1" t="s">
        <v>61</v>
      </c>
      <c r="C43" s="1" t="s">
        <v>58</v>
      </c>
    </row>
    <row r="44" spans="1:3" x14ac:dyDescent="0.25">
      <c r="A44" s="2">
        <f>IF(AND(SUM('Enter Data'!E33:I33)='Enter Data'!B33,SUM($A$35:$A$43) = 0,'Enter Data'!I33&gt;=0.3, 'Enter Data'!E33+'Enter Data'!F33+'Enter Data'!G33&lt;0.15, 'Enter Data'!I33&gt;'Enter Data'!H33), 10, 0)</f>
        <v>0</v>
      </c>
      <c r="B44" s="1" t="s">
        <v>62</v>
      </c>
      <c r="C44" s="1" t="s">
        <v>63</v>
      </c>
    </row>
    <row r="45" spans="1:3" x14ac:dyDescent="0.25">
      <c r="A45" s="2">
        <f>IF(AND(SUM('Enter Data'!E33:I33)='Enter Data'!B33,SUM($A$35:$A$44) = 0,'Enter Data'!H33+'Enter Data'!I33&gt;=0.4, 'Enter Data'!I33&gt;'Enter Data'!H33, 'Enter Data'!E33+'Enter Data'!F33+'Enter Data'!G33&lt;15), 11, 0)</f>
        <v>0</v>
      </c>
      <c r="B45" s="1" t="s">
        <v>64</v>
      </c>
      <c r="C45" s="1" t="s">
        <v>63</v>
      </c>
    </row>
    <row r="46" spans="1:3" x14ac:dyDescent="0.25">
      <c r="A46" s="2">
        <f>IF(AND(SUM('Enter Data'!E33:I33)='Enter Data'!B33,SUM($A$35:$A$45) = 0,'Enter Data'!E33+'Enter Data'!F33&gt;=0.25, 'Enter Data'!I33&gt;=0.5), 12, 0)</f>
        <v>0</v>
      </c>
      <c r="B46" s="1" t="s">
        <v>65</v>
      </c>
      <c r="C46" s="1" t="s">
        <v>63</v>
      </c>
    </row>
    <row r="47" spans="1:3" x14ac:dyDescent="0.25">
      <c r="A47" s="2">
        <f>IF(AND(SUM('Enter Data'!E33:I33)='Enter Data'!B33,SUM($A$35:$A$46) = 0,'Enter Data'!E33+'Enter Data'!F33+'Enter Data'!G33&gt;=0.3, 'Enter Data'!I33&gt;=0.5), 13, 0)</f>
        <v>0</v>
      </c>
      <c r="B47" s="1" t="s">
        <v>66</v>
      </c>
      <c r="C47" s="1" t="s">
        <v>63</v>
      </c>
    </row>
    <row r="48" spans="1:3" x14ac:dyDescent="0.25">
      <c r="A48" s="2">
        <f>SUM(A35:A47)+1</f>
        <v>5</v>
      </c>
      <c r="B48" s="4"/>
      <c r="C48"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0428B-1FC8-4789-877E-DF22FD21C604}">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Data'!C34+1.5*'Enter Data'!D34&lt;0.15,1,0)</f>
        <v>0</v>
      </c>
      <c r="B2" s="1" t="s">
        <v>14</v>
      </c>
      <c r="C2" s="1" t="s">
        <v>15</v>
      </c>
    </row>
    <row r="3" spans="1:3" x14ac:dyDescent="0.25">
      <c r="A3" s="2">
        <f>IF(AND('Enter Data'!C34+1.5*'Enter Data'!D34&gt;=0.15, 'Enter Data'!C34+2*'Enter Data'!D34&lt;0.3), 2, 0)</f>
        <v>0</v>
      </c>
      <c r="B3" s="1" t="s">
        <v>16</v>
      </c>
      <c r="C3" s="1" t="s">
        <v>17</v>
      </c>
    </row>
    <row r="4" spans="1:3" x14ac:dyDescent="0.25">
      <c r="A4" s="2">
        <f>IF(OR(AND('Enter Data'!D34&gt;=0.07, 'Enter Data'!D34&lt;0.2,'Enter Data'!B34&gt;0.52,'Enter Data'!C34+2*'Enter Data'!D34&gt;=0.3), AND('Enter Data'!D34&lt;0.07, 'Enter Data'!C34&lt;0.5, 'Enter Data'!C34+2*'Enter Data'!D34&gt;=0.3)), 3,0)</f>
        <v>0</v>
      </c>
      <c r="B4" s="1" t="s">
        <v>18</v>
      </c>
      <c r="C4" s="1" t="s">
        <v>19</v>
      </c>
    </row>
    <row r="5" spans="1:3" x14ac:dyDescent="0.25">
      <c r="A5" s="2">
        <f>IF(AND('Enter Data'!D34&gt;=0.07, 'Enter Data'!D34&lt;0.27, 'Enter Data'!C34&gt;=0.28, 'Enter Data'!C34&lt;0.5, 'Enter Data'!B34&lt;=0.52), 4, 0)</f>
        <v>0</v>
      </c>
      <c r="B5" s="1" t="s">
        <v>20</v>
      </c>
      <c r="C5" s="1" t="s">
        <v>21</v>
      </c>
    </row>
    <row r="6" spans="1:3" x14ac:dyDescent="0.25">
      <c r="A6" s="2">
        <f>IF(OR(AND('Enter Data'!C34&gt;=0.5, 'Enter Data'!D34&gt;=0.12,'Enter Data'!D34&lt;0.27), AND('Enter Data'!C34&gt;=0.5,'Enter Data'!C34&lt;0.8,'Enter Data'!D34&lt;0.12)), 5,0)</f>
        <v>0</v>
      </c>
      <c r="B6" s="1" t="s">
        <v>22</v>
      </c>
      <c r="C6" s="1" t="s">
        <v>23</v>
      </c>
    </row>
    <row r="7" spans="1:3" x14ac:dyDescent="0.25">
      <c r="A7" s="2">
        <f>IF(AND('Enter Data'!C34&gt;=0.8, 'Enter Data'!D34&lt;0.12), 6, 0)</f>
        <v>6</v>
      </c>
      <c r="B7" s="1" t="s">
        <v>24</v>
      </c>
      <c r="C7" s="1" t="s">
        <v>25</v>
      </c>
    </row>
    <row r="8" spans="1:3" x14ac:dyDescent="0.25">
      <c r="A8" s="2">
        <f>IF(AND('Enter Data'!D34&gt;=0.2, 'Enter Data'!D34&lt;0.35, 'Enter Data'!C34&lt;0.28, 'Enter Data'!B34&gt;0.45), 7, 0)</f>
        <v>0</v>
      </c>
      <c r="B8" s="1" t="s">
        <v>26</v>
      </c>
      <c r="C8" s="1" t="s">
        <v>27</v>
      </c>
    </row>
    <row r="9" spans="1:3" x14ac:dyDescent="0.25">
      <c r="A9" s="2">
        <f>IF(AND('Enter Data'!D34&gt;=0.27, 'Enter Data'!D34&lt;0.4, 'Enter Data'!B34&gt;0.2, 'Enter Data'!B34&lt;=0.45), 8, 0)</f>
        <v>0</v>
      </c>
      <c r="B9" s="1" t="s">
        <v>28</v>
      </c>
      <c r="C9" s="1" t="s">
        <v>29</v>
      </c>
    </row>
    <row r="10" spans="1:3" x14ac:dyDescent="0.25">
      <c r="A10" s="2">
        <f>IF(AND('Enter Data'!D34&gt;=0.27, 'Enter Data'!D34&lt;0.4, 'Enter Data'!B34&lt;=0.2), 9, 0)</f>
        <v>0</v>
      </c>
      <c r="B10" s="1" t="s">
        <v>30</v>
      </c>
      <c r="C10" s="1" t="s">
        <v>31</v>
      </c>
    </row>
    <row r="11" spans="1:3" x14ac:dyDescent="0.25">
      <c r="A11" s="2">
        <f>IF(AND('Enter Data'!D34&gt;=0.35, 'Enter Data'!B34&gt;0.45), 10, 0)</f>
        <v>0</v>
      </c>
      <c r="B11" s="1" t="s">
        <v>32</v>
      </c>
      <c r="C11" s="1" t="s">
        <v>33</v>
      </c>
    </row>
    <row r="12" spans="1:3" x14ac:dyDescent="0.25">
      <c r="A12" s="2">
        <f>IF(AND('Enter Data'!D34&gt;=0.4, 'Enter Data'!C34&gt;=0.4), 11, 0)</f>
        <v>0</v>
      </c>
      <c r="B12" s="1" t="s">
        <v>34</v>
      </c>
      <c r="C12" s="1" t="s">
        <v>35</v>
      </c>
    </row>
    <row r="13" spans="1:3" x14ac:dyDescent="0.25">
      <c r="A13" s="2">
        <f>IF(AND('Enter Data'!D34&gt;=0.4, 'Enter Data'!B34&lt;=0.45,'Enter Data'!C34&lt;0.4),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Data'!E34:I34)='Enter Data'!B34, 'Enter Data'!E34+'Enter Data'!F34&gt;=0.25, 'Enter Data'!G34&lt;0.5, 'Enter Data'!H34&lt;0.5, 'Enter Data'!I34&lt;0.5), 1, 0)</f>
        <v>0</v>
      </c>
      <c r="B17" s="1" t="s">
        <v>38</v>
      </c>
      <c r="C17" s="1" t="s">
        <v>39</v>
      </c>
    </row>
    <row r="18" spans="1:3" x14ac:dyDescent="0.25">
      <c r="A18" s="2">
        <f>IF(AND(SUM('Enter Data'!E34:I34)='Enter Data'!B34,SUM($A$17) = 0, 'Enter Data'!E34+'Enter Data'!F34+'Enter Data'!G34&gt;=0.25, 'Enter Data'!E34+'Enter Data'!F34&lt;0.25, 'Enter Data'!H34&lt;0.5,'Enter Data'!I34&lt;0.5), 2, 0)</f>
        <v>0</v>
      </c>
      <c r="B18" s="1" t="s">
        <v>40</v>
      </c>
      <c r="C18" s="1" t="s">
        <v>15</v>
      </c>
    </row>
    <row r="19" spans="1:3" x14ac:dyDescent="0.25">
      <c r="A19" s="2">
        <f>IF(AND(SUM('Enter Data'!E34:I34)='Enter Data'!B34,SUM($A$17:$A$18) = 0, 'Enter Data'!G34&gt;=0.5, 'Enter Data'!E34+'Enter Data'!F34&gt;=0.25), 3, 0)</f>
        <v>0</v>
      </c>
      <c r="B19" s="1" t="s">
        <v>41</v>
      </c>
      <c r="C19" s="1" t="s">
        <v>15</v>
      </c>
    </row>
    <row r="20" spans="1:3" x14ac:dyDescent="0.25">
      <c r="A20" s="2">
        <f>IF(AND(SUM('Enter Data'!E34:I34)='Enter Data'!B34,SUM($A$17:$A$19) = 0, 'Enter Data'!H34&gt;=0.5, 'Enter Data'!H34&gt;'Enter Data'!I34), 4, 0)</f>
        <v>0</v>
      </c>
      <c r="B20" s="1" t="s">
        <v>42</v>
      </c>
      <c r="C20" s="1" t="s">
        <v>43</v>
      </c>
    </row>
    <row r="21" spans="1:3" x14ac:dyDescent="0.25">
      <c r="A21" s="2">
        <f>IF(AND(SUM('Enter Data'!E34:I34)='Enter Data'!B34,SUM($A$17:$A$20) = 0, 'Enter Data'!E34+'Enter Data'!F34+'Enter Data'!G34&lt;0.25, 'Enter Data'!I34&lt;0.5), 5, 0)</f>
        <v>5</v>
      </c>
      <c r="B21" s="1" t="s">
        <v>44</v>
      </c>
      <c r="C21" s="1" t="s">
        <v>43</v>
      </c>
    </row>
    <row r="22" spans="1:3" x14ac:dyDescent="0.25">
      <c r="A22" s="2">
        <f>IF(AND(SUM('Enter Data'!E34:I34)='Enter Data'!B34,SUM($A$17:$A$21) = 0, 'Enter Data'!I34&gt;=0.5),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Data'!E34:I34)='Enter Data'!B34, 'Enter Data'!E34+'Enter Data'!F34&gt;=0.25, 'Enter Data'!G34&lt;0.5, 'Enter Data'!H34&lt;0.5, 'Enter Data'!I34&lt;0.5), 1, 0)</f>
        <v>0</v>
      </c>
      <c r="B26" s="1" t="s">
        <v>38</v>
      </c>
      <c r="C26" s="1" t="s">
        <v>48</v>
      </c>
    </row>
    <row r="27" spans="1:3" x14ac:dyDescent="0.25">
      <c r="A27" s="2">
        <f>IF(AND(SUM('Enter Data'!E34:I34)='Enter Data'!B34,SUM($A$26) = 0, 'Enter Data'!E34+'Enter Data'!F34+'Enter Data'!G34&gt;=0.25, 'Enter Data'!E34+'Enter Data'!F34&lt;0.25, 'Enter Data'!H34&lt;0.5,'Enter Data'!I34&lt;0.5), 2, 0)</f>
        <v>0</v>
      </c>
      <c r="B27" s="1" t="s">
        <v>40</v>
      </c>
      <c r="C27" s="1" t="s">
        <v>17</v>
      </c>
    </row>
    <row r="28" spans="1:3" x14ac:dyDescent="0.25">
      <c r="A28" s="2">
        <f>IF(AND(SUM('Enter Data'!E34:I34)='Enter Data'!B34,SUM($A$26:$A$27) = 0, 'Enter Data'!G34&gt;=0.5, 'Enter Data'!E34+'Enter Data'!F34&gt;=0.25),3, 0)</f>
        <v>0</v>
      </c>
      <c r="B28" s="1" t="s">
        <v>41</v>
      </c>
      <c r="C28" s="1" t="s">
        <v>17</v>
      </c>
    </row>
    <row r="29" spans="1:3" x14ac:dyDescent="0.25">
      <c r="A29" s="2">
        <f>IF(AND(SUM('Enter Data'!E34:I34)='Enter Data'!B34,SUM($A$26:$A$28) = 0, 'Enter Data'!H34&gt;=0.5), 4, 0)</f>
        <v>0</v>
      </c>
      <c r="B29" s="1" t="s">
        <v>49</v>
      </c>
      <c r="C29" s="1" t="s">
        <v>50</v>
      </c>
    </row>
    <row r="30" spans="1:3" x14ac:dyDescent="0.25">
      <c r="A30" s="2">
        <f>IF(AND(SUM('Enter Data'!E34:I34)='Enter Data'!B34,SUM($A$26:$A$29) = 0, 'Enter Data'!E34+'Enter Data'!F34+'Enter Data'!G34&lt;0.25, 'Enter Data'!I34&lt;0.5), 5, 0)</f>
        <v>5</v>
      </c>
      <c r="B30" s="1" t="s">
        <v>44</v>
      </c>
      <c r="C30" s="1" t="s">
        <v>50</v>
      </c>
    </row>
    <row r="31" spans="1:3" x14ac:dyDescent="0.25">
      <c r="A31" s="2">
        <f>IF(AND(SUM('Enter Data'!E34:I34)='Enter Data'!B34,SUM($A$26:$A$30) = 0, 'Enter Data'!I34&gt;=0.5),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Data'!E34:I34)='Enter Data'!B34, 'Enter Data'!E34+'Enter Data'!F34&gt;=0.25, 'Enter Data'!G34&lt;0.5, 'Enter Data'!H34&lt;0.5, 'Enter Data'!I34&lt;0.5), 1, 0)</f>
        <v>0</v>
      </c>
      <c r="B35" s="1" t="s">
        <v>38</v>
      </c>
      <c r="C35" s="1" t="s">
        <v>11</v>
      </c>
    </row>
    <row r="36" spans="1:3" x14ac:dyDescent="0.25">
      <c r="A36" s="2">
        <f>IF(AND(SUM('Enter Data'!E34:I34)='Enter Data'!B34,SUM($A$35) = 0,'Enter Data'!E34+'Enter Data'!F34+'Enter Data'!G34&gt;=0.3, 'Enter Data'!I34&gt;=0.3, 'Enter Data'!I34&lt;0.5), 2, 0)</f>
        <v>0</v>
      </c>
      <c r="B36" s="1" t="s">
        <v>53</v>
      </c>
      <c r="C36" s="1" t="s">
        <v>11</v>
      </c>
    </row>
    <row r="37" spans="1:3" x14ac:dyDescent="0.25">
      <c r="A37" s="2">
        <f>IF(AND(SUM('Enter Data'!E34:I34)='Enter Data'!B34,SUM($A$35:$A$36) = 0, 'Enter Data'!E34+'Enter Data'!F34+'Enter Data'!G34&gt;=0.3, 'Enter Data'!E34+'Enter Data'!F34&lt;0.25, 'Enter Data'!H34&lt;0.3,'Enter Data'!I34&lt;0.3), 3, 0)</f>
        <v>0</v>
      </c>
      <c r="B37" s="1" t="s">
        <v>54</v>
      </c>
      <c r="C37" s="1" t="s">
        <v>19</v>
      </c>
    </row>
    <row r="38" spans="1:3" x14ac:dyDescent="0.25">
      <c r="A38" s="2">
        <f>IF(AND(SUM('Enter Data'!E34:I34)='Enter Data'!B34,SUM($A$35:$A$37) = 0,'Enter Data'!E34+'Enter Data'!F34+'Enter Data'!G34&lt;=0.15,'Enter Data'!H34&lt;0.3,'Enter Data'!I34&lt;0.3,'Enter Data'!H34+'Enter Data'!I34&lt;0.4), 4, 0)</f>
        <v>4</v>
      </c>
      <c r="B38" s="1" t="s">
        <v>55</v>
      </c>
      <c r="C38" s="1" t="s">
        <v>19</v>
      </c>
    </row>
    <row r="39" spans="1:3" x14ac:dyDescent="0.25">
      <c r="A39" s="2">
        <f>IF(AND(SUM('Enter Data'!E34:I34)='Enter Data'!B34,SUM($A$35:$A$38) = 0,'Enter Data'!E34+'Enter Data'!F34&gt;=0.25, 'Enter Data'!G34&gt;=0.5), 5, 0)</f>
        <v>0</v>
      </c>
      <c r="B39" s="1" t="s">
        <v>56</v>
      </c>
      <c r="C39" s="1" t="s">
        <v>19</v>
      </c>
    </row>
    <row r="40" spans="1:3" x14ac:dyDescent="0.25">
      <c r="A40" s="2">
        <f>IF(AND(SUM('Enter Data'!E34:I34)='Enter Data'!B34,SUM($A$35:$A$39) = 0,'Enter Data'!H34&gt;=0.3,'Enter Data'!I34&lt;0.3, 'Enter Data'!E34+'Enter Data'!F34&lt;0.25), 6, 0)</f>
        <v>0</v>
      </c>
      <c r="B40" s="1" t="s">
        <v>57</v>
      </c>
      <c r="C40" s="1" t="s">
        <v>58</v>
      </c>
    </row>
    <row r="41" spans="1:3" x14ac:dyDescent="0.25">
      <c r="A41" s="2">
        <f>IF(AND(SUM('Enter Data'!E34:I34)='Enter Data'!B34,SUM($A$35:$A$40) = 0,'Enter Data'!E34+'Enter Data'!F34+'Enter Data'!G34&gt;=0.15, 'Enter Data'!E34+'Enter Data'!F34+'Enter Data'!G34&lt;0.3, 'Enter Data'!E34+'Enter Data'!F34&lt;0.25), 7, 0)</f>
        <v>0</v>
      </c>
      <c r="B41" s="1" t="s">
        <v>59</v>
      </c>
      <c r="C41" s="1" t="s">
        <v>58</v>
      </c>
    </row>
    <row r="42" spans="1:3" x14ac:dyDescent="0.25">
      <c r="A42" s="2">
        <f>IF(AND(SUM('Enter Data'!E34:I34)='Enter Data'!B34,SUM($A$35:$A$41) = 0,'Enter Data'!H34+'Enter Data'!I34&gt;=0.4, 'Enter Data'!H34&gt;='Enter Data'!I34, 'Enter Data'!E34+'Enter Data'!F34+'Enter Data'!G34&lt;=0.15), 8, 0)</f>
        <v>0</v>
      </c>
      <c r="B42" s="1" t="s">
        <v>60</v>
      </c>
      <c r="C42" s="1" t="s">
        <v>58</v>
      </c>
    </row>
    <row r="43" spans="1:3" x14ac:dyDescent="0.25">
      <c r="A43" s="2">
        <f>IF(AND(SUM('Enter Data'!E34:I34)='Enter Data'!B34,SUM($A$35:$A$42) = 0,'Enter Data'!E34+'Enter Data'!F34&gt;=0.25, 'Enter Data'!H34&gt;=0.5), 9, 0)</f>
        <v>0</v>
      </c>
      <c r="B43" s="1" t="s">
        <v>61</v>
      </c>
      <c r="C43" s="1" t="s">
        <v>58</v>
      </c>
    </row>
    <row r="44" spans="1:3" x14ac:dyDescent="0.25">
      <c r="A44" s="2">
        <f>IF(AND(SUM('Enter Data'!E34:I34)='Enter Data'!B34,SUM($A$35:$A$43) = 0,'Enter Data'!I34&gt;=0.3, 'Enter Data'!E34+'Enter Data'!F34+'Enter Data'!G34&lt;0.15, 'Enter Data'!I34&gt;'Enter Data'!H34), 10, 0)</f>
        <v>0</v>
      </c>
      <c r="B44" s="1" t="s">
        <v>62</v>
      </c>
      <c r="C44" s="1" t="s">
        <v>63</v>
      </c>
    </row>
    <row r="45" spans="1:3" x14ac:dyDescent="0.25">
      <c r="A45" s="2">
        <f>IF(AND(SUM('Enter Data'!E34:I34)='Enter Data'!B34,SUM($A$35:$A$44) = 0,'Enter Data'!H34+'Enter Data'!I34&gt;=0.4, 'Enter Data'!I34&gt;'Enter Data'!H34, 'Enter Data'!E34+'Enter Data'!F34+'Enter Data'!G34&lt;15), 11, 0)</f>
        <v>0</v>
      </c>
      <c r="B45" s="1" t="s">
        <v>64</v>
      </c>
      <c r="C45" s="1" t="s">
        <v>63</v>
      </c>
    </row>
    <row r="46" spans="1:3" x14ac:dyDescent="0.25">
      <c r="A46" s="2">
        <f>IF(AND(SUM('Enter Data'!E34:I34)='Enter Data'!B34,SUM($A$35:$A$45) = 0,'Enter Data'!E34+'Enter Data'!F34&gt;=0.25, 'Enter Data'!I34&gt;=0.5), 12, 0)</f>
        <v>0</v>
      </c>
      <c r="B46" s="1" t="s">
        <v>65</v>
      </c>
      <c r="C46" s="1" t="s">
        <v>63</v>
      </c>
    </row>
    <row r="47" spans="1:3" x14ac:dyDescent="0.25">
      <c r="A47" s="2">
        <f>IF(AND(SUM('Enter Data'!E34:I34)='Enter Data'!B34,SUM($A$35:$A$46) = 0,'Enter Data'!E34+'Enter Data'!F34+'Enter Data'!G34&gt;=0.3, 'Enter Data'!I34&gt;=0.5), 13, 0)</f>
        <v>0</v>
      </c>
      <c r="B47" s="1" t="s">
        <v>66</v>
      </c>
      <c r="C47" s="1" t="s">
        <v>63</v>
      </c>
    </row>
    <row r="48" spans="1:3" x14ac:dyDescent="0.25">
      <c r="A48" s="2">
        <f>SUM(A35:A47)+1</f>
        <v>5</v>
      </c>
      <c r="B48" s="4"/>
      <c r="C48" s="4"/>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E3D31-A333-416F-A9A2-4B505A070BC8}">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Data'!C35+1.5*'Enter Data'!D35&lt;0.15,1,0)</f>
        <v>0</v>
      </c>
      <c r="B2" s="1" t="s">
        <v>14</v>
      </c>
      <c r="C2" s="1" t="s">
        <v>15</v>
      </c>
    </row>
    <row r="3" spans="1:3" x14ac:dyDescent="0.25">
      <c r="A3" s="2">
        <f>IF(AND('Enter Data'!C35+1.5*'Enter Data'!D35&gt;=0.15, 'Enter Data'!C35+2*'Enter Data'!D35&lt;0.3), 2, 0)</f>
        <v>0</v>
      </c>
      <c r="B3" s="1" t="s">
        <v>16</v>
      </c>
      <c r="C3" s="1" t="s">
        <v>17</v>
      </c>
    </row>
    <row r="4" spans="1:3" x14ac:dyDescent="0.25">
      <c r="A4" s="2">
        <f>IF(OR(AND('Enter Data'!D35&gt;=0.07, 'Enter Data'!D35&lt;0.2,'Enter Data'!B35&gt;0.52,'Enter Data'!C35+2*'Enter Data'!D35&gt;=0.3), AND('Enter Data'!D35&lt;0.07, 'Enter Data'!C35&lt;0.5, 'Enter Data'!C35+2*'Enter Data'!D35&gt;=0.3)), 3,0)</f>
        <v>0</v>
      </c>
      <c r="B4" s="1" t="s">
        <v>18</v>
      </c>
      <c r="C4" s="1" t="s">
        <v>19</v>
      </c>
    </row>
    <row r="5" spans="1:3" x14ac:dyDescent="0.25">
      <c r="A5" s="2">
        <f>IF(AND('Enter Data'!D35&gt;=0.07, 'Enter Data'!D35&lt;0.27, 'Enter Data'!C35&gt;=0.28, 'Enter Data'!C35&lt;0.5, 'Enter Data'!B35&lt;=0.52), 4, 0)</f>
        <v>0</v>
      </c>
      <c r="B5" s="1" t="s">
        <v>20</v>
      </c>
      <c r="C5" s="1" t="s">
        <v>21</v>
      </c>
    </row>
    <row r="6" spans="1:3" x14ac:dyDescent="0.25">
      <c r="A6" s="2">
        <f>IF(OR(AND('Enter Data'!C35&gt;=0.5, 'Enter Data'!D35&gt;=0.12,'Enter Data'!D35&lt;0.27), AND('Enter Data'!C35&gt;=0.5,'Enter Data'!C35&lt;0.8,'Enter Data'!D35&lt;0.12)), 5,0)</f>
        <v>0</v>
      </c>
      <c r="B6" s="1" t="s">
        <v>22</v>
      </c>
      <c r="C6" s="1" t="s">
        <v>23</v>
      </c>
    </row>
    <row r="7" spans="1:3" x14ac:dyDescent="0.25">
      <c r="A7" s="2">
        <f>IF(AND('Enter Data'!C35&gt;=0.8, 'Enter Data'!D35&lt;0.12), 6, 0)</f>
        <v>6</v>
      </c>
      <c r="B7" s="1" t="s">
        <v>24</v>
      </c>
      <c r="C7" s="1" t="s">
        <v>25</v>
      </c>
    </row>
    <row r="8" spans="1:3" x14ac:dyDescent="0.25">
      <c r="A8" s="2">
        <f>IF(AND('Enter Data'!D35&gt;=0.2, 'Enter Data'!D35&lt;0.35, 'Enter Data'!C35&lt;0.28, 'Enter Data'!B35&gt;0.45), 7, 0)</f>
        <v>0</v>
      </c>
      <c r="B8" s="1" t="s">
        <v>26</v>
      </c>
      <c r="C8" s="1" t="s">
        <v>27</v>
      </c>
    </row>
    <row r="9" spans="1:3" x14ac:dyDescent="0.25">
      <c r="A9" s="2">
        <f>IF(AND('Enter Data'!D35&gt;=0.27, 'Enter Data'!D35&lt;0.4, 'Enter Data'!B35&gt;0.2, 'Enter Data'!B35&lt;=0.45), 8, 0)</f>
        <v>0</v>
      </c>
      <c r="B9" s="1" t="s">
        <v>28</v>
      </c>
      <c r="C9" s="1" t="s">
        <v>29</v>
      </c>
    </row>
    <row r="10" spans="1:3" x14ac:dyDescent="0.25">
      <c r="A10" s="2">
        <f>IF(AND('Enter Data'!D35&gt;=0.27, 'Enter Data'!D35&lt;0.4, 'Enter Data'!B35&lt;=0.2), 9, 0)</f>
        <v>0</v>
      </c>
      <c r="B10" s="1" t="s">
        <v>30</v>
      </c>
      <c r="C10" s="1" t="s">
        <v>31</v>
      </c>
    </row>
    <row r="11" spans="1:3" x14ac:dyDescent="0.25">
      <c r="A11" s="2">
        <f>IF(AND('Enter Data'!D35&gt;=0.35, 'Enter Data'!B35&gt;0.45), 10, 0)</f>
        <v>0</v>
      </c>
      <c r="B11" s="1" t="s">
        <v>32</v>
      </c>
      <c r="C11" s="1" t="s">
        <v>33</v>
      </c>
    </row>
    <row r="12" spans="1:3" x14ac:dyDescent="0.25">
      <c r="A12" s="2">
        <f>IF(AND('Enter Data'!D35&gt;=0.4, 'Enter Data'!C35&gt;=0.4), 11, 0)</f>
        <v>0</v>
      </c>
      <c r="B12" s="1" t="s">
        <v>34</v>
      </c>
      <c r="C12" s="1" t="s">
        <v>35</v>
      </c>
    </row>
    <row r="13" spans="1:3" x14ac:dyDescent="0.25">
      <c r="A13" s="2">
        <f>IF(AND('Enter Data'!D35&gt;=0.4, 'Enter Data'!B35&lt;=0.45,'Enter Data'!C35&lt;0.4),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Data'!E35:I35)='Enter Data'!B35, 'Enter Data'!E35+'Enter Data'!F35&gt;=0.25, 'Enter Data'!G35&lt;0.5, 'Enter Data'!H35&lt;0.5, 'Enter Data'!I35&lt;0.5), 1, 0)</f>
        <v>0</v>
      </c>
      <c r="B17" s="1" t="s">
        <v>38</v>
      </c>
      <c r="C17" s="1" t="s">
        <v>39</v>
      </c>
    </row>
    <row r="18" spans="1:3" x14ac:dyDescent="0.25">
      <c r="A18" s="2">
        <f>IF(AND(SUM('Enter Data'!E35:I35)='Enter Data'!B35,SUM($A$17) = 0, 'Enter Data'!E35+'Enter Data'!F35+'Enter Data'!G35&gt;=0.25, 'Enter Data'!E35+'Enter Data'!F35&lt;0.25, 'Enter Data'!H35&lt;0.5,'Enter Data'!I35&lt;0.5), 2, 0)</f>
        <v>0</v>
      </c>
      <c r="B18" s="1" t="s">
        <v>40</v>
      </c>
      <c r="C18" s="1" t="s">
        <v>15</v>
      </c>
    </row>
    <row r="19" spans="1:3" x14ac:dyDescent="0.25">
      <c r="A19" s="2">
        <f>IF(AND(SUM('Enter Data'!E35:I35)='Enter Data'!B35,SUM($A$17:$A$18) = 0, 'Enter Data'!G35&gt;=0.5, 'Enter Data'!E35+'Enter Data'!F35&gt;=0.25), 3, 0)</f>
        <v>0</v>
      </c>
      <c r="B19" s="1" t="s">
        <v>41</v>
      </c>
      <c r="C19" s="1" t="s">
        <v>15</v>
      </c>
    </row>
    <row r="20" spans="1:3" x14ac:dyDescent="0.25">
      <c r="A20" s="2">
        <f>IF(AND(SUM('Enter Data'!E35:I35)='Enter Data'!B35,SUM($A$17:$A$19) = 0, 'Enter Data'!H35&gt;=0.5, 'Enter Data'!H35&gt;'Enter Data'!I35), 4, 0)</f>
        <v>0</v>
      </c>
      <c r="B20" s="1" t="s">
        <v>42</v>
      </c>
      <c r="C20" s="1" t="s">
        <v>43</v>
      </c>
    </row>
    <row r="21" spans="1:3" x14ac:dyDescent="0.25">
      <c r="A21" s="2">
        <f>IF(AND(SUM('Enter Data'!E35:I35)='Enter Data'!B35,SUM($A$17:$A$20) = 0, 'Enter Data'!E35+'Enter Data'!F35+'Enter Data'!G35&lt;0.25, 'Enter Data'!I35&lt;0.5), 5, 0)</f>
        <v>5</v>
      </c>
      <c r="B21" s="1" t="s">
        <v>44</v>
      </c>
      <c r="C21" s="1" t="s">
        <v>43</v>
      </c>
    </row>
    <row r="22" spans="1:3" x14ac:dyDescent="0.25">
      <c r="A22" s="2">
        <f>IF(AND(SUM('Enter Data'!E35:I35)='Enter Data'!B35,SUM($A$17:$A$21) = 0, 'Enter Data'!I35&gt;=0.5),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Data'!E35:I35)='Enter Data'!B35, 'Enter Data'!E35+'Enter Data'!F35&gt;=0.25, 'Enter Data'!G35&lt;0.5, 'Enter Data'!H35&lt;0.5, 'Enter Data'!I35&lt;0.5), 1, 0)</f>
        <v>0</v>
      </c>
      <c r="B26" s="1" t="s">
        <v>38</v>
      </c>
      <c r="C26" s="1" t="s">
        <v>48</v>
      </c>
    </row>
    <row r="27" spans="1:3" x14ac:dyDescent="0.25">
      <c r="A27" s="2">
        <f>IF(AND(SUM('Enter Data'!E35:I35)='Enter Data'!B35,SUM($A$26) = 0, 'Enter Data'!E35+'Enter Data'!F35+'Enter Data'!G35&gt;=0.25, 'Enter Data'!E35+'Enter Data'!F35&lt;0.25, 'Enter Data'!H35&lt;0.5,'Enter Data'!I35&lt;0.5), 2, 0)</f>
        <v>0</v>
      </c>
      <c r="B27" s="1" t="s">
        <v>40</v>
      </c>
      <c r="C27" s="1" t="s">
        <v>17</v>
      </c>
    </row>
    <row r="28" spans="1:3" x14ac:dyDescent="0.25">
      <c r="A28" s="2">
        <f>IF(AND(SUM('Enter Data'!E35:I35)='Enter Data'!B35,SUM($A$26:$A$27) = 0, 'Enter Data'!G35&gt;=0.5, 'Enter Data'!E35+'Enter Data'!F35&gt;=0.25),3, 0)</f>
        <v>0</v>
      </c>
      <c r="B28" s="1" t="s">
        <v>41</v>
      </c>
      <c r="C28" s="1" t="s">
        <v>17</v>
      </c>
    </row>
    <row r="29" spans="1:3" x14ac:dyDescent="0.25">
      <c r="A29" s="2">
        <f>IF(AND(SUM('Enter Data'!E35:I35)='Enter Data'!B35,SUM($A$26:$A$28) = 0, 'Enter Data'!H35&gt;=0.5), 4, 0)</f>
        <v>0</v>
      </c>
      <c r="B29" s="1" t="s">
        <v>49</v>
      </c>
      <c r="C29" s="1" t="s">
        <v>50</v>
      </c>
    </row>
    <row r="30" spans="1:3" x14ac:dyDescent="0.25">
      <c r="A30" s="2">
        <f>IF(AND(SUM('Enter Data'!E35:I35)='Enter Data'!B35,SUM($A$26:$A$29) = 0, 'Enter Data'!E35+'Enter Data'!F35+'Enter Data'!G35&lt;0.25, 'Enter Data'!I35&lt;0.5), 5, 0)</f>
        <v>5</v>
      </c>
      <c r="B30" s="1" t="s">
        <v>44</v>
      </c>
      <c r="C30" s="1" t="s">
        <v>50</v>
      </c>
    </row>
    <row r="31" spans="1:3" x14ac:dyDescent="0.25">
      <c r="A31" s="2">
        <f>IF(AND(SUM('Enter Data'!E35:I35)='Enter Data'!B35,SUM($A$26:$A$30) = 0, 'Enter Data'!I35&gt;=0.5),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Data'!E35:I35)='Enter Data'!B35, 'Enter Data'!E35+'Enter Data'!F35&gt;=0.25, 'Enter Data'!G35&lt;0.5, 'Enter Data'!H35&lt;0.5, 'Enter Data'!I35&lt;0.5), 1, 0)</f>
        <v>0</v>
      </c>
      <c r="B35" s="1" t="s">
        <v>38</v>
      </c>
      <c r="C35" s="1" t="s">
        <v>11</v>
      </c>
    </row>
    <row r="36" spans="1:3" x14ac:dyDescent="0.25">
      <c r="A36" s="2">
        <f>IF(AND(SUM('Enter Data'!E35:I35)='Enter Data'!B35,SUM($A$35) = 0,'Enter Data'!E35+'Enter Data'!F35+'Enter Data'!G35&gt;=0.3, 'Enter Data'!I35&gt;=0.3, 'Enter Data'!I35&lt;0.5), 2, 0)</f>
        <v>0</v>
      </c>
      <c r="B36" s="1" t="s">
        <v>53</v>
      </c>
      <c r="C36" s="1" t="s">
        <v>11</v>
      </c>
    </row>
    <row r="37" spans="1:3" x14ac:dyDescent="0.25">
      <c r="A37" s="2">
        <f>IF(AND(SUM('Enter Data'!E35:I35)='Enter Data'!B35,SUM($A$35:$A$36) = 0, 'Enter Data'!E35+'Enter Data'!F35+'Enter Data'!G35&gt;=0.3, 'Enter Data'!E35+'Enter Data'!F35&lt;0.25, 'Enter Data'!H35&lt;0.3,'Enter Data'!I35&lt;0.3), 3, 0)</f>
        <v>0</v>
      </c>
      <c r="B37" s="1" t="s">
        <v>54</v>
      </c>
      <c r="C37" s="1" t="s">
        <v>19</v>
      </c>
    </row>
    <row r="38" spans="1:3" x14ac:dyDescent="0.25">
      <c r="A38" s="2">
        <f>IF(AND(SUM('Enter Data'!E35:I35)='Enter Data'!B35,SUM($A$35:$A$37) = 0,'Enter Data'!E35+'Enter Data'!F35+'Enter Data'!G35&lt;=0.15,'Enter Data'!H35&lt;0.3,'Enter Data'!I35&lt;0.3,'Enter Data'!H35+'Enter Data'!I35&lt;0.4), 4, 0)</f>
        <v>4</v>
      </c>
      <c r="B38" s="1" t="s">
        <v>55</v>
      </c>
      <c r="C38" s="1" t="s">
        <v>19</v>
      </c>
    </row>
    <row r="39" spans="1:3" x14ac:dyDescent="0.25">
      <c r="A39" s="2">
        <f>IF(AND(SUM('Enter Data'!E35:I35)='Enter Data'!B35,SUM($A$35:$A$38) = 0,'Enter Data'!E35+'Enter Data'!F35&gt;=0.25, 'Enter Data'!G35&gt;=0.5), 5, 0)</f>
        <v>0</v>
      </c>
      <c r="B39" s="1" t="s">
        <v>56</v>
      </c>
      <c r="C39" s="1" t="s">
        <v>19</v>
      </c>
    </row>
    <row r="40" spans="1:3" x14ac:dyDescent="0.25">
      <c r="A40" s="2">
        <f>IF(AND(SUM('Enter Data'!E35:I35)='Enter Data'!B35,SUM($A$35:$A$39) = 0,'Enter Data'!H35&gt;=0.3,'Enter Data'!I35&lt;0.3, 'Enter Data'!E35+'Enter Data'!F35&lt;0.25), 6, 0)</f>
        <v>0</v>
      </c>
      <c r="B40" s="1" t="s">
        <v>57</v>
      </c>
      <c r="C40" s="1" t="s">
        <v>58</v>
      </c>
    </row>
    <row r="41" spans="1:3" x14ac:dyDescent="0.25">
      <c r="A41" s="2">
        <f>IF(AND(SUM('Enter Data'!E35:I35)='Enter Data'!B35,SUM($A$35:$A$40) = 0,'Enter Data'!E35+'Enter Data'!F35+'Enter Data'!G35&gt;=0.15, 'Enter Data'!E35+'Enter Data'!F35+'Enter Data'!G35&lt;0.3, 'Enter Data'!E35+'Enter Data'!F35&lt;0.25), 7, 0)</f>
        <v>0</v>
      </c>
      <c r="B41" s="1" t="s">
        <v>59</v>
      </c>
      <c r="C41" s="1" t="s">
        <v>58</v>
      </c>
    </row>
    <row r="42" spans="1:3" x14ac:dyDescent="0.25">
      <c r="A42" s="2">
        <f>IF(AND(SUM('Enter Data'!E35:I35)='Enter Data'!B35,SUM($A$35:$A$41) = 0,'Enter Data'!H35+'Enter Data'!I35&gt;=0.4, 'Enter Data'!H35&gt;='Enter Data'!I35, 'Enter Data'!E35+'Enter Data'!F35+'Enter Data'!G35&lt;=0.15), 8, 0)</f>
        <v>0</v>
      </c>
      <c r="B42" s="1" t="s">
        <v>60</v>
      </c>
      <c r="C42" s="1" t="s">
        <v>58</v>
      </c>
    </row>
    <row r="43" spans="1:3" x14ac:dyDescent="0.25">
      <c r="A43" s="2">
        <f>IF(AND(SUM('Enter Data'!E35:I35)='Enter Data'!B35,SUM($A$35:$A$42) = 0,'Enter Data'!E35+'Enter Data'!F35&gt;=0.25, 'Enter Data'!H35&gt;=0.5), 9, 0)</f>
        <v>0</v>
      </c>
      <c r="B43" s="1" t="s">
        <v>61</v>
      </c>
      <c r="C43" s="1" t="s">
        <v>58</v>
      </c>
    </row>
    <row r="44" spans="1:3" x14ac:dyDescent="0.25">
      <c r="A44" s="2">
        <f>IF(AND(SUM('Enter Data'!E35:I35)='Enter Data'!B35,SUM($A$35:$A$43) = 0,'Enter Data'!I35&gt;=0.3, 'Enter Data'!E35+'Enter Data'!F35+'Enter Data'!G35&lt;0.15, 'Enter Data'!I35&gt;'Enter Data'!H35), 10, 0)</f>
        <v>0</v>
      </c>
      <c r="B44" s="1" t="s">
        <v>62</v>
      </c>
      <c r="C44" s="1" t="s">
        <v>63</v>
      </c>
    </row>
    <row r="45" spans="1:3" x14ac:dyDescent="0.25">
      <c r="A45" s="2">
        <f>IF(AND(SUM('Enter Data'!E35:I35)='Enter Data'!B35,SUM($A$35:$A$44) = 0,'Enter Data'!H35+'Enter Data'!I35&gt;=0.4, 'Enter Data'!I35&gt;'Enter Data'!H35, 'Enter Data'!E35+'Enter Data'!F35+'Enter Data'!G35&lt;15), 11, 0)</f>
        <v>0</v>
      </c>
      <c r="B45" s="1" t="s">
        <v>64</v>
      </c>
      <c r="C45" s="1" t="s">
        <v>63</v>
      </c>
    </row>
    <row r="46" spans="1:3" x14ac:dyDescent="0.25">
      <c r="A46" s="2">
        <f>IF(AND(SUM('Enter Data'!E35:I35)='Enter Data'!B35,SUM($A$35:$A$45) = 0,'Enter Data'!E35+'Enter Data'!F35&gt;=0.25, 'Enter Data'!I35&gt;=0.5), 12, 0)</f>
        <v>0</v>
      </c>
      <c r="B46" s="1" t="s">
        <v>65</v>
      </c>
      <c r="C46" s="1" t="s">
        <v>63</v>
      </c>
    </row>
    <row r="47" spans="1:3" x14ac:dyDescent="0.25">
      <c r="A47" s="2">
        <f>IF(AND(SUM('Enter Data'!E35:I35)='Enter Data'!B35,SUM($A$35:$A$46) = 0,'Enter Data'!E35+'Enter Data'!F35+'Enter Data'!G35&gt;=0.3, 'Enter Data'!I35&gt;=0.5), 13, 0)</f>
        <v>0</v>
      </c>
      <c r="B47" s="1" t="s">
        <v>66</v>
      </c>
      <c r="C47" s="1" t="s">
        <v>63</v>
      </c>
    </row>
    <row r="48" spans="1:3" x14ac:dyDescent="0.25">
      <c r="A48" s="2">
        <f>SUM(A35:A47)+1</f>
        <v>5</v>
      </c>
      <c r="B48" s="4"/>
      <c r="C48"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BF256-06D9-4546-BEE3-07FED5DF9B96}">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Data'!C36+1.5*'Enter Data'!D36&lt;0.15,1,0)</f>
        <v>0</v>
      </c>
      <c r="B2" s="1" t="s">
        <v>14</v>
      </c>
      <c r="C2" s="1" t="s">
        <v>15</v>
      </c>
    </row>
    <row r="3" spans="1:3" x14ac:dyDescent="0.25">
      <c r="A3" s="2">
        <f>IF(AND('Enter Data'!C36+1.5*'Enter Data'!D36&gt;=0.15, 'Enter Data'!C36+2*'Enter Data'!D36&lt;0.3), 2, 0)</f>
        <v>0</v>
      </c>
      <c r="B3" s="1" t="s">
        <v>16</v>
      </c>
      <c r="C3" s="1" t="s">
        <v>17</v>
      </c>
    </row>
    <row r="4" spans="1:3" x14ac:dyDescent="0.25">
      <c r="A4" s="2">
        <f>IF(OR(AND('Enter Data'!D36&gt;=0.07, 'Enter Data'!D36&lt;0.2,'Enter Data'!B36&gt;0.52,'Enter Data'!C36+2*'Enter Data'!D36&gt;=0.3), AND('Enter Data'!D36&lt;0.07, 'Enter Data'!C36&lt;0.5, 'Enter Data'!C36+2*'Enter Data'!D36&gt;=0.3)), 3,0)</f>
        <v>0</v>
      </c>
      <c r="B4" s="1" t="s">
        <v>18</v>
      </c>
      <c r="C4" s="1" t="s">
        <v>19</v>
      </c>
    </row>
    <row r="5" spans="1:3" x14ac:dyDescent="0.25">
      <c r="A5" s="2">
        <f>IF(AND('Enter Data'!D36&gt;=0.07, 'Enter Data'!D36&lt;0.27, 'Enter Data'!C36&gt;=0.28, 'Enter Data'!C36&lt;0.5, 'Enter Data'!B36&lt;=0.52), 4, 0)</f>
        <v>0</v>
      </c>
      <c r="B5" s="1" t="s">
        <v>20</v>
      </c>
      <c r="C5" s="1" t="s">
        <v>21</v>
      </c>
    </row>
    <row r="6" spans="1:3" x14ac:dyDescent="0.25">
      <c r="A6" s="2">
        <f>IF(OR(AND('Enter Data'!C36&gt;=0.5, 'Enter Data'!D36&gt;=0.12,'Enter Data'!D36&lt;0.27), AND('Enter Data'!C36&gt;=0.5,'Enter Data'!C36&lt;0.8,'Enter Data'!D36&lt;0.12)), 5,0)</f>
        <v>0</v>
      </c>
      <c r="B6" s="1" t="s">
        <v>22</v>
      </c>
      <c r="C6" s="1" t="s">
        <v>23</v>
      </c>
    </row>
    <row r="7" spans="1:3" x14ac:dyDescent="0.25">
      <c r="A7" s="2">
        <f>IF(AND('Enter Data'!C36&gt;=0.8, 'Enter Data'!D36&lt;0.12), 6, 0)</f>
        <v>6</v>
      </c>
      <c r="B7" s="1" t="s">
        <v>24</v>
      </c>
      <c r="C7" s="1" t="s">
        <v>25</v>
      </c>
    </row>
    <row r="8" spans="1:3" x14ac:dyDescent="0.25">
      <c r="A8" s="2">
        <f>IF(AND('Enter Data'!D36&gt;=0.2, 'Enter Data'!D36&lt;0.35, 'Enter Data'!C36&lt;0.28, 'Enter Data'!B36&gt;0.45), 7, 0)</f>
        <v>0</v>
      </c>
      <c r="B8" s="1" t="s">
        <v>26</v>
      </c>
      <c r="C8" s="1" t="s">
        <v>27</v>
      </c>
    </row>
    <row r="9" spans="1:3" x14ac:dyDescent="0.25">
      <c r="A9" s="2">
        <f>IF(AND('Enter Data'!D36&gt;=0.27, 'Enter Data'!D36&lt;0.4, 'Enter Data'!B36&gt;0.2, 'Enter Data'!B36&lt;=0.45), 8, 0)</f>
        <v>0</v>
      </c>
      <c r="B9" s="1" t="s">
        <v>28</v>
      </c>
      <c r="C9" s="1" t="s">
        <v>29</v>
      </c>
    </row>
    <row r="10" spans="1:3" x14ac:dyDescent="0.25">
      <c r="A10" s="2">
        <f>IF(AND('Enter Data'!D36&gt;=0.27, 'Enter Data'!D36&lt;0.4, 'Enter Data'!B36&lt;=0.2), 9, 0)</f>
        <v>0</v>
      </c>
      <c r="B10" s="1" t="s">
        <v>30</v>
      </c>
      <c r="C10" s="1" t="s">
        <v>31</v>
      </c>
    </row>
    <row r="11" spans="1:3" x14ac:dyDescent="0.25">
      <c r="A11" s="2">
        <f>IF(AND('Enter Data'!D36&gt;=0.35, 'Enter Data'!B36&gt;0.45), 10, 0)</f>
        <v>0</v>
      </c>
      <c r="B11" s="1" t="s">
        <v>32</v>
      </c>
      <c r="C11" s="1" t="s">
        <v>33</v>
      </c>
    </row>
    <row r="12" spans="1:3" x14ac:dyDescent="0.25">
      <c r="A12" s="2">
        <f>IF(AND('Enter Data'!D36&gt;=0.4, 'Enter Data'!C36&gt;=0.4), 11, 0)</f>
        <v>0</v>
      </c>
      <c r="B12" s="1" t="s">
        <v>34</v>
      </c>
      <c r="C12" s="1" t="s">
        <v>35</v>
      </c>
    </row>
    <row r="13" spans="1:3" x14ac:dyDescent="0.25">
      <c r="A13" s="2">
        <f>IF(AND('Enter Data'!D36&gt;=0.4, 'Enter Data'!B36&lt;=0.45,'Enter Data'!C36&lt;0.4),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Data'!E36:I36)='Enter Data'!B36, 'Enter Data'!E36+'Enter Data'!F36&gt;=0.25, 'Enter Data'!G36&lt;0.5, 'Enter Data'!H36&lt;0.5, 'Enter Data'!I36&lt;0.5), 1, 0)</f>
        <v>0</v>
      </c>
      <c r="B17" s="1" t="s">
        <v>38</v>
      </c>
      <c r="C17" s="1" t="s">
        <v>39</v>
      </c>
    </row>
    <row r="18" spans="1:3" x14ac:dyDescent="0.25">
      <c r="A18" s="2">
        <f>IF(AND(SUM('Enter Data'!E36:I36)='Enter Data'!B36,SUM($A$17) = 0, 'Enter Data'!E36+'Enter Data'!F36+'Enter Data'!G36&gt;=0.25, 'Enter Data'!E36+'Enter Data'!F36&lt;0.25, 'Enter Data'!H36&lt;0.5,'Enter Data'!I36&lt;0.5), 2, 0)</f>
        <v>0</v>
      </c>
      <c r="B18" s="1" t="s">
        <v>40</v>
      </c>
      <c r="C18" s="1" t="s">
        <v>15</v>
      </c>
    </row>
    <row r="19" spans="1:3" x14ac:dyDescent="0.25">
      <c r="A19" s="2">
        <f>IF(AND(SUM('Enter Data'!E36:I36)='Enter Data'!B36,SUM($A$17:$A$18) = 0, 'Enter Data'!G36&gt;=0.5, 'Enter Data'!E36+'Enter Data'!F36&gt;=0.25), 3, 0)</f>
        <v>0</v>
      </c>
      <c r="B19" s="1" t="s">
        <v>41</v>
      </c>
      <c r="C19" s="1" t="s">
        <v>15</v>
      </c>
    </row>
    <row r="20" spans="1:3" x14ac:dyDescent="0.25">
      <c r="A20" s="2">
        <f>IF(AND(SUM('Enter Data'!E36:I36)='Enter Data'!B36,SUM($A$17:$A$19) = 0, 'Enter Data'!H36&gt;=0.5, 'Enter Data'!H36&gt;'Enter Data'!I36), 4, 0)</f>
        <v>0</v>
      </c>
      <c r="B20" s="1" t="s">
        <v>42</v>
      </c>
      <c r="C20" s="1" t="s">
        <v>43</v>
      </c>
    </row>
    <row r="21" spans="1:3" x14ac:dyDescent="0.25">
      <c r="A21" s="2">
        <f>IF(AND(SUM('Enter Data'!E36:I36)='Enter Data'!B36,SUM($A$17:$A$20) = 0, 'Enter Data'!E36+'Enter Data'!F36+'Enter Data'!G36&lt;0.25, 'Enter Data'!I36&lt;0.5), 5, 0)</f>
        <v>5</v>
      </c>
      <c r="B21" s="1" t="s">
        <v>44</v>
      </c>
      <c r="C21" s="1" t="s">
        <v>43</v>
      </c>
    </row>
    <row r="22" spans="1:3" x14ac:dyDescent="0.25">
      <c r="A22" s="2">
        <f>IF(AND(SUM('Enter Data'!E36:I36)='Enter Data'!B36,SUM($A$17:$A$21) = 0, 'Enter Data'!I36&gt;=0.5),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Data'!E36:I36)='Enter Data'!B36, 'Enter Data'!E36+'Enter Data'!F36&gt;=0.25, 'Enter Data'!G36&lt;0.5, 'Enter Data'!H36&lt;0.5, 'Enter Data'!I36&lt;0.5), 1, 0)</f>
        <v>0</v>
      </c>
      <c r="B26" s="1" t="s">
        <v>38</v>
      </c>
      <c r="C26" s="1" t="s">
        <v>48</v>
      </c>
    </row>
    <row r="27" spans="1:3" x14ac:dyDescent="0.25">
      <c r="A27" s="2">
        <f>IF(AND(SUM('Enter Data'!E36:I36)='Enter Data'!B36,SUM($A$26) = 0, 'Enter Data'!E36+'Enter Data'!F36+'Enter Data'!G36&gt;=0.25, 'Enter Data'!E36+'Enter Data'!F36&lt;0.25, 'Enter Data'!H36&lt;0.5,'Enter Data'!I36&lt;0.5), 2, 0)</f>
        <v>0</v>
      </c>
      <c r="B27" s="1" t="s">
        <v>40</v>
      </c>
      <c r="C27" s="1" t="s">
        <v>17</v>
      </c>
    </row>
    <row r="28" spans="1:3" x14ac:dyDescent="0.25">
      <c r="A28" s="2">
        <f>IF(AND(SUM('Enter Data'!E36:I36)='Enter Data'!B36,SUM($A$26:$A$27) = 0, 'Enter Data'!G36&gt;=0.5, 'Enter Data'!E36+'Enter Data'!F36&gt;=0.25),3, 0)</f>
        <v>0</v>
      </c>
      <c r="B28" s="1" t="s">
        <v>41</v>
      </c>
      <c r="C28" s="1" t="s">
        <v>17</v>
      </c>
    </row>
    <row r="29" spans="1:3" x14ac:dyDescent="0.25">
      <c r="A29" s="2">
        <f>IF(AND(SUM('Enter Data'!E36:I36)='Enter Data'!B36,SUM($A$26:$A$28) = 0, 'Enter Data'!H36&gt;=0.5), 4, 0)</f>
        <v>0</v>
      </c>
      <c r="B29" s="1" t="s">
        <v>49</v>
      </c>
      <c r="C29" s="1" t="s">
        <v>50</v>
      </c>
    </row>
    <row r="30" spans="1:3" x14ac:dyDescent="0.25">
      <c r="A30" s="2">
        <f>IF(AND(SUM('Enter Data'!E36:I36)='Enter Data'!B36,SUM($A$26:$A$29) = 0, 'Enter Data'!E36+'Enter Data'!F36+'Enter Data'!G36&lt;0.25, 'Enter Data'!I36&lt;0.5), 5, 0)</f>
        <v>5</v>
      </c>
      <c r="B30" s="1" t="s">
        <v>44</v>
      </c>
      <c r="C30" s="1" t="s">
        <v>50</v>
      </c>
    </row>
    <row r="31" spans="1:3" x14ac:dyDescent="0.25">
      <c r="A31" s="2">
        <f>IF(AND(SUM('Enter Data'!E36:I36)='Enter Data'!B36,SUM($A$26:$A$30) = 0, 'Enter Data'!I36&gt;=0.5),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Data'!E36:I36)='Enter Data'!B36, 'Enter Data'!E36+'Enter Data'!F36&gt;=0.25, 'Enter Data'!G36&lt;0.5, 'Enter Data'!H36&lt;0.5, 'Enter Data'!I36&lt;0.5), 1, 0)</f>
        <v>0</v>
      </c>
      <c r="B35" s="1" t="s">
        <v>38</v>
      </c>
      <c r="C35" s="1" t="s">
        <v>11</v>
      </c>
    </row>
    <row r="36" spans="1:3" x14ac:dyDescent="0.25">
      <c r="A36" s="2">
        <f>IF(AND(SUM('Enter Data'!E36:I36)='Enter Data'!B36,SUM($A$35) = 0,'Enter Data'!E36+'Enter Data'!F36+'Enter Data'!G36&gt;=0.3, 'Enter Data'!I36&gt;=0.3, 'Enter Data'!I36&lt;0.5), 2, 0)</f>
        <v>0</v>
      </c>
      <c r="B36" s="1" t="s">
        <v>53</v>
      </c>
      <c r="C36" s="1" t="s">
        <v>11</v>
      </c>
    </row>
    <row r="37" spans="1:3" x14ac:dyDescent="0.25">
      <c r="A37" s="2">
        <f>IF(AND(SUM('Enter Data'!E36:I36)='Enter Data'!B36,SUM($A$35:$A$36) = 0, 'Enter Data'!E36+'Enter Data'!F36+'Enter Data'!G36&gt;=0.3, 'Enter Data'!E36+'Enter Data'!F36&lt;0.25, 'Enter Data'!H36&lt;0.3,'Enter Data'!I36&lt;0.3), 3, 0)</f>
        <v>0</v>
      </c>
      <c r="B37" s="1" t="s">
        <v>54</v>
      </c>
      <c r="C37" s="1" t="s">
        <v>19</v>
      </c>
    </row>
    <row r="38" spans="1:3" x14ac:dyDescent="0.25">
      <c r="A38" s="2">
        <f>IF(AND(SUM('Enter Data'!E36:I36)='Enter Data'!B36,SUM($A$35:$A$37) = 0,'Enter Data'!E36+'Enter Data'!F36+'Enter Data'!G36&lt;=0.15,'Enter Data'!H36&lt;0.3,'Enter Data'!I36&lt;0.3,'Enter Data'!H36+'Enter Data'!I36&lt;0.4), 4, 0)</f>
        <v>4</v>
      </c>
      <c r="B38" s="1" t="s">
        <v>55</v>
      </c>
      <c r="C38" s="1" t="s">
        <v>19</v>
      </c>
    </row>
    <row r="39" spans="1:3" x14ac:dyDescent="0.25">
      <c r="A39" s="2">
        <f>IF(AND(SUM('Enter Data'!E36:I36)='Enter Data'!B36,SUM($A$35:$A$38) = 0,'Enter Data'!E36+'Enter Data'!F36&gt;=0.25, 'Enter Data'!G36&gt;=0.5), 5, 0)</f>
        <v>0</v>
      </c>
      <c r="B39" s="1" t="s">
        <v>56</v>
      </c>
      <c r="C39" s="1" t="s">
        <v>19</v>
      </c>
    </row>
    <row r="40" spans="1:3" x14ac:dyDescent="0.25">
      <c r="A40" s="2">
        <f>IF(AND(SUM('Enter Data'!E36:I36)='Enter Data'!B36,SUM($A$35:$A$39) = 0,'Enter Data'!H36&gt;=0.3,'Enter Data'!I36&lt;0.3, 'Enter Data'!E36+'Enter Data'!F36&lt;0.25), 6, 0)</f>
        <v>0</v>
      </c>
      <c r="B40" s="1" t="s">
        <v>57</v>
      </c>
      <c r="C40" s="1" t="s">
        <v>58</v>
      </c>
    </row>
    <row r="41" spans="1:3" x14ac:dyDescent="0.25">
      <c r="A41" s="2">
        <f>IF(AND(SUM('Enter Data'!E36:I36)='Enter Data'!B36,SUM($A$35:$A$40) = 0,'Enter Data'!E36+'Enter Data'!F36+'Enter Data'!G36&gt;=0.15, 'Enter Data'!E36+'Enter Data'!F36+'Enter Data'!G36&lt;0.3, 'Enter Data'!E36+'Enter Data'!F36&lt;0.25), 7, 0)</f>
        <v>0</v>
      </c>
      <c r="B41" s="1" t="s">
        <v>59</v>
      </c>
      <c r="C41" s="1" t="s">
        <v>58</v>
      </c>
    </row>
    <row r="42" spans="1:3" x14ac:dyDescent="0.25">
      <c r="A42" s="2">
        <f>IF(AND(SUM('Enter Data'!E36:I36)='Enter Data'!B36,SUM($A$35:$A$41) = 0,'Enter Data'!H36+'Enter Data'!I36&gt;=0.4, 'Enter Data'!H36&gt;='Enter Data'!I36, 'Enter Data'!E36+'Enter Data'!F36+'Enter Data'!G36&lt;=0.15), 8, 0)</f>
        <v>0</v>
      </c>
      <c r="B42" s="1" t="s">
        <v>60</v>
      </c>
      <c r="C42" s="1" t="s">
        <v>58</v>
      </c>
    </row>
    <row r="43" spans="1:3" x14ac:dyDescent="0.25">
      <c r="A43" s="2">
        <f>IF(AND(SUM('Enter Data'!E36:I36)='Enter Data'!B36,SUM($A$35:$A$42) = 0,'Enter Data'!E36+'Enter Data'!F36&gt;=0.25, 'Enter Data'!H36&gt;=0.5), 9, 0)</f>
        <v>0</v>
      </c>
      <c r="B43" s="1" t="s">
        <v>61</v>
      </c>
      <c r="C43" s="1" t="s">
        <v>58</v>
      </c>
    </row>
    <row r="44" spans="1:3" x14ac:dyDescent="0.25">
      <c r="A44" s="2">
        <f>IF(AND(SUM('Enter Data'!E36:I36)='Enter Data'!B36,SUM($A$35:$A$43) = 0,'Enter Data'!I36&gt;=0.3, 'Enter Data'!E36+'Enter Data'!F36+'Enter Data'!G36&lt;0.15, 'Enter Data'!I36&gt;'Enter Data'!H36), 10, 0)</f>
        <v>0</v>
      </c>
      <c r="B44" s="1" t="s">
        <v>62</v>
      </c>
      <c r="C44" s="1" t="s">
        <v>63</v>
      </c>
    </row>
    <row r="45" spans="1:3" x14ac:dyDescent="0.25">
      <c r="A45" s="2">
        <f>IF(AND(SUM('Enter Data'!E36:I36)='Enter Data'!B36,SUM($A$35:$A$44) = 0,'Enter Data'!H36+'Enter Data'!I36&gt;=0.4, 'Enter Data'!I36&gt;'Enter Data'!H36, 'Enter Data'!E36+'Enter Data'!F36+'Enter Data'!G36&lt;15), 11, 0)</f>
        <v>0</v>
      </c>
      <c r="B45" s="1" t="s">
        <v>64</v>
      </c>
      <c r="C45" s="1" t="s">
        <v>63</v>
      </c>
    </row>
    <row r="46" spans="1:3" x14ac:dyDescent="0.25">
      <c r="A46" s="2">
        <f>IF(AND(SUM('Enter Data'!E36:I36)='Enter Data'!B36,SUM($A$35:$A$45) = 0,'Enter Data'!E36+'Enter Data'!F36&gt;=0.25, 'Enter Data'!I36&gt;=0.5), 12, 0)</f>
        <v>0</v>
      </c>
      <c r="B46" s="1" t="s">
        <v>65</v>
      </c>
      <c r="C46" s="1" t="s">
        <v>63</v>
      </c>
    </row>
    <row r="47" spans="1:3" x14ac:dyDescent="0.25">
      <c r="A47" s="2">
        <f>IF(AND(SUM('Enter Data'!E36:I36)='Enter Data'!B36,SUM($A$35:$A$46) = 0,'Enter Data'!E36+'Enter Data'!F36+'Enter Data'!G36&gt;=0.3, 'Enter Data'!I36&gt;=0.5), 13, 0)</f>
        <v>0</v>
      </c>
      <c r="B47" s="1" t="s">
        <v>66</v>
      </c>
      <c r="C47" s="1" t="s">
        <v>63</v>
      </c>
    </row>
    <row r="48" spans="1:3" x14ac:dyDescent="0.25">
      <c r="A48" s="2">
        <f>SUM(A35:A47)+1</f>
        <v>5</v>
      </c>
      <c r="B48" s="4"/>
      <c r="C48"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F871B-B00B-46DA-A25D-071CA2C451B1}">
  <dimension ref="A1:CV48"/>
  <sheetViews>
    <sheetView showFormulas="1" workbookViewId="0">
      <selection sqref="A1:XFD1048576"/>
    </sheetView>
  </sheetViews>
  <sheetFormatPr defaultRowHeight="15" x14ac:dyDescent="0.25"/>
  <cols>
    <col min="1" max="3" width="9.140625" customWidth="1"/>
  </cols>
  <sheetData>
    <row r="1" spans="1:100" x14ac:dyDescent="0.25">
      <c r="A1" s="68" t="s">
        <v>13</v>
      </c>
      <c r="B1" t="s">
        <v>13</v>
      </c>
      <c r="C1" t="s">
        <v>13</v>
      </c>
      <c r="D1" t="s">
        <v>13</v>
      </c>
      <c r="E1" t="s">
        <v>13</v>
      </c>
      <c r="F1" t="s">
        <v>13</v>
      </c>
      <c r="G1" t="s">
        <v>13</v>
      </c>
      <c r="H1" t="s">
        <v>13</v>
      </c>
      <c r="I1" t="s">
        <v>13</v>
      </c>
      <c r="J1" t="s">
        <v>13</v>
      </c>
      <c r="K1" t="s">
        <v>13</v>
      </c>
      <c r="L1" t="s">
        <v>13</v>
      </c>
      <c r="M1" t="s">
        <v>13</v>
      </c>
      <c r="N1" t="s">
        <v>13</v>
      </c>
      <c r="O1" t="s">
        <v>13</v>
      </c>
      <c r="P1" t="s">
        <v>13</v>
      </c>
      <c r="Q1" t="s">
        <v>13</v>
      </c>
      <c r="R1" t="s">
        <v>13</v>
      </c>
      <c r="S1" t="s">
        <v>13</v>
      </c>
      <c r="T1" t="s">
        <v>13</v>
      </c>
      <c r="U1" t="s">
        <v>13</v>
      </c>
      <c r="V1" t="s">
        <v>13</v>
      </c>
      <c r="W1" t="s">
        <v>13</v>
      </c>
      <c r="X1" t="s">
        <v>13</v>
      </c>
      <c r="Y1" t="s">
        <v>13</v>
      </c>
      <c r="Z1" t="s">
        <v>13</v>
      </c>
      <c r="AA1" t="s">
        <v>13</v>
      </c>
      <c r="AB1" t="s">
        <v>13</v>
      </c>
      <c r="AC1" t="s">
        <v>13</v>
      </c>
      <c r="AD1" t="s">
        <v>13</v>
      </c>
      <c r="AE1" t="s">
        <v>13</v>
      </c>
      <c r="AF1" t="s">
        <v>13</v>
      </c>
      <c r="AG1" t="s">
        <v>13</v>
      </c>
      <c r="AH1" t="s">
        <v>13</v>
      </c>
      <c r="AI1" t="s">
        <v>13</v>
      </c>
      <c r="AJ1" t="s">
        <v>13</v>
      </c>
      <c r="AK1" t="s">
        <v>13</v>
      </c>
      <c r="AL1" t="s">
        <v>13</v>
      </c>
      <c r="AM1" t="s">
        <v>13</v>
      </c>
      <c r="AN1" t="s">
        <v>13</v>
      </c>
      <c r="AO1" t="s">
        <v>13</v>
      </c>
      <c r="AP1" t="s">
        <v>13</v>
      </c>
      <c r="AQ1" t="s">
        <v>13</v>
      </c>
      <c r="AR1" t="s">
        <v>13</v>
      </c>
      <c r="AS1" t="s">
        <v>13</v>
      </c>
      <c r="AT1" t="s">
        <v>13</v>
      </c>
      <c r="AU1" t="s">
        <v>13</v>
      </c>
      <c r="AV1" t="s">
        <v>13</v>
      </c>
      <c r="AW1" t="s">
        <v>13</v>
      </c>
      <c r="AX1" t="s">
        <v>13</v>
      </c>
      <c r="AY1" t="s">
        <v>13</v>
      </c>
      <c r="AZ1" t="s">
        <v>13</v>
      </c>
      <c r="BA1" t="s">
        <v>13</v>
      </c>
      <c r="BB1" t="s">
        <v>13</v>
      </c>
      <c r="BC1" t="s">
        <v>13</v>
      </c>
      <c r="BD1" t="s">
        <v>13</v>
      </c>
      <c r="BE1" t="s">
        <v>13</v>
      </c>
      <c r="BF1" t="s">
        <v>13</v>
      </c>
      <c r="BG1" t="s">
        <v>13</v>
      </c>
      <c r="BH1" t="s">
        <v>13</v>
      </c>
      <c r="BI1" t="s">
        <v>13</v>
      </c>
      <c r="BJ1" t="s">
        <v>13</v>
      </c>
      <c r="BK1" t="s">
        <v>13</v>
      </c>
      <c r="BL1" t="s">
        <v>13</v>
      </c>
      <c r="BM1" t="s">
        <v>13</v>
      </c>
      <c r="BN1" t="s">
        <v>13</v>
      </c>
      <c r="BO1" t="s">
        <v>13</v>
      </c>
      <c r="BP1" t="s">
        <v>13</v>
      </c>
      <c r="BQ1" t="s">
        <v>13</v>
      </c>
      <c r="BR1" t="s">
        <v>13</v>
      </c>
      <c r="BS1" t="s">
        <v>13</v>
      </c>
      <c r="BT1" t="s">
        <v>13</v>
      </c>
      <c r="BU1" t="s">
        <v>13</v>
      </c>
      <c r="BV1" t="s">
        <v>13</v>
      </c>
      <c r="BW1" t="s">
        <v>13</v>
      </c>
      <c r="BX1" t="s">
        <v>13</v>
      </c>
      <c r="BY1" t="s">
        <v>13</v>
      </c>
      <c r="BZ1" t="s">
        <v>13</v>
      </c>
      <c r="CA1" t="s">
        <v>13</v>
      </c>
      <c r="CB1" t="s">
        <v>13</v>
      </c>
      <c r="CC1" t="s">
        <v>13</v>
      </c>
      <c r="CD1" t="s">
        <v>13</v>
      </c>
      <c r="CE1" t="s">
        <v>13</v>
      </c>
      <c r="CF1" t="s">
        <v>13</v>
      </c>
      <c r="CG1" t="s">
        <v>13</v>
      </c>
      <c r="CH1" t="s">
        <v>13</v>
      </c>
      <c r="CI1" t="s">
        <v>13</v>
      </c>
      <c r="CJ1" t="s">
        <v>13</v>
      </c>
      <c r="CK1" t="s">
        <v>13</v>
      </c>
      <c r="CL1" t="s">
        <v>13</v>
      </c>
      <c r="CM1" t="s">
        <v>13</v>
      </c>
      <c r="CN1" t="s">
        <v>13</v>
      </c>
      <c r="CO1" t="s">
        <v>13</v>
      </c>
      <c r="CP1" t="s">
        <v>13</v>
      </c>
      <c r="CQ1" t="s">
        <v>13</v>
      </c>
      <c r="CR1" t="s">
        <v>13</v>
      </c>
      <c r="CS1" t="s">
        <v>13</v>
      </c>
      <c r="CT1" t="s">
        <v>13</v>
      </c>
      <c r="CU1" t="s">
        <v>13</v>
      </c>
      <c r="CV1" t="s">
        <v>13</v>
      </c>
    </row>
    <row r="2" spans="1:100" x14ac:dyDescent="0.25">
      <c r="A2" s="69">
        <f>IF('Enter Data'!C3+1.5*'Enter Data'!D3&lt;0.15,1,0)</f>
        <v>0</v>
      </c>
      <c r="B2">
        <f>IF('Enter Data'!C4+1.5*'Enter Data'!D4&lt;0.15,1,0)</f>
        <v>0</v>
      </c>
      <c r="C2">
        <f>IF('Enter Data'!C5+1.5*'Enter Data'!D5&lt;0.15,1,0)</f>
        <v>0</v>
      </c>
      <c r="D2">
        <f>IF('Enter Data'!C6+1.5*'Enter Data'!D6&lt;0.15,1,0)</f>
        <v>0</v>
      </c>
      <c r="E2">
        <f>IF('Enter Data'!C7+1.5*'Enter Data'!D7&lt;0.15,1,0)</f>
        <v>0</v>
      </c>
      <c r="F2">
        <f>IF('Enter Data'!C8+1.5*'Enter Data'!D8&lt;0.15,1,0)</f>
        <v>0</v>
      </c>
      <c r="G2">
        <f>IF('Enter Data'!C9+1.5*'Enter Data'!D9&lt;0.15,1,0)</f>
        <v>0</v>
      </c>
      <c r="H2">
        <f>IF('Enter Data'!C10+1.5*'Enter Data'!D10&lt;0.15,1,0)</f>
        <v>0</v>
      </c>
      <c r="I2">
        <f>IF('Enter Data'!C11+1.5*'Enter Data'!D11&lt;0.15,1,0)</f>
        <v>0</v>
      </c>
      <c r="J2">
        <f>IF('Enter Data'!C12+1.5*'Enter Data'!D12&lt;0.15,1,0)</f>
        <v>0</v>
      </c>
      <c r="K2">
        <f>IF('Enter Data'!C13+1.5*'Enter Data'!D13&lt;0.15,1,0)</f>
        <v>0</v>
      </c>
      <c r="L2">
        <f>IF('Enter Data'!C14+1.5*'Enter Data'!D14&lt;0.15,1,0)</f>
        <v>0</v>
      </c>
      <c r="M2">
        <f>IF('Enter Data'!C15+1.5*'Enter Data'!D15&lt;0.15,1,0)</f>
        <v>0</v>
      </c>
      <c r="N2">
        <f>IF('Enter Data'!C16+1.5*'Enter Data'!D16&lt;0.15,1,0)</f>
        <v>0</v>
      </c>
      <c r="O2">
        <f>IF('Enter Data'!C17+1.5*'Enter Data'!D17&lt;0.15,1,0)</f>
        <v>0</v>
      </c>
      <c r="P2">
        <f>IF('Enter Data'!C18+1.5*'Enter Data'!D18&lt;0.15,1,0)</f>
        <v>0</v>
      </c>
      <c r="Q2">
        <f>IF('Enter Data'!C19+1.5*'Enter Data'!D19&lt;0.15,1,0)</f>
        <v>0</v>
      </c>
      <c r="R2">
        <f>IF('Enter Data'!C20+1.5*'Enter Data'!D20&lt;0.15,1,0)</f>
        <v>0</v>
      </c>
      <c r="S2">
        <f>IF('Enter Data'!C21+1.5*'Enter Data'!D21&lt;0.15,1,0)</f>
        <v>0</v>
      </c>
      <c r="T2">
        <f>IF('Enter Data'!C22+1.5*'Enter Data'!D22&lt;0.15,1,0)</f>
        <v>0</v>
      </c>
      <c r="U2">
        <f>IF('Enter Data'!C23+1.5*'Enter Data'!D23&lt;0.15,1,0)</f>
        <v>0</v>
      </c>
      <c r="V2">
        <f>IF('Enter Data'!C24+1.5*'Enter Data'!D24&lt;0.15,1,0)</f>
        <v>0</v>
      </c>
      <c r="W2">
        <f>IF('Enter Data'!C25+1.5*'Enter Data'!D25&lt;0.15,1,0)</f>
        <v>0</v>
      </c>
      <c r="X2">
        <f>IF('Enter Data'!C26+1.5*'Enter Data'!D26&lt;0.15,1,0)</f>
        <v>0</v>
      </c>
      <c r="Y2">
        <f>IF('Enter Data'!C27+1.5*'Enter Data'!D27&lt;0.15,1,0)</f>
        <v>0</v>
      </c>
      <c r="Z2">
        <f>IF('Enter Data'!C28+1.5*'Enter Data'!D28&lt;0.15,1,0)</f>
        <v>0</v>
      </c>
      <c r="AA2">
        <f>IF('Enter Data'!C29+1.5*'Enter Data'!D29&lt;0.15,1,0)</f>
        <v>0</v>
      </c>
      <c r="AB2">
        <f>IF('Enter Data'!C30+1.5*'Enter Data'!D30&lt;0.15,1,0)</f>
        <v>0</v>
      </c>
      <c r="AC2">
        <f>IF('Enter Data'!C31+1.5*'Enter Data'!D31&lt;0.15,1,0)</f>
        <v>0</v>
      </c>
      <c r="AD2">
        <f>IF('Enter Data'!C32+1.5*'Enter Data'!D32&lt;0.15,1,0)</f>
        <v>0</v>
      </c>
      <c r="AE2">
        <f>IF('Enter Data'!C33+1.5*'Enter Data'!D33&lt;0.15,1,0)</f>
        <v>0</v>
      </c>
      <c r="AF2">
        <f>IF('Enter Data'!C34+1.5*'Enter Data'!D34&lt;0.15,1,0)</f>
        <v>0</v>
      </c>
      <c r="AG2">
        <f>IF('Enter Data'!C35+1.5*'Enter Data'!D35&lt;0.15,1,0)</f>
        <v>0</v>
      </c>
      <c r="AH2">
        <f>IF('Enter Data'!C36+1.5*'Enter Data'!D36&lt;0.15,1,0)</f>
        <v>0</v>
      </c>
      <c r="AI2">
        <f>IF('Enter Data'!C37+1.5*'Enter Data'!D37&lt;0.15,1,0)</f>
        <v>0</v>
      </c>
      <c r="AJ2">
        <f>IF('Enter Data'!C38+1.5*'Enter Data'!D38&lt;0.15,1,0)</f>
        <v>0</v>
      </c>
      <c r="AK2">
        <f>IF('Enter Data'!C39+1.5*'Enter Data'!D39&lt;0.15,1,0)</f>
        <v>0</v>
      </c>
      <c r="AL2">
        <f>IF('Enter Data'!C40+1.5*'Enter Data'!D40&lt;0.15,1,0)</f>
        <v>0</v>
      </c>
      <c r="AM2">
        <f>IF('Enter Data'!C41+1.5*'Enter Data'!D41&lt;0.15,1,0)</f>
        <v>0</v>
      </c>
      <c r="AN2">
        <f>IF('Enter Data'!C42+1.5*'Enter Data'!D42&lt;0.15,1,0)</f>
        <v>0</v>
      </c>
      <c r="AO2">
        <f>IF('Enter Data'!C43+1.5*'Enter Data'!D43&lt;0.15,1,0)</f>
        <v>0</v>
      </c>
      <c r="AP2">
        <f>IF('Enter Data'!C44+1.5*'Enter Data'!D44&lt;0.15,1,0)</f>
        <v>0</v>
      </c>
      <c r="AQ2">
        <f>IF('Enter Data'!C45+1.5*'Enter Data'!D45&lt;0.15,1,0)</f>
        <v>0</v>
      </c>
      <c r="AR2">
        <f>IF('Enter Data'!C46+1.5*'Enter Data'!D46&lt;0.15,1,0)</f>
        <v>0</v>
      </c>
      <c r="AS2">
        <f>IF('Enter Data'!C47+1.5*'Enter Data'!D47&lt;0.15,1,0)</f>
        <v>0</v>
      </c>
      <c r="AT2">
        <f>IF('Enter Data'!C48+1.5*'Enter Data'!D48&lt;0.15,1,0)</f>
        <v>0</v>
      </c>
      <c r="AU2">
        <f>IF('Enter Data'!C49+1.5*'Enter Data'!D49&lt;0.15,1,0)</f>
        <v>0</v>
      </c>
      <c r="AV2">
        <f>IF('Enter Data'!C50+1.5*'Enter Data'!D50&lt;0.15,1,0)</f>
        <v>0</v>
      </c>
      <c r="AW2">
        <f>IF('Enter Data'!C51+1.5*'Enter Data'!D51&lt;0.15,1,0)</f>
        <v>0</v>
      </c>
      <c r="AX2">
        <f>IF('Enter Data'!C52+1.5*'Enter Data'!D52&lt;0.15,1,0)</f>
        <v>0</v>
      </c>
      <c r="AY2">
        <f>IF('Enter Data'!C53+1.5*'Enter Data'!D53&lt;0.15,1,0)</f>
        <v>0</v>
      </c>
      <c r="AZ2">
        <f>IF('Enter Data'!C54+1.5*'Enter Data'!D54&lt;0.15,1,0)</f>
        <v>0</v>
      </c>
      <c r="BA2">
        <f>IF('Enter Data'!C55+1.5*'Enter Data'!D55&lt;0.15,1,0)</f>
        <v>0</v>
      </c>
      <c r="BB2">
        <f>IF('Enter Data'!C56+1.5*'Enter Data'!D56&lt;0.15,1,0)</f>
        <v>0</v>
      </c>
      <c r="BC2">
        <f>IF('Enter Data'!C57+1.5*'Enter Data'!D57&lt;0.15,1,0)</f>
        <v>0</v>
      </c>
      <c r="BD2">
        <f>IF('Enter Data'!C58+1.5*'Enter Data'!D58&lt;0.15,1,0)</f>
        <v>0</v>
      </c>
      <c r="BE2">
        <f>IF('Enter Data'!C59+1.5*'Enter Data'!D59&lt;0.15,1,0)</f>
        <v>0</v>
      </c>
      <c r="BF2">
        <f>IF('Enter Data'!C60+1.5*'Enter Data'!D60&lt;0.15,1,0)</f>
        <v>0</v>
      </c>
      <c r="BG2">
        <f>IF('Enter Data'!C61+1.5*'Enter Data'!D61&lt;0.15,1,0)</f>
        <v>0</v>
      </c>
      <c r="BH2">
        <f>IF('Enter Data'!C62+1.5*'Enter Data'!D62&lt;0.15,1,0)</f>
        <v>0</v>
      </c>
      <c r="BI2">
        <f>IF('Enter Data'!C63+1.5*'Enter Data'!D63&lt;0.15,1,0)</f>
        <v>0</v>
      </c>
      <c r="BJ2">
        <f>IF('Enter Data'!C64+1.5*'Enter Data'!D64&lt;0.15,1,0)</f>
        <v>0</v>
      </c>
      <c r="BK2">
        <f>IF('Enter Data'!C65+1.5*'Enter Data'!D65&lt;0.15,1,0)</f>
        <v>0</v>
      </c>
      <c r="BL2">
        <f>IF('Enter Data'!C66+1.5*'Enter Data'!D66&lt;0.15,1,0)</f>
        <v>0</v>
      </c>
      <c r="BM2">
        <f>IF('Enter Data'!C67+1.5*'Enter Data'!D67&lt;0.15,1,0)</f>
        <v>0</v>
      </c>
      <c r="BN2">
        <f>IF('Enter Data'!C68+1.5*'Enter Data'!D68&lt;0.15,1,0)</f>
        <v>0</v>
      </c>
      <c r="BO2">
        <f>IF('Enter Data'!C69+1.5*'Enter Data'!D69&lt;0.15,1,0)</f>
        <v>0</v>
      </c>
      <c r="BP2">
        <f>IF('Enter Data'!C70+1.5*'Enter Data'!D70&lt;0.15,1,0)</f>
        <v>0</v>
      </c>
      <c r="BQ2">
        <f>IF('Enter Data'!C71+1.5*'Enter Data'!D71&lt;0.15,1,0)</f>
        <v>0</v>
      </c>
      <c r="BR2">
        <f>IF('Enter Data'!C72+1.5*'Enter Data'!D72&lt;0.15,1,0)</f>
        <v>0</v>
      </c>
      <c r="BS2">
        <f>IF('Enter Data'!C73+1.5*'Enter Data'!D73&lt;0.15,1,0)</f>
        <v>0</v>
      </c>
      <c r="BT2">
        <f>IF('Enter Data'!C74+1.5*'Enter Data'!D74&lt;0.15,1,0)</f>
        <v>0</v>
      </c>
      <c r="BU2">
        <f>IF('Enter Data'!C75+1.5*'Enter Data'!D75&lt;0.15,1,0)</f>
        <v>0</v>
      </c>
      <c r="BV2">
        <f>IF('Enter Data'!C76+1.5*'Enter Data'!D76&lt;0.15,1,0)</f>
        <v>0</v>
      </c>
      <c r="BW2">
        <f>IF('Enter Data'!C77+1.5*'Enter Data'!D77&lt;0.15,1,0)</f>
        <v>0</v>
      </c>
      <c r="BX2">
        <f>IF('Enter Data'!C78+1.5*'Enter Data'!D78&lt;0.15,1,0)</f>
        <v>0</v>
      </c>
      <c r="BY2">
        <f>IF('Enter Data'!C79+1.5*'Enter Data'!D79&lt;0.15,1,0)</f>
        <v>0</v>
      </c>
      <c r="BZ2">
        <f>IF('Enter Data'!C80+1.5*'Enter Data'!D80&lt;0.15,1,0)</f>
        <v>0</v>
      </c>
      <c r="CA2">
        <f>IF('Enter Data'!C81+1.5*'Enter Data'!D81&lt;0.15,1,0)</f>
        <v>0</v>
      </c>
      <c r="CB2">
        <f>IF('Enter Data'!C82+1.5*'Enter Data'!D82&lt;0.15,1,0)</f>
        <v>0</v>
      </c>
      <c r="CC2">
        <f>IF('Enter Data'!C83+1.5*'Enter Data'!D83&lt;0.15,1,0)</f>
        <v>0</v>
      </c>
      <c r="CD2">
        <f>IF('Enter Data'!C84+1.5*'Enter Data'!D84&lt;0.15,1,0)</f>
        <v>0</v>
      </c>
      <c r="CE2">
        <f>IF('Enter Data'!C85+1.5*'Enter Data'!D85&lt;0.15,1,0)</f>
        <v>0</v>
      </c>
      <c r="CF2">
        <f>IF('Enter Data'!C86+1.5*'Enter Data'!D86&lt;0.15,1,0)</f>
        <v>0</v>
      </c>
      <c r="CG2">
        <f>IF('Enter Data'!C87+1.5*'Enter Data'!D87&lt;0.15,1,0)</f>
        <v>0</v>
      </c>
      <c r="CH2">
        <f>IF('Enter Data'!C88+1.5*'Enter Data'!D88&lt;0.15,1,0)</f>
        <v>0</v>
      </c>
      <c r="CI2">
        <f>IF('Enter Data'!C89+1.5*'Enter Data'!D89&lt;0.15,1,0)</f>
        <v>0</v>
      </c>
      <c r="CJ2">
        <f>IF('Enter Data'!C90+1.5*'Enter Data'!D90&lt;0.15,1,0)</f>
        <v>0</v>
      </c>
      <c r="CK2">
        <f>IF('Enter Data'!C91+1.5*'Enter Data'!D91&lt;0.15,1,0)</f>
        <v>0</v>
      </c>
      <c r="CL2">
        <f>IF('Enter Data'!C92+1.5*'Enter Data'!D92&lt;0.15,1,0)</f>
        <v>0</v>
      </c>
      <c r="CM2">
        <f>IF('Enter Data'!C93+1.5*'Enter Data'!D93&lt;0.15,1,0)</f>
        <v>0</v>
      </c>
      <c r="CN2">
        <f>IF('Enter Data'!C94+1.5*'Enter Data'!D94&lt;0.15,1,0)</f>
        <v>0</v>
      </c>
      <c r="CO2">
        <f>IF('Enter Data'!C95+1.5*'Enter Data'!D95&lt;0.15,1,0)</f>
        <v>0</v>
      </c>
      <c r="CP2">
        <f>IF('Enter Data'!C96+1.5*'Enter Data'!D96&lt;0.15,1,0)</f>
        <v>0</v>
      </c>
      <c r="CQ2">
        <f>IF('Enter Data'!C97+1.5*'Enter Data'!D97&lt;0.15,1,0)</f>
        <v>0</v>
      </c>
      <c r="CR2">
        <f>IF('Enter Data'!C98+1.5*'Enter Data'!D98&lt;0.15,1,0)</f>
        <v>0</v>
      </c>
      <c r="CS2">
        <f>IF('Enter Data'!C99+1.5*'Enter Data'!D99&lt;0.15,1,0)</f>
        <v>0</v>
      </c>
      <c r="CT2">
        <f>IF('Enter Data'!C100+1.5*'Enter Data'!D100&lt;0.15,1,0)</f>
        <v>0</v>
      </c>
      <c r="CU2">
        <f>IF('Enter Data'!C101+1.5*'Enter Data'!D101&lt;0.15,1,0)</f>
        <v>0</v>
      </c>
      <c r="CV2">
        <f>IF('Enter Data'!C102+1.5*'Enter Data'!D102&lt;0.15,1,0)</f>
        <v>0</v>
      </c>
    </row>
    <row r="3" spans="1:100" x14ac:dyDescent="0.25">
      <c r="A3" s="69">
        <f>IF(AND('Enter Data'!C3+1.5*'Enter Data'!D3&gt;=0.15, 'Enter Data'!C3+2*'Enter Data'!D3&lt;0.3), 2, 0)</f>
        <v>0</v>
      </c>
      <c r="B3">
        <f>IF(AND('Enter Data'!C4+1.5*'Enter Data'!D4&gt;=0.15, 'Enter Data'!C4+2*'Enter Data'!D4&lt;0.3), 2, 0)</f>
        <v>0</v>
      </c>
      <c r="C3">
        <f>IF(AND('Enter Data'!C5+1.5*'Enter Data'!D5&gt;=0.15, 'Enter Data'!C5+2*'Enter Data'!D5&lt;0.3), 2, 0)</f>
        <v>0</v>
      </c>
      <c r="D3">
        <f>IF(AND('Enter Data'!C6+1.5*'Enter Data'!D6&gt;=0.15, 'Enter Data'!C6+2*'Enter Data'!D6&lt;0.3), 2, 0)</f>
        <v>0</v>
      </c>
      <c r="E3">
        <f>IF(AND('Enter Data'!C7+1.5*'Enter Data'!D7&gt;=0.15, 'Enter Data'!C7+2*'Enter Data'!D7&lt;0.3), 2, 0)</f>
        <v>0</v>
      </c>
      <c r="F3">
        <f>IF(AND('Enter Data'!C8+1.5*'Enter Data'!D8&gt;=0.15, 'Enter Data'!C8+2*'Enter Data'!D8&lt;0.3), 2, 0)</f>
        <v>0</v>
      </c>
      <c r="G3">
        <f>IF(AND('Enter Data'!C9+1.5*'Enter Data'!D9&gt;=0.15, 'Enter Data'!C9+2*'Enter Data'!D9&lt;0.3), 2, 0)</f>
        <v>0</v>
      </c>
      <c r="H3">
        <f>IF(AND('Enter Data'!C10+1.5*'Enter Data'!D10&gt;=0.15, 'Enter Data'!C10+2*'Enter Data'!D10&lt;0.3), 2, 0)</f>
        <v>0</v>
      </c>
      <c r="I3">
        <f>IF(AND('Enter Data'!C11+1.5*'Enter Data'!D11&gt;=0.15, 'Enter Data'!C11+2*'Enter Data'!D11&lt;0.3), 2, 0)</f>
        <v>0</v>
      </c>
      <c r="J3">
        <f>IF(AND('Enter Data'!C12+1.5*'Enter Data'!D12&gt;=0.15, 'Enter Data'!C12+2*'Enter Data'!D12&lt;0.3), 2, 0)</f>
        <v>0</v>
      </c>
      <c r="K3">
        <f>IF(AND('Enter Data'!C13+1.5*'Enter Data'!D13&gt;=0.15, 'Enter Data'!C13+2*'Enter Data'!D13&lt;0.3), 2, 0)</f>
        <v>0</v>
      </c>
      <c r="L3">
        <f>IF(AND('Enter Data'!C14+1.5*'Enter Data'!D14&gt;=0.15, 'Enter Data'!C14+2*'Enter Data'!D14&lt;0.3), 2, 0)</f>
        <v>0</v>
      </c>
      <c r="M3">
        <f>IF(AND('Enter Data'!C15+1.5*'Enter Data'!D15&gt;=0.15, 'Enter Data'!C15+2*'Enter Data'!D15&lt;0.3), 2, 0)</f>
        <v>0</v>
      </c>
      <c r="N3">
        <f>IF(AND('Enter Data'!C16+1.5*'Enter Data'!D16&gt;=0.15, 'Enter Data'!C16+2*'Enter Data'!D16&lt;0.3), 2, 0)</f>
        <v>0</v>
      </c>
      <c r="O3">
        <f>IF(AND('Enter Data'!C17+1.5*'Enter Data'!D17&gt;=0.15, 'Enter Data'!C17+2*'Enter Data'!D17&lt;0.3), 2, 0)</f>
        <v>0</v>
      </c>
      <c r="P3">
        <f>IF(AND('Enter Data'!C18+1.5*'Enter Data'!D18&gt;=0.15, 'Enter Data'!C18+2*'Enter Data'!D18&lt;0.3), 2, 0)</f>
        <v>0</v>
      </c>
      <c r="Q3">
        <f>IF(AND('Enter Data'!C19+1.5*'Enter Data'!D19&gt;=0.15, 'Enter Data'!C19+2*'Enter Data'!D19&lt;0.3), 2, 0)</f>
        <v>0</v>
      </c>
      <c r="R3">
        <f>IF(AND('Enter Data'!C20+1.5*'Enter Data'!D20&gt;=0.15, 'Enter Data'!C20+2*'Enter Data'!D20&lt;0.3), 2, 0)</f>
        <v>0</v>
      </c>
      <c r="S3">
        <f>IF(AND('Enter Data'!C21+1.5*'Enter Data'!D21&gt;=0.15, 'Enter Data'!C21+2*'Enter Data'!D21&lt;0.3), 2, 0)</f>
        <v>0</v>
      </c>
      <c r="T3">
        <f>IF(AND('Enter Data'!C22+1.5*'Enter Data'!D22&gt;=0.15, 'Enter Data'!C22+2*'Enter Data'!D22&lt;0.3), 2, 0)</f>
        <v>0</v>
      </c>
      <c r="U3">
        <f>IF(AND('Enter Data'!C23+1.5*'Enter Data'!D23&gt;=0.15, 'Enter Data'!C23+2*'Enter Data'!D23&lt;0.3), 2, 0)</f>
        <v>0</v>
      </c>
      <c r="V3">
        <f>IF(AND('Enter Data'!C24+1.5*'Enter Data'!D24&gt;=0.15, 'Enter Data'!C24+2*'Enter Data'!D24&lt;0.3), 2, 0)</f>
        <v>0</v>
      </c>
      <c r="W3">
        <f>IF(AND('Enter Data'!C25+1.5*'Enter Data'!D25&gt;=0.15, 'Enter Data'!C25+2*'Enter Data'!D25&lt;0.3), 2, 0)</f>
        <v>0</v>
      </c>
      <c r="X3">
        <f>IF(AND('Enter Data'!C26+1.5*'Enter Data'!D26&gt;=0.15, 'Enter Data'!C26+2*'Enter Data'!D26&lt;0.3), 2, 0)</f>
        <v>0</v>
      </c>
      <c r="Y3">
        <f>IF(AND('Enter Data'!C27+1.5*'Enter Data'!D27&gt;=0.15, 'Enter Data'!C27+2*'Enter Data'!D27&lt;0.3), 2, 0)</f>
        <v>0</v>
      </c>
      <c r="Z3">
        <f>IF(AND('Enter Data'!C28+1.5*'Enter Data'!D28&gt;=0.15, 'Enter Data'!C28+2*'Enter Data'!D28&lt;0.3), 2, 0)</f>
        <v>0</v>
      </c>
      <c r="AA3">
        <f>IF(AND('Enter Data'!C29+1.5*'Enter Data'!D29&gt;=0.15, 'Enter Data'!C29+2*'Enter Data'!D29&lt;0.3), 2, 0)</f>
        <v>0</v>
      </c>
      <c r="AB3">
        <f>IF(AND('Enter Data'!C30+1.5*'Enter Data'!D30&gt;=0.15, 'Enter Data'!C30+2*'Enter Data'!D30&lt;0.3), 2, 0)</f>
        <v>0</v>
      </c>
      <c r="AC3">
        <f>IF(AND('Enter Data'!C31+1.5*'Enter Data'!D31&gt;=0.15, 'Enter Data'!C31+2*'Enter Data'!D31&lt;0.3), 2, 0)</f>
        <v>0</v>
      </c>
      <c r="AD3">
        <f>IF(AND('Enter Data'!C32+1.5*'Enter Data'!D32&gt;=0.15, 'Enter Data'!C32+2*'Enter Data'!D32&lt;0.3), 2, 0)</f>
        <v>0</v>
      </c>
      <c r="AE3">
        <f>IF(AND('Enter Data'!C33+1.5*'Enter Data'!D33&gt;=0.15, 'Enter Data'!C33+2*'Enter Data'!D33&lt;0.3), 2, 0)</f>
        <v>0</v>
      </c>
      <c r="AF3">
        <f>IF(AND('Enter Data'!C34+1.5*'Enter Data'!D34&gt;=0.15, 'Enter Data'!C34+2*'Enter Data'!D34&lt;0.3), 2, 0)</f>
        <v>0</v>
      </c>
      <c r="AG3">
        <f>IF(AND('Enter Data'!C35+1.5*'Enter Data'!D35&gt;=0.15, 'Enter Data'!C35+2*'Enter Data'!D35&lt;0.3), 2, 0)</f>
        <v>0</v>
      </c>
      <c r="AH3">
        <f>IF(AND('Enter Data'!C36+1.5*'Enter Data'!D36&gt;=0.15, 'Enter Data'!C36+2*'Enter Data'!D36&lt;0.3), 2, 0)</f>
        <v>0</v>
      </c>
      <c r="AI3">
        <f>IF(AND('Enter Data'!C37+1.5*'Enter Data'!D37&gt;=0.15, 'Enter Data'!C37+2*'Enter Data'!D37&lt;0.3), 2, 0)</f>
        <v>0</v>
      </c>
      <c r="AJ3">
        <f>IF(AND('Enter Data'!C38+1.5*'Enter Data'!D38&gt;=0.15, 'Enter Data'!C38+2*'Enter Data'!D38&lt;0.3), 2, 0)</f>
        <v>0</v>
      </c>
      <c r="AK3">
        <f>IF(AND('Enter Data'!C39+1.5*'Enter Data'!D39&gt;=0.15, 'Enter Data'!C39+2*'Enter Data'!D39&lt;0.3), 2, 0)</f>
        <v>0</v>
      </c>
      <c r="AL3">
        <f>IF(AND('Enter Data'!C40+1.5*'Enter Data'!D40&gt;=0.15, 'Enter Data'!C40+2*'Enter Data'!D40&lt;0.3), 2, 0)</f>
        <v>0</v>
      </c>
      <c r="AM3">
        <f>IF(AND('Enter Data'!C41+1.5*'Enter Data'!D41&gt;=0.15, 'Enter Data'!C41+2*'Enter Data'!D41&lt;0.3), 2, 0)</f>
        <v>0</v>
      </c>
      <c r="AN3">
        <f>IF(AND('Enter Data'!C42+1.5*'Enter Data'!D42&gt;=0.15, 'Enter Data'!C42+2*'Enter Data'!D42&lt;0.3), 2, 0)</f>
        <v>0</v>
      </c>
      <c r="AO3">
        <f>IF(AND('Enter Data'!C43+1.5*'Enter Data'!D43&gt;=0.15, 'Enter Data'!C43+2*'Enter Data'!D43&lt;0.3), 2, 0)</f>
        <v>0</v>
      </c>
      <c r="AP3">
        <f>IF(AND('Enter Data'!C44+1.5*'Enter Data'!D44&gt;=0.15, 'Enter Data'!C44+2*'Enter Data'!D44&lt;0.3), 2, 0)</f>
        <v>0</v>
      </c>
      <c r="AQ3">
        <f>IF(AND('Enter Data'!C45+1.5*'Enter Data'!D45&gt;=0.15, 'Enter Data'!C45+2*'Enter Data'!D45&lt;0.3), 2, 0)</f>
        <v>0</v>
      </c>
      <c r="AR3">
        <f>IF(AND('Enter Data'!C46+1.5*'Enter Data'!D46&gt;=0.15, 'Enter Data'!C46+2*'Enter Data'!D46&lt;0.3), 2, 0)</f>
        <v>0</v>
      </c>
      <c r="AS3">
        <f>IF(AND('Enter Data'!C47+1.5*'Enter Data'!D47&gt;=0.15, 'Enter Data'!C47+2*'Enter Data'!D47&lt;0.3), 2, 0)</f>
        <v>0</v>
      </c>
      <c r="AT3">
        <f>IF(AND('Enter Data'!C48+1.5*'Enter Data'!D48&gt;=0.15, 'Enter Data'!C48+2*'Enter Data'!D48&lt;0.3), 2, 0)</f>
        <v>0</v>
      </c>
      <c r="AU3">
        <f>IF(AND('Enter Data'!C49+1.5*'Enter Data'!D49&gt;=0.15, 'Enter Data'!C49+2*'Enter Data'!D49&lt;0.3), 2, 0)</f>
        <v>0</v>
      </c>
      <c r="AV3">
        <f>IF(AND('Enter Data'!C50+1.5*'Enter Data'!D50&gt;=0.15, 'Enter Data'!C50+2*'Enter Data'!D50&lt;0.3), 2, 0)</f>
        <v>0</v>
      </c>
      <c r="AW3">
        <f>IF(AND('Enter Data'!C51+1.5*'Enter Data'!D51&gt;=0.15, 'Enter Data'!C51+2*'Enter Data'!D51&lt;0.3), 2, 0)</f>
        <v>0</v>
      </c>
      <c r="AX3">
        <f>IF(AND('Enter Data'!C52+1.5*'Enter Data'!D52&gt;=0.15, 'Enter Data'!C52+2*'Enter Data'!D52&lt;0.3), 2, 0)</f>
        <v>0</v>
      </c>
      <c r="AY3">
        <f>IF(AND('Enter Data'!C53+1.5*'Enter Data'!D53&gt;=0.15, 'Enter Data'!C53+2*'Enter Data'!D53&lt;0.3), 2, 0)</f>
        <v>0</v>
      </c>
      <c r="AZ3">
        <f>IF(AND('Enter Data'!C54+1.5*'Enter Data'!D54&gt;=0.15, 'Enter Data'!C54+2*'Enter Data'!D54&lt;0.3), 2, 0)</f>
        <v>0</v>
      </c>
      <c r="BA3">
        <f>IF(AND('Enter Data'!C55+1.5*'Enter Data'!D55&gt;=0.15, 'Enter Data'!C55+2*'Enter Data'!D55&lt;0.3), 2, 0)</f>
        <v>0</v>
      </c>
      <c r="BB3">
        <f>IF(AND('Enter Data'!C56+1.5*'Enter Data'!D56&gt;=0.15, 'Enter Data'!C56+2*'Enter Data'!D56&lt;0.3), 2, 0)</f>
        <v>0</v>
      </c>
      <c r="BC3">
        <f>IF(AND('Enter Data'!C57+1.5*'Enter Data'!D57&gt;=0.15, 'Enter Data'!C57+2*'Enter Data'!D57&lt;0.3), 2, 0)</f>
        <v>0</v>
      </c>
      <c r="BD3">
        <f>IF(AND('Enter Data'!C58+1.5*'Enter Data'!D58&gt;=0.15, 'Enter Data'!C58+2*'Enter Data'!D58&lt;0.3), 2, 0)</f>
        <v>0</v>
      </c>
      <c r="BE3">
        <f>IF(AND('Enter Data'!C59+1.5*'Enter Data'!D59&gt;=0.15, 'Enter Data'!C59+2*'Enter Data'!D59&lt;0.3), 2, 0)</f>
        <v>0</v>
      </c>
      <c r="BF3">
        <f>IF(AND('Enter Data'!C60+1.5*'Enter Data'!D60&gt;=0.15, 'Enter Data'!C60+2*'Enter Data'!D60&lt;0.3), 2, 0)</f>
        <v>0</v>
      </c>
      <c r="BG3">
        <f>IF(AND('Enter Data'!C61+1.5*'Enter Data'!D61&gt;=0.15, 'Enter Data'!C61+2*'Enter Data'!D61&lt;0.3), 2, 0)</f>
        <v>0</v>
      </c>
      <c r="BH3">
        <f>IF(AND('Enter Data'!C62+1.5*'Enter Data'!D62&gt;=0.15, 'Enter Data'!C62+2*'Enter Data'!D62&lt;0.3), 2, 0)</f>
        <v>0</v>
      </c>
      <c r="BI3">
        <f>IF(AND('Enter Data'!C63+1.5*'Enter Data'!D63&gt;=0.15, 'Enter Data'!C63+2*'Enter Data'!D63&lt;0.3), 2, 0)</f>
        <v>0</v>
      </c>
      <c r="BJ3">
        <f>IF(AND('Enter Data'!C64+1.5*'Enter Data'!D64&gt;=0.15, 'Enter Data'!C64+2*'Enter Data'!D64&lt;0.3), 2, 0)</f>
        <v>0</v>
      </c>
      <c r="BK3">
        <f>IF(AND('Enter Data'!C65+1.5*'Enter Data'!D65&gt;=0.15, 'Enter Data'!C65+2*'Enter Data'!D65&lt;0.3), 2, 0)</f>
        <v>0</v>
      </c>
      <c r="BL3">
        <f>IF(AND('Enter Data'!C66+1.5*'Enter Data'!D66&gt;=0.15, 'Enter Data'!C66+2*'Enter Data'!D66&lt;0.3), 2, 0)</f>
        <v>0</v>
      </c>
      <c r="BM3">
        <f>IF(AND('Enter Data'!C67+1.5*'Enter Data'!D67&gt;=0.15, 'Enter Data'!C67+2*'Enter Data'!D67&lt;0.3), 2, 0)</f>
        <v>0</v>
      </c>
      <c r="BN3">
        <f>IF(AND('Enter Data'!C68+1.5*'Enter Data'!D68&gt;=0.15, 'Enter Data'!C68+2*'Enter Data'!D68&lt;0.3), 2, 0)</f>
        <v>0</v>
      </c>
      <c r="BO3">
        <f>IF(AND('Enter Data'!C69+1.5*'Enter Data'!D69&gt;=0.15, 'Enter Data'!C69+2*'Enter Data'!D69&lt;0.3), 2, 0)</f>
        <v>0</v>
      </c>
      <c r="BP3">
        <f>IF(AND('Enter Data'!C70+1.5*'Enter Data'!D70&gt;=0.15, 'Enter Data'!C70+2*'Enter Data'!D70&lt;0.3), 2, 0)</f>
        <v>0</v>
      </c>
      <c r="BQ3">
        <f>IF(AND('Enter Data'!C71+1.5*'Enter Data'!D71&gt;=0.15, 'Enter Data'!C71+2*'Enter Data'!D71&lt;0.3), 2, 0)</f>
        <v>0</v>
      </c>
      <c r="BR3">
        <f>IF(AND('Enter Data'!C72+1.5*'Enter Data'!D72&gt;=0.15, 'Enter Data'!C72+2*'Enter Data'!D72&lt;0.3), 2, 0)</f>
        <v>0</v>
      </c>
      <c r="BS3">
        <f>IF(AND('Enter Data'!C73+1.5*'Enter Data'!D73&gt;=0.15, 'Enter Data'!C73+2*'Enter Data'!D73&lt;0.3), 2, 0)</f>
        <v>0</v>
      </c>
      <c r="BT3">
        <f>IF(AND('Enter Data'!C74+1.5*'Enter Data'!D74&gt;=0.15, 'Enter Data'!C74+2*'Enter Data'!D74&lt;0.3), 2, 0)</f>
        <v>0</v>
      </c>
      <c r="BU3">
        <f>IF(AND('Enter Data'!C75+1.5*'Enter Data'!D75&gt;=0.15, 'Enter Data'!C75+2*'Enter Data'!D75&lt;0.3), 2, 0)</f>
        <v>0</v>
      </c>
      <c r="BV3">
        <f>IF(AND('Enter Data'!C76+1.5*'Enter Data'!D76&gt;=0.15, 'Enter Data'!C76+2*'Enter Data'!D76&lt;0.3), 2, 0)</f>
        <v>0</v>
      </c>
      <c r="BW3">
        <f>IF(AND('Enter Data'!C77+1.5*'Enter Data'!D77&gt;=0.15, 'Enter Data'!C77+2*'Enter Data'!D77&lt;0.3), 2, 0)</f>
        <v>0</v>
      </c>
      <c r="BX3">
        <f>IF(AND('Enter Data'!C78+1.5*'Enter Data'!D78&gt;=0.15, 'Enter Data'!C78+2*'Enter Data'!D78&lt;0.3), 2, 0)</f>
        <v>0</v>
      </c>
      <c r="BY3">
        <f>IF(AND('Enter Data'!C79+1.5*'Enter Data'!D79&gt;=0.15, 'Enter Data'!C79+2*'Enter Data'!D79&lt;0.3), 2, 0)</f>
        <v>0</v>
      </c>
      <c r="BZ3">
        <f>IF(AND('Enter Data'!C80+1.5*'Enter Data'!D80&gt;=0.15, 'Enter Data'!C80+2*'Enter Data'!D80&lt;0.3), 2, 0)</f>
        <v>0</v>
      </c>
      <c r="CA3">
        <f>IF(AND('Enter Data'!C81+1.5*'Enter Data'!D81&gt;=0.15, 'Enter Data'!C81+2*'Enter Data'!D81&lt;0.3), 2, 0)</f>
        <v>0</v>
      </c>
      <c r="CB3">
        <f>IF(AND('Enter Data'!C82+1.5*'Enter Data'!D82&gt;=0.15, 'Enter Data'!C82+2*'Enter Data'!D82&lt;0.3), 2, 0)</f>
        <v>0</v>
      </c>
      <c r="CC3">
        <f>IF(AND('Enter Data'!C83+1.5*'Enter Data'!D83&gt;=0.15, 'Enter Data'!C83+2*'Enter Data'!D83&lt;0.3), 2, 0)</f>
        <v>0</v>
      </c>
      <c r="CD3">
        <f>IF(AND('Enter Data'!C84+1.5*'Enter Data'!D84&gt;=0.15, 'Enter Data'!C84+2*'Enter Data'!D84&lt;0.3), 2, 0)</f>
        <v>0</v>
      </c>
      <c r="CE3">
        <f>IF(AND('Enter Data'!C85+1.5*'Enter Data'!D85&gt;=0.15, 'Enter Data'!C85+2*'Enter Data'!D85&lt;0.3), 2, 0)</f>
        <v>0</v>
      </c>
      <c r="CF3">
        <f>IF(AND('Enter Data'!C86+1.5*'Enter Data'!D86&gt;=0.15, 'Enter Data'!C86+2*'Enter Data'!D86&lt;0.3), 2, 0)</f>
        <v>0</v>
      </c>
      <c r="CG3">
        <f>IF(AND('Enter Data'!C87+1.5*'Enter Data'!D87&gt;=0.15, 'Enter Data'!C87+2*'Enter Data'!D87&lt;0.3), 2, 0)</f>
        <v>0</v>
      </c>
      <c r="CH3">
        <f>IF(AND('Enter Data'!C88+1.5*'Enter Data'!D88&gt;=0.15, 'Enter Data'!C88+2*'Enter Data'!D88&lt;0.3), 2, 0)</f>
        <v>0</v>
      </c>
      <c r="CI3">
        <f>IF(AND('Enter Data'!C89+1.5*'Enter Data'!D89&gt;=0.15, 'Enter Data'!C89+2*'Enter Data'!D89&lt;0.3), 2, 0)</f>
        <v>0</v>
      </c>
      <c r="CJ3">
        <f>IF(AND('Enter Data'!C90+1.5*'Enter Data'!D90&gt;=0.15, 'Enter Data'!C90+2*'Enter Data'!D90&lt;0.3), 2, 0)</f>
        <v>0</v>
      </c>
      <c r="CK3">
        <f>IF(AND('Enter Data'!C91+1.5*'Enter Data'!D91&gt;=0.15, 'Enter Data'!C91+2*'Enter Data'!D91&lt;0.3), 2, 0)</f>
        <v>0</v>
      </c>
      <c r="CL3">
        <f>IF(AND('Enter Data'!C92+1.5*'Enter Data'!D92&gt;=0.15, 'Enter Data'!C92+2*'Enter Data'!D92&lt;0.3), 2, 0)</f>
        <v>0</v>
      </c>
      <c r="CM3">
        <f>IF(AND('Enter Data'!C93+1.5*'Enter Data'!D93&gt;=0.15, 'Enter Data'!C93+2*'Enter Data'!D93&lt;0.3), 2, 0)</f>
        <v>0</v>
      </c>
      <c r="CN3">
        <f>IF(AND('Enter Data'!C94+1.5*'Enter Data'!D94&gt;=0.15, 'Enter Data'!C94+2*'Enter Data'!D94&lt;0.3), 2, 0)</f>
        <v>0</v>
      </c>
      <c r="CO3">
        <f>IF(AND('Enter Data'!C95+1.5*'Enter Data'!D95&gt;=0.15, 'Enter Data'!C95+2*'Enter Data'!D95&lt;0.3), 2, 0)</f>
        <v>0</v>
      </c>
      <c r="CP3">
        <f>IF(AND('Enter Data'!C96+1.5*'Enter Data'!D96&gt;=0.15, 'Enter Data'!C96+2*'Enter Data'!D96&lt;0.3), 2, 0)</f>
        <v>0</v>
      </c>
      <c r="CQ3">
        <f>IF(AND('Enter Data'!C97+1.5*'Enter Data'!D97&gt;=0.15, 'Enter Data'!C97+2*'Enter Data'!D97&lt;0.3), 2, 0)</f>
        <v>0</v>
      </c>
      <c r="CR3">
        <f>IF(AND('Enter Data'!C98+1.5*'Enter Data'!D98&gt;=0.15, 'Enter Data'!C98+2*'Enter Data'!D98&lt;0.3), 2, 0)</f>
        <v>0</v>
      </c>
      <c r="CS3">
        <f>IF(AND('Enter Data'!C99+1.5*'Enter Data'!D99&gt;=0.15, 'Enter Data'!C99+2*'Enter Data'!D99&lt;0.3), 2, 0)</f>
        <v>0</v>
      </c>
      <c r="CT3">
        <f>IF(AND('Enter Data'!C100+1.5*'Enter Data'!D100&gt;=0.15, 'Enter Data'!C100+2*'Enter Data'!D100&lt;0.3), 2, 0)</f>
        <v>0</v>
      </c>
      <c r="CU3">
        <f>IF(AND('Enter Data'!C101+1.5*'Enter Data'!D101&gt;=0.15, 'Enter Data'!C101+2*'Enter Data'!D101&lt;0.3), 2, 0)</f>
        <v>0</v>
      </c>
      <c r="CV3">
        <f>IF(AND('Enter Data'!C102+1.5*'Enter Data'!D102&gt;=0.15, 'Enter Data'!C102+2*'Enter Data'!D102&lt;0.3), 2, 0)</f>
        <v>0</v>
      </c>
    </row>
    <row r="4" spans="1:100" x14ac:dyDescent="0.25">
      <c r="A4" s="69">
        <f>IF(OR(AND('Enter Data'!D3&gt;=0.07, 'Enter Data'!D3&lt;0.2,'Enter Data'!B3&gt;0.52,'Enter Data'!C3+2*'Enter Data'!D3&gt;=0.3), AND('Enter Data'!D3&lt;0.07, 'Enter Data'!C3&lt;0.5, 'Enter Data'!C3+2*'Enter Data'!D3&gt;=0.3)), 3,0)</f>
        <v>0</v>
      </c>
      <c r="B4">
        <f>IF(OR(AND('Enter Data'!D4&gt;=0.07, 'Enter Data'!D4&lt;0.2,'Enter Data'!B4&gt;0.52,'Enter Data'!C4+2*'Enter Data'!D4&gt;=0.3), AND('Enter Data'!D4&lt;0.07, 'Enter Data'!C4&lt;0.5, 'Enter Data'!C4+2*'Enter Data'!D4&gt;=0.3)), 3,0)</f>
        <v>0</v>
      </c>
      <c r="C4">
        <f>IF(OR(AND('Enter Data'!D5&gt;=0.07, 'Enter Data'!D5&lt;0.2,'Enter Data'!B5&gt;0.52,'Enter Data'!C5+2*'Enter Data'!D5&gt;=0.3), AND('Enter Data'!D5&lt;0.07, 'Enter Data'!C5&lt;0.5, 'Enter Data'!C5+2*'Enter Data'!D5&gt;=0.3)), 3,0)</f>
        <v>0</v>
      </c>
      <c r="D4">
        <f>IF(OR(AND('Enter Data'!D6&gt;=0.07, 'Enter Data'!D6&lt;0.2,'Enter Data'!B6&gt;0.52,'Enter Data'!C6+2*'Enter Data'!D6&gt;=0.3), AND('Enter Data'!D6&lt;0.07, 'Enter Data'!C6&lt;0.5, 'Enter Data'!C6+2*'Enter Data'!D6&gt;=0.3)), 3,0)</f>
        <v>0</v>
      </c>
      <c r="E4">
        <f>IF(OR(AND('Enter Data'!D7&gt;=0.07, 'Enter Data'!D7&lt;0.2,'Enter Data'!B7&gt;0.52,'Enter Data'!C7+2*'Enter Data'!D7&gt;=0.3), AND('Enter Data'!D7&lt;0.07, 'Enter Data'!C7&lt;0.5, 'Enter Data'!C7+2*'Enter Data'!D7&gt;=0.3)), 3,0)</f>
        <v>0</v>
      </c>
      <c r="F4">
        <f>IF(OR(AND('Enter Data'!D8&gt;=0.07, 'Enter Data'!D8&lt;0.2,'Enter Data'!B8&gt;0.52,'Enter Data'!C8+2*'Enter Data'!D8&gt;=0.3), AND('Enter Data'!D8&lt;0.07, 'Enter Data'!C8&lt;0.5, 'Enter Data'!C8+2*'Enter Data'!D8&gt;=0.3)), 3,0)</f>
        <v>0</v>
      </c>
      <c r="G4">
        <f>IF(OR(AND('Enter Data'!D9&gt;=0.07, 'Enter Data'!D9&lt;0.2,'Enter Data'!B9&gt;0.52,'Enter Data'!C9+2*'Enter Data'!D9&gt;=0.3), AND('Enter Data'!D9&lt;0.07, 'Enter Data'!C9&lt;0.5, 'Enter Data'!C9+2*'Enter Data'!D9&gt;=0.3)), 3,0)</f>
        <v>0</v>
      </c>
      <c r="H4">
        <f>IF(OR(AND('Enter Data'!D10&gt;=0.07, 'Enter Data'!D10&lt;0.2,'Enter Data'!B10&gt;0.52,'Enter Data'!C10+2*'Enter Data'!D10&gt;=0.3), AND('Enter Data'!D10&lt;0.07, 'Enter Data'!C10&lt;0.5, 'Enter Data'!C10+2*'Enter Data'!D10&gt;=0.3)), 3,0)</f>
        <v>0</v>
      </c>
      <c r="I4">
        <f>IF(OR(AND('Enter Data'!D11&gt;=0.07, 'Enter Data'!D11&lt;0.2,'Enter Data'!B11&gt;0.52,'Enter Data'!C11+2*'Enter Data'!D11&gt;=0.3), AND('Enter Data'!D11&lt;0.07, 'Enter Data'!C11&lt;0.5, 'Enter Data'!C11+2*'Enter Data'!D11&gt;=0.3)), 3,0)</f>
        <v>0</v>
      </c>
      <c r="J4">
        <f>IF(OR(AND('Enter Data'!D12&gt;=0.07, 'Enter Data'!D12&lt;0.2,'Enter Data'!B12&gt;0.52,'Enter Data'!C12+2*'Enter Data'!D12&gt;=0.3), AND('Enter Data'!D12&lt;0.07, 'Enter Data'!C12&lt;0.5, 'Enter Data'!C12+2*'Enter Data'!D12&gt;=0.3)), 3,0)</f>
        <v>0</v>
      </c>
      <c r="K4">
        <f>IF(OR(AND('Enter Data'!D13&gt;=0.07, 'Enter Data'!D13&lt;0.2,'Enter Data'!B13&gt;0.52,'Enter Data'!C13+2*'Enter Data'!D13&gt;=0.3), AND('Enter Data'!D13&lt;0.07, 'Enter Data'!C13&lt;0.5, 'Enter Data'!C13+2*'Enter Data'!D13&gt;=0.3)), 3,0)</f>
        <v>0</v>
      </c>
      <c r="L4">
        <f>IF(OR(AND('Enter Data'!D14&gt;=0.07, 'Enter Data'!D14&lt;0.2,'Enter Data'!B14&gt;0.52,'Enter Data'!C14+2*'Enter Data'!D14&gt;=0.3), AND('Enter Data'!D14&lt;0.07, 'Enter Data'!C14&lt;0.5, 'Enter Data'!C14+2*'Enter Data'!D14&gt;=0.3)), 3,0)</f>
        <v>0</v>
      </c>
      <c r="M4">
        <f>IF(OR(AND('Enter Data'!D15&gt;=0.07, 'Enter Data'!D15&lt;0.2,'Enter Data'!B15&gt;0.52,'Enter Data'!C15+2*'Enter Data'!D15&gt;=0.3), AND('Enter Data'!D15&lt;0.07, 'Enter Data'!C15&lt;0.5, 'Enter Data'!C15+2*'Enter Data'!D15&gt;=0.3)), 3,0)</f>
        <v>0</v>
      </c>
      <c r="N4">
        <f>IF(OR(AND('Enter Data'!D16&gt;=0.07, 'Enter Data'!D16&lt;0.2,'Enter Data'!B16&gt;0.52,'Enter Data'!C16+2*'Enter Data'!D16&gt;=0.3), AND('Enter Data'!D16&lt;0.07, 'Enter Data'!C16&lt;0.5, 'Enter Data'!C16+2*'Enter Data'!D16&gt;=0.3)), 3,0)</f>
        <v>0</v>
      </c>
      <c r="O4">
        <f>IF(OR(AND('Enter Data'!D17&gt;=0.07, 'Enter Data'!D17&lt;0.2,'Enter Data'!B17&gt;0.52,'Enter Data'!C17+2*'Enter Data'!D17&gt;=0.3), AND('Enter Data'!D17&lt;0.07, 'Enter Data'!C17&lt;0.5, 'Enter Data'!C17+2*'Enter Data'!D17&gt;=0.3)), 3,0)</f>
        <v>0</v>
      </c>
      <c r="P4">
        <f>IF(OR(AND('Enter Data'!D18&gt;=0.07, 'Enter Data'!D18&lt;0.2,'Enter Data'!B18&gt;0.52,'Enter Data'!C18+2*'Enter Data'!D18&gt;=0.3), AND('Enter Data'!D18&lt;0.07, 'Enter Data'!C18&lt;0.5, 'Enter Data'!C18+2*'Enter Data'!D18&gt;=0.3)), 3,0)</f>
        <v>0</v>
      </c>
      <c r="Q4">
        <f>IF(OR(AND('Enter Data'!D19&gt;=0.07, 'Enter Data'!D19&lt;0.2,'Enter Data'!B19&gt;0.52,'Enter Data'!C19+2*'Enter Data'!D19&gt;=0.3), AND('Enter Data'!D19&lt;0.07, 'Enter Data'!C19&lt;0.5, 'Enter Data'!C19+2*'Enter Data'!D19&gt;=0.3)), 3,0)</f>
        <v>0</v>
      </c>
      <c r="R4">
        <f>IF(OR(AND('Enter Data'!D20&gt;=0.07, 'Enter Data'!D20&lt;0.2,'Enter Data'!B20&gt;0.52,'Enter Data'!C20+2*'Enter Data'!D20&gt;=0.3), AND('Enter Data'!D20&lt;0.07, 'Enter Data'!C20&lt;0.5, 'Enter Data'!C20+2*'Enter Data'!D20&gt;=0.3)), 3,0)</f>
        <v>0</v>
      </c>
      <c r="S4">
        <f>IF(OR(AND('Enter Data'!D21&gt;=0.07, 'Enter Data'!D21&lt;0.2,'Enter Data'!B21&gt;0.52,'Enter Data'!C21+2*'Enter Data'!D21&gt;=0.3), AND('Enter Data'!D21&lt;0.07, 'Enter Data'!C21&lt;0.5, 'Enter Data'!C21+2*'Enter Data'!D21&gt;=0.3)), 3,0)</f>
        <v>0</v>
      </c>
      <c r="T4">
        <f>IF(OR(AND('Enter Data'!D22&gt;=0.07, 'Enter Data'!D22&lt;0.2,'Enter Data'!B22&gt;0.52,'Enter Data'!C22+2*'Enter Data'!D22&gt;=0.3), AND('Enter Data'!D22&lt;0.07, 'Enter Data'!C22&lt;0.5, 'Enter Data'!C22+2*'Enter Data'!D22&gt;=0.3)), 3,0)</f>
        <v>0</v>
      </c>
      <c r="U4">
        <f>IF(OR(AND('Enter Data'!D23&gt;=0.07, 'Enter Data'!D23&lt;0.2,'Enter Data'!B23&gt;0.52,'Enter Data'!C23+2*'Enter Data'!D23&gt;=0.3), AND('Enter Data'!D23&lt;0.07, 'Enter Data'!C23&lt;0.5, 'Enter Data'!C23+2*'Enter Data'!D23&gt;=0.3)), 3,0)</f>
        <v>0</v>
      </c>
      <c r="V4">
        <f>IF(OR(AND('Enter Data'!D24&gt;=0.07, 'Enter Data'!D24&lt;0.2,'Enter Data'!B24&gt;0.52,'Enter Data'!C24+2*'Enter Data'!D24&gt;=0.3), AND('Enter Data'!D24&lt;0.07, 'Enter Data'!C24&lt;0.5, 'Enter Data'!C24+2*'Enter Data'!D24&gt;=0.3)), 3,0)</f>
        <v>0</v>
      </c>
      <c r="W4">
        <f>IF(OR(AND('Enter Data'!D25&gt;=0.07, 'Enter Data'!D25&lt;0.2,'Enter Data'!B25&gt;0.52,'Enter Data'!C25+2*'Enter Data'!D25&gt;=0.3), AND('Enter Data'!D25&lt;0.07, 'Enter Data'!C25&lt;0.5, 'Enter Data'!C25+2*'Enter Data'!D25&gt;=0.3)), 3,0)</f>
        <v>0</v>
      </c>
      <c r="X4">
        <f>IF(OR(AND('Enter Data'!D26&gt;=0.07, 'Enter Data'!D26&lt;0.2,'Enter Data'!B26&gt;0.52,'Enter Data'!C26+2*'Enter Data'!D26&gt;=0.3), AND('Enter Data'!D26&lt;0.07, 'Enter Data'!C26&lt;0.5, 'Enter Data'!C26+2*'Enter Data'!D26&gt;=0.3)), 3,0)</f>
        <v>0</v>
      </c>
      <c r="Y4">
        <f>IF(OR(AND('Enter Data'!D27&gt;=0.07, 'Enter Data'!D27&lt;0.2,'Enter Data'!B27&gt;0.52,'Enter Data'!C27+2*'Enter Data'!D27&gt;=0.3), AND('Enter Data'!D27&lt;0.07, 'Enter Data'!C27&lt;0.5, 'Enter Data'!C27+2*'Enter Data'!D27&gt;=0.3)), 3,0)</f>
        <v>0</v>
      </c>
      <c r="Z4">
        <f>IF(OR(AND('Enter Data'!D28&gt;=0.07, 'Enter Data'!D28&lt;0.2,'Enter Data'!B28&gt;0.52,'Enter Data'!C28+2*'Enter Data'!D28&gt;=0.3), AND('Enter Data'!D28&lt;0.07, 'Enter Data'!C28&lt;0.5, 'Enter Data'!C28+2*'Enter Data'!D28&gt;=0.3)), 3,0)</f>
        <v>0</v>
      </c>
      <c r="AA4">
        <f>IF(OR(AND('Enter Data'!D29&gt;=0.07, 'Enter Data'!D29&lt;0.2,'Enter Data'!B29&gt;0.52,'Enter Data'!C29+2*'Enter Data'!D29&gt;=0.3), AND('Enter Data'!D29&lt;0.07, 'Enter Data'!C29&lt;0.5, 'Enter Data'!C29+2*'Enter Data'!D29&gt;=0.3)), 3,0)</f>
        <v>0</v>
      </c>
      <c r="AB4">
        <f>IF(OR(AND('Enter Data'!D30&gt;=0.07, 'Enter Data'!D30&lt;0.2,'Enter Data'!B30&gt;0.52,'Enter Data'!C30+2*'Enter Data'!D30&gt;=0.3), AND('Enter Data'!D30&lt;0.07, 'Enter Data'!C30&lt;0.5, 'Enter Data'!C30+2*'Enter Data'!D30&gt;=0.3)), 3,0)</f>
        <v>0</v>
      </c>
      <c r="AC4">
        <f>IF(OR(AND('Enter Data'!D31&gt;=0.07, 'Enter Data'!D31&lt;0.2,'Enter Data'!B31&gt;0.52,'Enter Data'!C31+2*'Enter Data'!D31&gt;=0.3), AND('Enter Data'!D31&lt;0.07, 'Enter Data'!C31&lt;0.5, 'Enter Data'!C31+2*'Enter Data'!D31&gt;=0.3)), 3,0)</f>
        <v>0</v>
      </c>
      <c r="AD4">
        <f>IF(OR(AND('Enter Data'!D32&gt;=0.07, 'Enter Data'!D32&lt;0.2,'Enter Data'!B32&gt;0.52,'Enter Data'!C32+2*'Enter Data'!D32&gt;=0.3), AND('Enter Data'!D32&lt;0.07, 'Enter Data'!C32&lt;0.5, 'Enter Data'!C32+2*'Enter Data'!D32&gt;=0.3)), 3,0)</f>
        <v>0</v>
      </c>
      <c r="AE4">
        <f>IF(OR(AND('Enter Data'!D33&gt;=0.07, 'Enter Data'!D33&lt;0.2,'Enter Data'!B33&gt;0.52,'Enter Data'!C33+2*'Enter Data'!D33&gt;=0.3), AND('Enter Data'!D33&lt;0.07, 'Enter Data'!C33&lt;0.5, 'Enter Data'!C33+2*'Enter Data'!D33&gt;=0.3)), 3,0)</f>
        <v>0</v>
      </c>
      <c r="AF4">
        <f>IF(OR(AND('Enter Data'!D34&gt;=0.07, 'Enter Data'!D34&lt;0.2,'Enter Data'!B34&gt;0.52,'Enter Data'!C34+2*'Enter Data'!D34&gt;=0.3), AND('Enter Data'!D34&lt;0.07, 'Enter Data'!C34&lt;0.5, 'Enter Data'!C34+2*'Enter Data'!D34&gt;=0.3)), 3,0)</f>
        <v>0</v>
      </c>
      <c r="AG4">
        <f>IF(OR(AND('Enter Data'!D35&gt;=0.07, 'Enter Data'!D35&lt;0.2,'Enter Data'!B35&gt;0.52,'Enter Data'!C35+2*'Enter Data'!D35&gt;=0.3), AND('Enter Data'!D35&lt;0.07, 'Enter Data'!C35&lt;0.5, 'Enter Data'!C35+2*'Enter Data'!D35&gt;=0.3)), 3,0)</f>
        <v>0</v>
      </c>
      <c r="AH4">
        <f>IF(OR(AND('Enter Data'!D36&gt;=0.07, 'Enter Data'!D36&lt;0.2,'Enter Data'!B36&gt;0.52,'Enter Data'!C36+2*'Enter Data'!D36&gt;=0.3), AND('Enter Data'!D36&lt;0.07, 'Enter Data'!C36&lt;0.5, 'Enter Data'!C36+2*'Enter Data'!D36&gt;=0.3)), 3,0)</f>
        <v>0</v>
      </c>
      <c r="AI4">
        <f>IF(OR(AND('Enter Data'!D37&gt;=0.07, 'Enter Data'!D37&lt;0.2,'Enter Data'!B37&gt;0.52,'Enter Data'!C37+2*'Enter Data'!D37&gt;=0.3), AND('Enter Data'!D37&lt;0.07, 'Enter Data'!C37&lt;0.5, 'Enter Data'!C37+2*'Enter Data'!D37&gt;=0.3)), 3,0)</f>
        <v>0</v>
      </c>
      <c r="AJ4">
        <f>IF(OR(AND('Enter Data'!D38&gt;=0.07, 'Enter Data'!D38&lt;0.2,'Enter Data'!B38&gt;0.52,'Enter Data'!C38+2*'Enter Data'!D38&gt;=0.3), AND('Enter Data'!D38&lt;0.07, 'Enter Data'!C38&lt;0.5, 'Enter Data'!C38+2*'Enter Data'!D38&gt;=0.3)), 3,0)</f>
        <v>0</v>
      </c>
      <c r="AK4">
        <f>IF(OR(AND('Enter Data'!D39&gt;=0.07, 'Enter Data'!D39&lt;0.2,'Enter Data'!B39&gt;0.52,'Enter Data'!C39+2*'Enter Data'!D39&gt;=0.3), AND('Enter Data'!D39&lt;0.07, 'Enter Data'!C39&lt;0.5, 'Enter Data'!C39+2*'Enter Data'!D39&gt;=0.3)), 3,0)</f>
        <v>0</v>
      </c>
      <c r="AL4">
        <f>IF(OR(AND('Enter Data'!D40&gt;=0.07, 'Enter Data'!D40&lt;0.2,'Enter Data'!B40&gt;0.52,'Enter Data'!C40+2*'Enter Data'!D40&gt;=0.3), AND('Enter Data'!D40&lt;0.07, 'Enter Data'!C40&lt;0.5, 'Enter Data'!C40+2*'Enter Data'!D40&gt;=0.3)), 3,0)</f>
        <v>0</v>
      </c>
      <c r="AM4">
        <f>IF(OR(AND('Enter Data'!D41&gt;=0.07, 'Enter Data'!D41&lt;0.2,'Enter Data'!B41&gt;0.52,'Enter Data'!C41+2*'Enter Data'!D41&gt;=0.3), AND('Enter Data'!D41&lt;0.07, 'Enter Data'!C41&lt;0.5, 'Enter Data'!C41+2*'Enter Data'!D41&gt;=0.3)), 3,0)</f>
        <v>0</v>
      </c>
      <c r="AN4">
        <f>IF(OR(AND('Enter Data'!D42&gt;=0.07, 'Enter Data'!D42&lt;0.2,'Enter Data'!B42&gt;0.52,'Enter Data'!C42+2*'Enter Data'!D42&gt;=0.3), AND('Enter Data'!D42&lt;0.07, 'Enter Data'!C42&lt;0.5, 'Enter Data'!C42+2*'Enter Data'!D42&gt;=0.3)), 3,0)</f>
        <v>0</v>
      </c>
      <c r="AO4">
        <f>IF(OR(AND('Enter Data'!D43&gt;=0.07, 'Enter Data'!D43&lt;0.2,'Enter Data'!B43&gt;0.52,'Enter Data'!C43+2*'Enter Data'!D43&gt;=0.3), AND('Enter Data'!D43&lt;0.07, 'Enter Data'!C43&lt;0.5, 'Enter Data'!C43+2*'Enter Data'!D43&gt;=0.3)), 3,0)</f>
        <v>0</v>
      </c>
      <c r="AP4">
        <f>IF(OR(AND('Enter Data'!D44&gt;=0.07, 'Enter Data'!D44&lt;0.2,'Enter Data'!B44&gt;0.52,'Enter Data'!C44+2*'Enter Data'!D44&gt;=0.3), AND('Enter Data'!D44&lt;0.07, 'Enter Data'!C44&lt;0.5, 'Enter Data'!C44+2*'Enter Data'!D44&gt;=0.3)), 3,0)</f>
        <v>0</v>
      </c>
      <c r="AQ4">
        <f>IF(OR(AND('Enter Data'!D45&gt;=0.07, 'Enter Data'!D45&lt;0.2,'Enter Data'!B45&gt;0.52,'Enter Data'!C45+2*'Enter Data'!D45&gt;=0.3), AND('Enter Data'!D45&lt;0.07, 'Enter Data'!C45&lt;0.5, 'Enter Data'!C45+2*'Enter Data'!D45&gt;=0.3)), 3,0)</f>
        <v>0</v>
      </c>
      <c r="AR4">
        <f>IF(OR(AND('Enter Data'!D46&gt;=0.07, 'Enter Data'!D46&lt;0.2,'Enter Data'!B46&gt;0.52,'Enter Data'!C46+2*'Enter Data'!D46&gt;=0.3), AND('Enter Data'!D46&lt;0.07, 'Enter Data'!C46&lt;0.5, 'Enter Data'!C46+2*'Enter Data'!D46&gt;=0.3)), 3,0)</f>
        <v>0</v>
      </c>
      <c r="AS4">
        <f>IF(OR(AND('Enter Data'!D47&gt;=0.07, 'Enter Data'!D47&lt;0.2,'Enter Data'!B47&gt;0.52,'Enter Data'!C47+2*'Enter Data'!D47&gt;=0.3), AND('Enter Data'!D47&lt;0.07, 'Enter Data'!C47&lt;0.5, 'Enter Data'!C47+2*'Enter Data'!D47&gt;=0.3)), 3,0)</f>
        <v>0</v>
      </c>
      <c r="AT4">
        <f>IF(OR(AND('Enter Data'!D48&gt;=0.07, 'Enter Data'!D48&lt;0.2,'Enter Data'!B48&gt;0.52,'Enter Data'!C48+2*'Enter Data'!D48&gt;=0.3), AND('Enter Data'!D48&lt;0.07, 'Enter Data'!C48&lt;0.5, 'Enter Data'!C48+2*'Enter Data'!D48&gt;=0.3)), 3,0)</f>
        <v>0</v>
      </c>
      <c r="AU4">
        <f>IF(OR(AND('Enter Data'!D49&gt;=0.07, 'Enter Data'!D49&lt;0.2,'Enter Data'!B49&gt;0.52,'Enter Data'!C49+2*'Enter Data'!D49&gt;=0.3), AND('Enter Data'!D49&lt;0.07, 'Enter Data'!C49&lt;0.5, 'Enter Data'!C49+2*'Enter Data'!D49&gt;=0.3)), 3,0)</f>
        <v>0</v>
      </c>
      <c r="AV4">
        <f>IF(OR(AND('Enter Data'!D50&gt;=0.07, 'Enter Data'!D50&lt;0.2,'Enter Data'!B50&gt;0.52,'Enter Data'!C50+2*'Enter Data'!D50&gt;=0.3), AND('Enter Data'!D50&lt;0.07, 'Enter Data'!C50&lt;0.5, 'Enter Data'!C50+2*'Enter Data'!D50&gt;=0.3)), 3,0)</f>
        <v>0</v>
      </c>
      <c r="AW4">
        <f>IF(OR(AND('Enter Data'!D51&gt;=0.07, 'Enter Data'!D51&lt;0.2,'Enter Data'!B51&gt;0.52,'Enter Data'!C51+2*'Enter Data'!D51&gt;=0.3), AND('Enter Data'!D51&lt;0.07, 'Enter Data'!C51&lt;0.5, 'Enter Data'!C51+2*'Enter Data'!D51&gt;=0.3)), 3,0)</f>
        <v>0</v>
      </c>
      <c r="AX4">
        <f>IF(OR(AND('Enter Data'!D52&gt;=0.07, 'Enter Data'!D52&lt;0.2,'Enter Data'!B52&gt;0.52,'Enter Data'!C52+2*'Enter Data'!D52&gt;=0.3), AND('Enter Data'!D52&lt;0.07, 'Enter Data'!C52&lt;0.5, 'Enter Data'!C52+2*'Enter Data'!D52&gt;=0.3)), 3,0)</f>
        <v>0</v>
      </c>
      <c r="AY4">
        <f>IF(OR(AND('Enter Data'!D53&gt;=0.07, 'Enter Data'!D53&lt;0.2,'Enter Data'!B53&gt;0.52,'Enter Data'!C53+2*'Enter Data'!D53&gt;=0.3), AND('Enter Data'!D53&lt;0.07, 'Enter Data'!C53&lt;0.5, 'Enter Data'!C53+2*'Enter Data'!D53&gt;=0.3)), 3,0)</f>
        <v>0</v>
      </c>
      <c r="AZ4">
        <f>IF(OR(AND('Enter Data'!D54&gt;=0.07, 'Enter Data'!D54&lt;0.2,'Enter Data'!B54&gt;0.52,'Enter Data'!C54+2*'Enter Data'!D54&gt;=0.3), AND('Enter Data'!D54&lt;0.07, 'Enter Data'!C54&lt;0.5, 'Enter Data'!C54+2*'Enter Data'!D54&gt;=0.3)), 3,0)</f>
        <v>0</v>
      </c>
      <c r="BA4">
        <f>IF(OR(AND('Enter Data'!D55&gt;=0.07, 'Enter Data'!D55&lt;0.2,'Enter Data'!B55&gt;0.52,'Enter Data'!C55+2*'Enter Data'!D55&gt;=0.3), AND('Enter Data'!D55&lt;0.07, 'Enter Data'!C55&lt;0.5, 'Enter Data'!C55+2*'Enter Data'!D55&gt;=0.3)), 3,0)</f>
        <v>0</v>
      </c>
      <c r="BB4">
        <f>IF(OR(AND('Enter Data'!D56&gt;=0.07, 'Enter Data'!D56&lt;0.2,'Enter Data'!B56&gt;0.52,'Enter Data'!C56+2*'Enter Data'!D56&gt;=0.3), AND('Enter Data'!D56&lt;0.07, 'Enter Data'!C56&lt;0.5, 'Enter Data'!C56+2*'Enter Data'!D56&gt;=0.3)), 3,0)</f>
        <v>0</v>
      </c>
      <c r="BC4">
        <f>IF(OR(AND('Enter Data'!D57&gt;=0.07, 'Enter Data'!D57&lt;0.2,'Enter Data'!B57&gt;0.52,'Enter Data'!C57+2*'Enter Data'!D57&gt;=0.3), AND('Enter Data'!D57&lt;0.07, 'Enter Data'!C57&lt;0.5, 'Enter Data'!C57+2*'Enter Data'!D57&gt;=0.3)), 3,0)</f>
        <v>0</v>
      </c>
      <c r="BD4">
        <f>IF(OR(AND('Enter Data'!D58&gt;=0.07, 'Enter Data'!D58&lt;0.2,'Enter Data'!B58&gt;0.52,'Enter Data'!C58+2*'Enter Data'!D58&gt;=0.3), AND('Enter Data'!D58&lt;0.07, 'Enter Data'!C58&lt;0.5, 'Enter Data'!C58+2*'Enter Data'!D58&gt;=0.3)), 3,0)</f>
        <v>0</v>
      </c>
      <c r="BE4">
        <f>IF(OR(AND('Enter Data'!D59&gt;=0.07, 'Enter Data'!D59&lt;0.2,'Enter Data'!B59&gt;0.52,'Enter Data'!C59+2*'Enter Data'!D59&gt;=0.3), AND('Enter Data'!D59&lt;0.07, 'Enter Data'!C59&lt;0.5, 'Enter Data'!C59+2*'Enter Data'!D59&gt;=0.3)), 3,0)</f>
        <v>0</v>
      </c>
      <c r="BF4">
        <f>IF(OR(AND('Enter Data'!D60&gt;=0.07, 'Enter Data'!D60&lt;0.2,'Enter Data'!B60&gt;0.52,'Enter Data'!C60+2*'Enter Data'!D60&gt;=0.3), AND('Enter Data'!D60&lt;0.07, 'Enter Data'!C60&lt;0.5, 'Enter Data'!C60+2*'Enter Data'!D60&gt;=0.3)), 3,0)</f>
        <v>0</v>
      </c>
      <c r="BG4">
        <f>IF(OR(AND('Enter Data'!D61&gt;=0.07, 'Enter Data'!D61&lt;0.2,'Enter Data'!B61&gt;0.52,'Enter Data'!C61+2*'Enter Data'!D61&gt;=0.3), AND('Enter Data'!D61&lt;0.07, 'Enter Data'!C61&lt;0.5, 'Enter Data'!C61+2*'Enter Data'!D61&gt;=0.3)), 3,0)</f>
        <v>0</v>
      </c>
      <c r="BH4">
        <f>IF(OR(AND('Enter Data'!D62&gt;=0.07, 'Enter Data'!D62&lt;0.2,'Enter Data'!B62&gt;0.52,'Enter Data'!C62+2*'Enter Data'!D62&gt;=0.3), AND('Enter Data'!D62&lt;0.07, 'Enter Data'!C62&lt;0.5, 'Enter Data'!C62+2*'Enter Data'!D62&gt;=0.3)), 3,0)</f>
        <v>0</v>
      </c>
      <c r="BI4">
        <f>IF(OR(AND('Enter Data'!D63&gt;=0.07, 'Enter Data'!D63&lt;0.2,'Enter Data'!B63&gt;0.52,'Enter Data'!C63+2*'Enter Data'!D63&gt;=0.3), AND('Enter Data'!D63&lt;0.07, 'Enter Data'!C63&lt;0.5, 'Enter Data'!C63+2*'Enter Data'!D63&gt;=0.3)), 3,0)</f>
        <v>0</v>
      </c>
      <c r="BJ4">
        <f>IF(OR(AND('Enter Data'!D64&gt;=0.07, 'Enter Data'!D64&lt;0.2,'Enter Data'!B64&gt;0.52,'Enter Data'!C64+2*'Enter Data'!D64&gt;=0.3), AND('Enter Data'!D64&lt;0.07, 'Enter Data'!C64&lt;0.5, 'Enter Data'!C64+2*'Enter Data'!D64&gt;=0.3)), 3,0)</f>
        <v>0</v>
      </c>
      <c r="BK4">
        <f>IF(OR(AND('Enter Data'!D65&gt;=0.07, 'Enter Data'!D65&lt;0.2,'Enter Data'!B65&gt;0.52,'Enter Data'!C65+2*'Enter Data'!D65&gt;=0.3), AND('Enter Data'!D65&lt;0.07, 'Enter Data'!C65&lt;0.5, 'Enter Data'!C65+2*'Enter Data'!D65&gt;=0.3)), 3,0)</f>
        <v>0</v>
      </c>
      <c r="BL4">
        <f>IF(OR(AND('Enter Data'!D66&gt;=0.07, 'Enter Data'!D66&lt;0.2,'Enter Data'!B66&gt;0.52,'Enter Data'!C66+2*'Enter Data'!D66&gt;=0.3), AND('Enter Data'!D66&lt;0.07, 'Enter Data'!C66&lt;0.5, 'Enter Data'!C66+2*'Enter Data'!D66&gt;=0.3)), 3,0)</f>
        <v>0</v>
      </c>
      <c r="BM4">
        <f>IF(OR(AND('Enter Data'!D67&gt;=0.07, 'Enter Data'!D67&lt;0.2,'Enter Data'!B67&gt;0.52,'Enter Data'!C67+2*'Enter Data'!D67&gt;=0.3), AND('Enter Data'!D67&lt;0.07, 'Enter Data'!C67&lt;0.5, 'Enter Data'!C67+2*'Enter Data'!D67&gt;=0.3)), 3,0)</f>
        <v>0</v>
      </c>
      <c r="BN4">
        <f>IF(OR(AND('Enter Data'!D68&gt;=0.07, 'Enter Data'!D68&lt;0.2,'Enter Data'!B68&gt;0.52,'Enter Data'!C68+2*'Enter Data'!D68&gt;=0.3), AND('Enter Data'!D68&lt;0.07, 'Enter Data'!C68&lt;0.5, 'Enter Data'!C68+2*'Enter Data'!D68&gt;=0.3)), 3,0)</f>
        <v>0</v>
      </c>
      <c r="BO4">
        <f>IF(OR(AND('Enter Data'!D69&gt;=0.07, 'Enter Data'!D69&lt;0.2,'Enter Data'!B69&gt;0.52,'Enter Data'!C69+2*'Enter Data'!D69&gt;=0.3), AND('Enter Data'!D69&lt;0.07, 'Enter Data'!C69&lt;0.5, 'Enter Data'!C69+2*'Enter Data'!D69&gt;=0.3)), 3,0)</f>
        <v>0</v>
      </c>
      <c r="BP4">
        <f>IF(OR(AND('Enter Data'!D70&gt;=0.07, 'Enter Data'!D70&lt;0.2,'Enter Data'!B70&gt;0.52,'Enter Data'!C70+2*'Enter Data'!D70&gt;=0.3), AND('Enter Data'!D70&lt;0.07, 'Enter Data'!C70&lt;0.5, 'Enter Data'!C70+2*'Enter Data'!D70&gt;=0.3)), 3,0)</f>
        <v>0</v>
      </c>
      <c r="BQ4">
        <f>IF(OR(AND('Enter Data'!D71&gt;=0.07, 'Enter Data'!D71&lt;0.2,'Enter Data'!B71&gt;0.52,'Enter Data'!C71+2*'Enter Data'!D71&gt;=0.3), AND('Enter Data'!D71&lt;0.07, 'Enter Data'!C71&lt;0.5, 'Enter Data'!C71+2*'Enter Data'!D71&gt;=0.3)), 3,0)</f>
        <v>0</v>
      </c>
      <c r="BR4">
        <f>IF(OR(AND('Enter Data'!D72&gt;=0.07, 'Enter Data'!D72&lt;0.2,'Enter Data'!B72&gt;0.52,'Enter Data'!C72+2*'Enter Data'!D72&gt;=0.3), AND('Enter Data'!D72&lt;0.07, 'Enter Data'!C72&lt;0.5, 'Enter Data'!C72+2*'Enter Data'!D72&gt;=0.3)), 3,0)</f>
        <v>0</v>
      </c>
      <c r="BS4">
        <f>IF(OR(AND('Enter Data'!D73&gt;=0.07, 'Enter Data'!D73&lt;0.2,'Enter Data'!B73&gt;0.52,'Enter Data'!C73+2*'Enter Data'!D73&gt;=0.3), AND('Enter Data'!D73&lt;0.07, 'Enter Data'!C73&lt;0.5, 'Enter Data'!C73+2*'Enter Data'!D73&gt;=0.3)), 3,0)</f>
        <v>0</v>
      </c>
      <c r="BT4">
        <f>IF(OR(AND('Enter Data'!D74&gt;=0.07, 'Enter Data'!D74&lt;0.2,'Enter Data'!B74&gt;0.52,'Enter Data'!C74+2*'Enter Data'!D74&gt;=0.3), AND('Enter Data'!D74&lt;0.07, 'Enter Data'!C74&lt;0.5, 'Enter Data'!C74+2*'Enter Data'!D74&gt;=0.3)), 3,0)</f>
        <v>0</v>
      </c>
      <c r="BU4">
        <f>IF(OR(AND('Enter Data'!D75&gt;=0.07, 'Enter Data'!D75&lt;0.2,'Enter Data'!B75&gt;0.52,'Enter Data'!C75+2*'Enter Data'!D75&gt;=0.3), AND('Enter Data'!D75&lt;0.07, 'Enter Data'!C75&lt;0.5, 'Enter Data'!C75+2*'Enter Data'!D75&gt;=0.3)), 3,0)</f>
        <v>0</v>
      </c>
      <c r="BV4">
        <f>IF(OR(AND('Enter Data'!D76&gt;=0.07, 'Enter Data'!D76&lt;0.2,'Enter Data'!B76&gt;0.52,'Enter Data'!C76+2*'Enter Data'!D76&gt;=0.3), AND('Enter Data'!D76&lt;0.07, 'Enter Data'!C76&lt;0.5, 'Enter Data'!C76+2*'Enter Data'!D76&gt;=0.3)), 3,0)</f>
        <v>0</v>
      </c>
      <c r="BW4">
        <f>IF(OR(AND('Enter Data'!D77&gt;=0.07, 'Enter Data'!D77&lt;0.2,'Enter Data'!B77&gt;0.52,'Enter Data'!C77+2*'Enter Data'!D77&gt;=0.3), AND('Enter Data'!D77&lt;0.07, 'Enter Data'!C77&lt;0.5, 'Enter Data'!C77+2*'Enter Data'!D77&gt;=0.3)), 3,0)</f>
        <v>0</v>
      </c>
      <c r="BX4">
        <f>IF(OR(AND('Enter Data'!D78&gt;=0.07, 'Enter Data'!D78&lt;0.2,'Enter Data'!B78&gt;0.52,'Enter Data'!C78+2*'Enter Data'!D78&gt;=0.3), AND('Enter Data'!D78&lt;0.07, 'Enter Data'!C78&lt;0.5, 'Enter Data'!C78+2*'Enter Data'!D78&gt;=0.3)), 3,0)</f>
        <v>0</v>
      </c>
      <c r="BY4">
        <f>IF(OR(AND('Enter Data'!D79&gt;=0.07, 'Enter Data'!D79&lt;0.2,'Enter Data'!B79&gt;0.52,'Enter Data'!C79+2*'Enter Data'!D79&gt;=0.3), AND('Enter Data'!D79&lt;0.07, 'Enter Data'!C79&lt;0.5, 'Enter Data'!C79+2*'Enter Data'!D79&gt;=0.3)), 3,0)</f>
        <v>0</v>
      </c>
      <c r="BZ4">
        <f>IF(OR(AND('Enter Data'!D80&gt;=0.07, 'Enter Data'!D80&lt;0.2,'Enter Data'!B80&gt;0.52,'Enter Data'!C80+2*'Enter Data'!D80&gt;=0.3), AND('Enter Data'!D80&lt;0.07, 'Enter Data'!C80&lt;0.5, 'Enter Data'!C80+2*'Enter Data'!D80&gt;=0.3)), 3,0)</f>
        <v>0</v>
      </c>
      <c r="CA4">
        <f>IF(OR(AND('Enter Data'!D81&gt;=0.07, 'Enter Data'!D81&lt;0.2,'Enter Data'!B81&gt;0.52,'Enter Data'!C81+2*'Enter Data'!D81&gt;=0.3), AND('Enter Data'!D81&lt;0.07, 'Enter Data'!C81&lt;0.5, 'Enter Data'!C81+2*'Enter Data'!D81&gt;=0.3)), 3,0)</f>
        <v>0</v>
      </c>
      <c r="CB4">
        <f>IF(OR(AND('Enter Data'!D82&gt;=0.07, 'Enter Data'!D82&lt;0.2,'Enter Data'!B82&gt;0.52,'Enter Data'!C82+2*'Enter Data'!D82&gt;=0.3), AND('Enter Data'!D82&lt;0.07, 'Enter Data'!C82&lt;0.5, 'Enter Data'!C82+2*'Enter Data'!D82&gt;=0.3)), 3,0)</f>
        <v>0</v>
      </c>
      <c r="CC4">
        <f>IF(OR(AND('Enter Data'!D83&gt;=0.07, 'Enter Data'!D83&lt;0.2,'Enter Data'!B83&gt;0.52,'Enter Data'!C83+2*'Enter Data'!D83&gt;=0.3), AND('Enter Data'!D83&lt;0.07, 'Enter Data'!C83&lt;0.5, 'Enter Data'!C83+2*'Enter Data'!D83&gt;=0.3)), 3,0)</f>
        <v>0</v>
      </c>
      <c r="CD4">
        <f>IF(OR(AND('Enter Data'!D84&gt;=0.07, 'Enter Data'!D84&lt;0.2,'Enter Data'!B84&gt;0.52,'Enter Data'!C84+2*'Enter Data'!D84&gt;=0.3), AND('Enter Data'!D84&lt;0.07, 'Enter Data'!C84&lt;0.5, 'Enter Data'!C84+2*'Enter Data'!D84&gt;=0.3)), 3,0)</f>
        <v>0</v>
      </c>
      <c r="CE4">
        <f>IF(OR(AND('Enter Data'!D85&gt;=0.07, 'Enter Data'!D85&lt;0.2,'Enter Data'!B85&gt;0.52,'Enter Data'!C85+2*'Enter Data'!D85&gt;=0.3), AND('Enter Data'!D85&lt;0.07, 'Enter Data'!C85&lt;0.5, 'Enter Data'!C85+2*'Enter Data'!D85&gt;=0.3)), 3,0)</f>
        <v>0</v>
      </c>
      <c r="CF4">
        <f>IF(OR(AND('Enter Data'!D86&gt;=0.07, 'Enter Data'!D86&lt;0.2,'Enter Data'!B86&gt;0.52,'Enter Data'!C86+2*'Enter Data'!D86&gt;=0.3), AND('Enter Data'!D86&lt;0.07, 'Enter Data'!C86&lt;0.5, 'Enter Data'!C86+2*'Enter Data'!D86&gt;=0.3)), 3,0)</f>
        <v>0</v>
      </c>
      <c r="CG4">
        <f>IF(OR(AND('Enter Data'!D87&gt;=0.07, 'Enter Data'!D87&lt;0.2,'Enter Data'!B87&gt;0.52,'Enter Data'!C87+2*'Enter Data'!D87&gt;=0.3), AND('Enter Data'!D87&lt;0.07, 'Enter Data'!C87&lt;0.5, 'Enter Data'!C87+2*'Enter Data'!D87&gt;=0.3)), 3,0)</f>
        <v>0</v>
      </c>
      <c r="CH4">
        <f>IF(OR(AND('Enter Data'!D88&gt;=0.07, 'Enter Data'!D88&lt;0.2,'Enter Data'!B88&gt;0.52,'Enter Data'!C88+2*'Enter Data'!D88&gt;=0.3), AND('Enter Data'!D88&lt;0.07, 'Enter Data'!C88&lt;0.5, 'Enter Data'!C88+2*'Enter Data'!D88&gt;=0.3)), 3,0)</f>
        <v>0</v>
      </c>
      <c r="CI4">
        <f>IF(OR(AND('Enter Data'!D89&gt;=0.07, 'Enter Data'!D89&lt;0.2,'Enter Data'!B89&gt;0.52,'Enter Data'!C89+2*'Enter Data'!D89&gt;=0.3), AND('Enter Data'!D89&lt;0.07, 'Enter Data'!C89&lt;0.5, 'Enter Data'!C89+2*'Enter Data'!D89&gt;=0.3)), 3,0)</f>
        <v>0</v>
      </c>
      <c r="CJ4">
        <f>IF(OR(AND('Enter Data'!D90&gt;=0.07, 'Enter Data'!D90&lt;0.2,'Enter Data'!B90&gt;0.52,'Enter Data'!C90+2*'Enter Data'!D90&gt;=0.3), AND('Enter Data'!D90&lt;0.07, 'Enter Data'!C90&lt;0.5, 'Enter Data'!C90+2*'Enter Data'!D90&gt;=0.3)), 3,0)</f>
        <v>0</v>
      </c>
      <c r="CK4">
        <f>IF(OR(AND('Enter Data'!D91&gt;=0.07, 'Enter Data'!D91&lt;0.2,'Enter Data'!B91&gt;0.52,'Enter Data'!C91+2*'Enter Data'!D91&gt;=0.3), AND('Enter Data'!D91&lt;0.07, 'Enter Data'!C91&lt;0.5, 'Enter Data'!C91+2*'Enter Data'!D91&gt;=0.3)), 3,0)</f>
        <v>0</v>
      </c>
      <c r="CL4">
        <f>IF(OR(AND('Enter Data'!D92&gt;=0.07, 'Enter Data'!D92&lt;0.2,'Enter Data'!B92&gt;0.52,'Enter Data'!C92+2*'Enter Data'!D92&gt;=0.3), AND('Enter Data'!D92&lt;0.07, 'Enter Data'!C92&lt;0.5, 'Enter Data'!C92+2*'Enter Data'!D92&gt;=0.3)), 3,0)</f>
        <v>0</v>
      </c>
      <c r="CM4">
        <f>IF(OR(AND('Enter Data'!D93&gt;=0.07, 'Enter Data'!D93&lt;0.2,'Enter Data'!B93&gt;0.52,'Enter Data'!C93+2*'Enter Data'!D93&gt;=0.3), AND('Enter Data'!D93&lt;0.07, 'Enter Data'!C93&lt;0.5, 'Enter Data'!C93+2*'Enter Data'!D93&gt;=0.3)), 3,0)</f>
        <v>0</v>
      </c>
      <c r="CN4">
        <f>IF(OR(AND('Enter Data'!D94&gt;=0.07, 'Enter Data'!D94&lt;0.2,'Enter Data'!B94&gt;0.52,'Enter Data'!C94+2*'Enter Data'!D94&gt;=0.3), AND('Enter Data'!D94&lt;0.07, 'Enter Data'!C94&lt;0.5, 'Enter Data'!C94+2*'Enter Data'!D94&gt;=0.3)), 3,0)</f>
        <v>0</v>
      </c>
      <c r="CO4">
        <f>IF(OR(AND('Enter Data'!D95&gt;=0.07, 'Enter Data'!D95&lt;0.2,'Enter Data'!B95&gt;0.52,'Enter Data'!C95+2*'Enter Data'!D95&gt;=0.3), AND('Enter Data'!D95&lt;0.07, 'Enter Data'!C95&lt;0.5, 'Enter Data'!C95+2*'Enter Data'!D95&gt;=0.3)), 3,0)</f>
        <v>0</v>
      </c>
      <c r="CP4">
        <f>IF(OR(AND('Enter Data'!D96&gt;=0.07, 'Enter Data'!D96&lt;0.2,'Enter Data'!B96&gt;0.52,'Enter Data'!C96+2*'Enter Data'!D96&gt;=0.3), AND('Enter Data'!D96&lt;0.07, 'Enter Data'!C96&lt;0.5, 'Enter Data'!C96+2*'Enter Data'!D96&gt;=0.3)), 3,0)</f>
        <v>0</v>
      </c>
      <c r="CQ4">
        <f>IF(OR(AND('Enter Data'!D97&gt;=0.07, 'Enter Data'!D97&lt;0.2,'Enter Data'!B97&gt;0.52,'Enter Data'!C97+2*'Enter Data'!D97&gt;=0.3), AND('Enter Data'!D97&lt;0.07, 'Enter Data'!C97&lt;0.5, 'Enter Data'!C97+2*'Enter Data'!D97&gt;=0.3)), 3,0)</f>
        <v>0</v>
      </c>
      <c r="CR4">
        <f>IF(OR(AND('Enter Data'!D98&gt;=0.07, 'Enter Data'!D98&lt;0.2,'Enter Data'!B98&gt;0.52,'Enter Data'!C98+2*'Enter Data'!D98&gt;=0.3), AND('Enter Data'!D98&lt;0.07, 'Enter Data'!C98&lt;0.5, 'Enter Data'!C98+2*'Enter Data'!D98&gt;=0.3)), 3,0)</f>
        <v>0</v>
      </c>
      <c r="CS4">
        <f>IF(OR(AND('Enter Data'!D99&gt;=0.07, 'Enter Data'!D99&lt;0.2,'Enter Data'!B99&gt;0.52,'Enter Data'!C99+2*'Enter Data'!D99&gt;=0.3), AND('Enter Data'!D99&lt;0.07, 'Enter Data'!C99&lt;0.5, 'Enter Data'!C99+2*'Enter Data'!D99&gt;=0.3)), 3,0)</f>
        <v>0</v>
      </c>
      <c r="CT4">
        <f>IF(OR(AND('Enter Data'!D100&gt;=0.07, 'Enter Data'!D100&lt;0.2,'Enter Data'!B100&gt;0.52,'Enter Data'!C100+2*'Enter Data'!D100&gt;=0.3), AND('Enter Data'!D100&lt;0.07, 'Enter Data'!C100&lt;0.5, 'Enter Data'!C100+2*'Enter Data'!D100&gt;=0.3)), 3,0)</f>
        <v>0</v>
      </c>
      <c r="CU4">
        <f>IF(OR(AND('Enter Data'!D101&gt;=0.07, 'Enter Data'!D101&lt;0.2,'Enter Data'!B101&gt;0.52,'Enter Data'!C101+2*'Enter Data'!D101&gt;=0.3), AND('Enter Data'!D101&lt;0.07, 'Enter Data'!C101&lt;0.5, 'Enter Data'!C101+2*'Enter Data'!D101&gt;=0.3)), 3,0)</f>
        <v>0</v>
      </c>
      <c r="CV4">
        <f>IF(OR(AND('Enter Data'!D102&gt;=0.07, 'Enter Data'!D102&lt;0.2,'Enter Data'!B102&gt;0.52,'Enter Data'!C102+2*'Enter Data'!D102&gt;=0.3), AND('Enter Data'!D102&lt;0.07, 'Enter Data'!C102&lt;0.5, 'Enter Data'!C102+2*'Enter Data'!D102&gt;=0.3)), 3,0)</f>
        <v>0</v>
      </c>
    </row>
    <row r="5" spans="1:100" x14ac:dyDescent="0.25">
      <c r="A5" s="69">
        <f>IF(AND('Enter Data'!D3&gt;=0.07, 'Enter Data'!D3&lt;0.27, 'Enter Data'!C3&gt;=0.28, 'Enter Data'!C3&lt;0.5, 'Enter Data'!B3&lt;=0.52), 4, 0)</f>
        <v>0</v>
      </c>
      <c r="B5">
        <f>IF(AND('Enter Data'!D4&gt;=0.07, 'Enter Data'!D4&lt;0.27, 'Enter Data'!C4&gt;=0.28, 'Enter Data'!C4&lt;0.5, 'Enter Data'!B4&lt;=0.52), 4, 0)</f>
        <v>0</v>
      </c>
      <c r="C5">
        <f>IF(AND('Enter Data'!D5&gt;=0.07, 'Enter Data'!D5&lt;0.27, 'Enter Data'!C5&gt;=0.28, 'Enter Data'!C5&lt;0.5, 'Enter Data'!B5&lt;=0.52), 4, 0)</f>
        <v>0</v>
      </c>
      <c r="D5">
        <f>IF(AND('Enter Data'!D6&gt;=0.07, 'Enter Data'!D6&lt;0.27, 'Enter Data'!C6&gt;=0.28, 'Enter Data'!C6&lt;0.5, 'Enter Data'!B6&lt;=0.52), 4, 0)</f>
        <v>0</v>
      </c>
      <c r="E5">
        <f>IF(AND('Enter Data'!D7&gt;=0.07, 'Enter Data'!D7&lt;0.27, 'Enter Data'!C7&gt;=0.28, 'Enter Data'!C7&lt;0.5, 'Enter Data'!B7&lt;=0.52), 4, 0)</f>
        <v>0</v>
      </c>
      <c r="F5">
        <f>IF(AND('Enter Data'!D8&gt;=0.07, 'Enter Data'!D8&lt;0.27, 'Enter Data'!C8&gt;=0.28, 'Enter Data'!C8&lt;0.5, 'Enter Data'!B8&lt;=0.52), 4, 0)</f>
        <v>0</v>
      </c>
      <c r="G5">
        <f>IF(AND('Enter Data'!D9&gt;=0.07, 'Enter Data'!D9&lt;0.27, 'Enter Data'!C9&gt;=0.28, 'Enter Data'!C9&lt;0.5, 'Enter Data'!B9&lt;=0.52), 4, 0)</f>
        <v>0</v>
      </c>
      <c r="H5">
        <f>IF(AND('Enter Data'!D10&gt;=0.07, 'Enter Data'!D10&lt;0.27, 'Enter Data'!C10&gt;=0.28, 'Enter Data'!C10&lt;0.5, 'Enter Data'!B10&lt;=0.52), 4, 0)</f>
        <v>0</v>
      </c>
      <c r="I5">
        <f>IF(AND('Enter Data'!D11&gt;=0.07, 'Enter Data'!D11&lt;0.27, 'Enter Data'!C11&gt;=0.28, 'Enter Data'!C11&lt;0.5, 'Enter Data'!B11&lt;=0.52), 4, 0)</f>
        <v>0</v>
      </c>
      <c r="J5">
        <f>IF(AND('Enter Data'!D12&gt;=0.07, 'Enter Data'!D12&lt;0.27, 'Enter Data'!C12&gt;=0.28, 'Enter Data'!C12&lt;0.5, 'Enter Data'!B12&lt;=0.52), 4, 0)</f>
        <v>0</v>
      </c>
      <c r="K5">
        <f>IF(AND('Enter Data'!D13&gt;=0.07, 'Enter Data'!D13&lt;0.27, 'Enter Data'!C13&gt;=0.28, 'Enter Data'!C13&lt;0.5, 'Enter Data'!B13&lt;=0.52), 4, 0)</f>
        <v>0</v>
      </c>
      <c r="L5">
        <f>IF(AND('Enter Data'!D14&gt;=0.07, 'Enter Data'!D14&lt;0.27, 'Enter Data'!C14&gt;=0.28, 'Enter Data'!C14&lt;0.5, 'Enter Data'!B14&lt;=0.52), 4, 0)</f>
        <v>0</v>
      </c>
      <c r="M5">
        <f>IF(AND('Enter Data'!D15&gt;=0.07, 'Enter Data'!D15&lt;0.27, 'Enter Data'!C15&gt;=0.28, 'Enter Data'!C15&lt;0.5, 'Enter Data'!B15&lt;=0.52), 4, 0)</f>
        <v>0</v>
      </c>
      <c r="N5">
        <f>IF(AND('Enter Data'!D16&gt;=0.07, 'Enter Data'!D16&lt;0.27, 'Enter Data'!C16&gt;=0.28, 'Enter Data'!C16&lt;0.5, 'Enter Data'!B16&lt;=0.52), 4, 0)</f>
        <v>0</v>
      </c>
      <c r="O5">
        <f>IF(AND('Enter Data'!D17&gt;=0.07, 'Enter Data'!D17&lt;0.27, 'Enter Data'!C17&gt;=0.28, 'Enter Data'!C17&lt;0.5, 'Enter Data'!B17&lt;=0.52), 4, 0)</f>
        <v>0</v>
      </c>
      <c r="P5">
        <f>IF(AND('Enter Data'!D18&gt;=0.07, 'Enter Data'!D18&lt;0.27, 'Enter Data'!C18&gt;=0.28, 'Enter Data'!C18&lt;0.5, 'Enter Data'!B18&lt;=0.52), 4, 0)</f>
        <v>0</v>
      </c>
      <c r="Q5">
        <f>IF(AND('Enter Data'!D19&gt;=0.07, 'Enter Data'!D19&lt;0.27, 'Enter Data'!C19&gt;=0.28, 'Enter Data'!C19&lt;0.5, 'Enter Data'!B19&lt;=0.52), 4, 0)</f>
        <v>0</v>
      </c>
      <c r="R5">
        <f>IF(AND('Enter Data'!D20&gt;=0.07, 'Enter Data'!D20&lt;0.27, 'Enter Data'!C20&gt;=0.28, 'Enter Data'!C20&lt;0.5, 'Enter Data'!B20&lt;=0.52), 4, 0)</f>
        <v>0</v>
      </c>
      <c r="S5">
        <f>IF(AND('Enter Data'!D21&gt;=0.07, 'Enter Data'!D21&lt;0.27, 'Enter Data'!C21&gt;=0.28, 'Enter Data'!C21&lt;0.5, 'Enter Data'!B21&lt;=0.52), 4, 0)</f>
        <v>0</v>
      </c>
      <c r="T5">
        <f>IF(AND('Enter Data'!D22&gt;=0.07, 'Enter Data'!D22&lt;0.27, 'Enter Data'!C22&gt;=0.28, 'Enter Data'!C22&lt;0.5, 'Enter Data'!B22&lt;=0.52), 4, 0)</f>
        <v>0</v>
      </c>
      <c r="U5">
        <f>IF(AND('Enter Data'!D23&gt;=0.07, 'Enter Data'!D23&lt;0.27, 'Enter Data'!C23&gt;=0.28, 'Enter Data'!C23&lt;0.5, 'Enter Data'!B23&lt;=0.52), 4, 0)</f>
        <v>0</v>
      </c>
      <c r="V5">
        <f>IF(AND('Enter Data'!D24&gt;=0.07, 'Enter Data'!D24&lt;0.27, 'Enter Data'!C24&gt;=0.28, 'Enter Data'!C24&lt;0.5, 'Enter Data'!B24&lt;=0.52), 4, 0)</f>
        <v>0</v>
      </c>
      <c r="W5">
        <f>IF(AND('Enter Data'!D25&gt;=0.07, 'Enter Data'!D25&lt;0.27, 'Enter Data'!C25&gt;=0.28, 'Enter Data'!C25&lt;0.5, 'Enter Data'!B25&lt;=0.52), 4, 0)</f>
        <v>0</v>
      </c>
      <c r="X5">
        <f>IF(AND('Enter Data'!D26&gt;=0.07, 'Enter Data'!D26&lt;0.27, 'Enter Data'!C26&gt;=0.28, 'Enter Data'!C26&lt;0.5, 'Enter Data'!B26&lt;=0.52), 4, 0)</f>
        <v>0</v>
      </c>
      <c r="Y5">
        <f>IF(AND('Enter Data'!D27&gt;=0.07, 'Enter Data'!D27&lt;0.27, 'Enter Data'!C27&gt;=0.28, 'Enter Data'!C27&lt;0.5, 'Enter Data'!B27&lt;=0.52), 4, 0)</f>
        <v>0</v>
      </c>
      <c r="Z5">
        <f>IF(AND('Enter Data'!D28&gt;=0.07, 'Enter Data'!D28&lt;0.27, 'Enter Data'!C28&gt;=0.28, 'Enter Data'!C28&lt;0.5, 'Enter Data'!B28&lt;=0.52), 4, 0)</f>
        <v>0</v>
      </c>
      <c r="AA5">
        <f>IF(AND('Enter Data'!D29&gt;=0.07, 'Enter Data'!D29&lt;0.27, 'Enter Data'!C29&gt;=0.28, 'Enter Data'!C29&lt;0.5, 'Enter Data'!B29&lt;=0.52), 4, 0)</f>
        <v>0</v>
      </c>
      <c r="AB5">
        <f>IF(AND('Enter Data'!D30&gt;=0.07, 'Enter Data'!D30&lt;0.27, 'Enter Data'!C30&gt;=0.28, 'Enter Data'!C30&lt;0.5, 'Enter Data'!B30&lt;=0.52), 4, 0)</f>
        <v>0</v>
      </c>
      <c r="AC5">
        <f>IF(AND('Enter Data'!D31&gt;=0.07, 'Enter Data'!D31&lt;0.27, 'Enter Data'!C31&gt;=0.28, 'Enter Data'!C31&lt;0.5, 'Enter Data'!B31&lt;=0.52), 4, 0)</f>
        <v>0</v>
      </c>
      <c r="AD5">
        <f>IF(AND('Enter Data'!D32&gt;=0.07, 'Enter Data'!D32&lt;0.27, 'Enter Data'!C32&gt;=0.28, 'Enter Data'!C32&lt;0.5, 'Enter Data'!B32&lt;=0.52), 4, 0)</f>
        <v>0</v>
      </c>
      <c r="AE5">
        <f>IF(AND('Enter Data'!D33&gt;=0.07, 'Enter Data'!D33&lt;0.27, 'Enter Data'!C33&gt;=0.28, 'Enter Data'!C33&lt;0.5, 'Enter Data'!B33&lt;=0.52), 4, 0)</f>
        <v>0</v>
      </c>
      <c r="AF5">
        <f>IF(AND('Enter Data'!D34&gt;=0.07, 'Enter Data'!D34&lt;0.27, 'Enter Data'!C34&gt;=0.28, 'Enter Data'!C34&lt;0.5, 'Enter Data'!B34&lt;=0.52), 4, 0)</f>
        <v>0</v>
      </c>
      <c r="AG5">
        <f>IF(AND('Enter Data'!D35&gt;=0.07, 'Enter Data'!D35&lt;0.27, 'Enter Data'!C35&gt;=0.28, 'Enter Data'!C35&lt;0.5, 'Enter Data'!B35&lt;=0.52), 4, 0)</f>
        <v>0</v>
      </c>
      <c r="AH5">
        <f>IF(AND('Enter Data'!D36&gt;=0.07, 'Enter Data'!D36&lt;0.27, 'Enter Data'!C36&gt;=0.28, 'Enter Data'!C36&lt;0.5, 'Enter Data'!B36&lt;=0.52), 4, 0)</f>
        <v>0</v>
      </c>
      <c r="AI5">
        <f>IF(AND('Enter Data'!D37&gt;=0.07, 'Enter Data'!D37&lt;0.27, 'Enter Data'!C37&gt;=0.28, 'Enter Data'!C37&lt;0.5, 'Enter Data'!B37&lt;=0.52), 4, 0)</f>
        <v>0</v>
      </c>
      <c r="AJ5">
        <f>IF(AND('Enter Data'!D38&gt;=0.07, 'Enter Data'!D38&lt;0.27, 'Enter Data'!C38&gt;=0.28, 'Enter Data'!C38&lt;0.5, 'Enter Data'!B38&lt;=0.52), 4, 0)</f>
        <v>0</v>
      </c>
      <c r="AK5">
        <f>IF(AND('Enter Data'!D39&gt;=0.07, 'Enter Data'!D39&lt;0.27, 'Enter Data'!C39&gt;=0.28, 'Enter Data'!C39&lt;0.5, 'Enter Data'!B39&lt;=0.52), 4, 0)</f>
        <v>0</v>
      </c>
      <c r="AL5">
        <f>IF(AND('Enter Data'!D40&gt;=0.07, 'Enter Data'!D40&lt;0.27, 'Enter Data'!C40&gt;=0.28, 'Enter Data'!C40&lt;0.5, 'Enter Data'!B40&lt;=0.52), 4, 0)</f>
        <v>0</v>
      </c>
      <c r="AM5">
        <f>IF(AND('Enter Data'!D41&gt;=0.07, 'Enter Data'!D41&lt;0.27, 'Enter Data'!C41&gt;=0.28, 'Enter Data'!C41&lt;0.5, 'Enter Data'!B41&lt;=0.52), 4, 0)</f>
        <v>0</v>
      </c>
      <c r="AN5">
        <f>IF(AND('Enter Data'!D42&gt;=0.07, 'Enter Data'!D42&lt;0.27, 'Enter Data'!C42&gt;=0.28, 'Enter Data'!C42&lt;0.5, 'Enter Data'!B42&lt;=0.52), 4, 0)</f>
        <v>0</v>
      </c>
      <c r="AO5">
        <f>IF(AND('Enter Data'!D43&gt;=0.07, 'Enter Data'!D43&lt;0.27, 'Enter Data'!C43&gt;=0.28, 'Enter Data'!C43&lt;0.5, 'Enter Data'!B43&lt;=0.52), 4, 0)</f>
        <v>0</v>
      </c>
      <c r="AP5">
        <f>IF(AND('Enter Data'!D44&gt;=0.07, 'Enter Data'!D44&lt;0.27, 'Enter Data'!C44&gt;=0.28, 'Enter Data'!C44&lt;0.5, 'Enter Data'!B44&lt;=0.52), 4, 0)</f>
        <v>0</v>
      </c>
      <c r="AQ5">
        <f>IF(AND('Enter Data'!D45&gt;=0.07, 'Enter Data'!D45&lt;0.27, 'Enter Data'!C45&gt;=0.28, 'Enter Data'!C45&lt;0.5, 'Enter Data'!B45&lt;=0.52), 4, 0)</f>
        <v>0</v>
      </c>
      <c r="AR5">
        <f>IF(AND('Enter Data'!D46&gt;=0.07, 'Enter Data'!D46&lt;0.27, 'Enter Data'!C46&gt;=0.28, 'Enter Data'!C46&lt;0.5, 'Enter Data'!B46&lt;=0.52), 4, 0)</f>
        <v>0</v>
      </c>
      <c r="AS5">
        <f>IF(AND('Enter Data'!D47&gt;=0.07, 'Enter Data'!D47&lt;0.27, 'Enter Data'!C47&gt;=0.28, 'Enter Data'!C47&lt;0.5, 'Enter Data'!B47&lt;=0.52), 4, 0)</f>
        <v>0</v>
      </c>
      <c r="AT5">
        <f>IF(AND('Enter Data'!D48&gt;=0.07, 'Enter Data'!D48&lt;0.27, 'Enter Data'!C48&gt;=0.28, 'Enter Data'!C48&lt;0.5, 'Enter Data'!B48&lt;=0.52), 4, 0)</f>
        <v>0</v>
      </c>
      <c r="AU5">
        <f>IF(AND('Enter Data'!D49&gt;=0.07, 'Enter Data'!D49&lt;0.27, 'Enter Data'!C49&gt;=0.28, 'Enter Data'!C49&lt;0.5, 'Enter Data'!B49&lt;=0.52), 4, 0)</f>
        <v>0</v>
      </c>
      <c r="AV5">
        <f>IF(AND('Enter Data'!D50&gt;=0.07, 'Enter Data'!D50&lt;0.27, 'Enter Data'!C50&gt;=0.28, 'Enter Data'!C50&lt;0.5, 'Enter Data'!B50&lt;=0.52), 4, 0)</f>
        <v>0</v>
      </c>
      <c r="AW5">
        <f>IF(AND('Enter Data'!D51&gt;=0.07, 'Enter Data'!D51&lt;0.27, 'Enter Data'!C51&gt;=0.28, 'Enter Data'!C51&lt;0.5, 'Enter Data'!B51&lt;=0.52), 4, 0)</f>
        <v>0</v>
      </c>
      <c r="AX5">
        <f>IF(AND('Enter Data'!D52&gt;=0.07, 'Enter Data'!D52&lt;0.27, 'Enter Data'!C52&gt;=0.28, 'Enter Data'!C52&lt;0.5, 'Enter Data'!B52&lt;=0.52), 4, 0)</f>
        <v>0</v>
      </c>
      <c r="AY5">
        <f>IF(AND('Enter Data'!D53&gt;=0.07, 'Enter Data'!D53&lt;0.27, 'Enter Data'!C53&gt;=0.28, 'Enter Data'!C53&lt;0.5, 'Enter Data'!B53&lt;=0.52), 4, 0)</f>
        <v>0</v>
      </c>
      <c r="AZ5">
        <f>IF(AND('Enter Data'!D54&gt;=0.07, 'Enter Data'!D54&lt;0.27, 'Enter Data'!C54&gt;=0.28, 'Enter Data'!C54&lt;0.5, 'Enter Data'!B54&lt;=0.52), 4, 0)</f>
        <v>0</v>
      </c>
      <c r="BA5">
        <f>IF(AND('Enter Data'!D55&gt;=0.07, 'Enter Data'!D55&lt;0.27, 'Enter Data'!C55&gt;=0.28, 'Enter Data'!C55&lt;0.5, 'Enter Data'!B55&lt;=0.52), 4, 0)</f>
        <v>0</v>
      </c>
      <c r="BB5">
        <f>IF(AND('Enter Data'!D56&gt;=0.07, 'Enter Data'!D56&lt;0.27, 'Enter Data'!C56&gt;=0.28, 'Enter Data'!C56&lt;0.5, 'Enter Data'!B56&lt;=0.52), 4, 0)</f>
        <v>0</v>
      </c>
      <c r="BC5">
        <f>IF(AND('Enter Data'!D57&gt;=0.07, 'Enter Data'!D57&lt;0.27, 'Enter Data'!C57&gt;=0.28, 'Enter Data'!C57&lt;0.5, 'Enter Data'!B57&lt;=0.52), 4, 0)</f>
        <v>0</v>
      </c>
      <c r="BD5">
        <f>IF(AND('Enter Data'!D58&gt;=0.07, 'Enter Data'!D58&lt;0.27, 'Enter Data'!C58&gt;=0.28, 'Enter Data'!C58&lt;0.5, 'Enter Data'!B58&lt;=0.52), 4, 0)</f>
        <v>0</v>
      </c>
      <c r="BE5">
        <f>IF(AND('Enter Data'!D59&gt;=0.07, 'Enter Data'!D59&lt;0.27, 'Enter Data'!C59&gt;=0.28, 'Enter Data'!C59&lt;0.5, 'Enter Data'!B59&lt;=0.52), 4, 0)</f>
        <v>0</v>
      </c>
      <c r="BF5">
        <f>IF(AND('Enter Data'!D60&gt;=0.07, 'Enter Data'!D60&lt;0.27, 'Enter Data'!C60&gt;=0.28, 'Enter Data'!C60&lt;0.5, 'Enter Data'!B60&lt;=0.52), 4, 0)</f>
        <v>0</v>
      </c>
      <c r="BG5">
        <f>IF(AND('Enter Data'!D61&gt;=0.07, 'Enter Data'!D61&lt;0.27, 'Enter Data'!C61&gt;=0.28, 'Enter Data'!C61&lt;0.5, 'Enter Data'!B61&lt;=0.52), 4, 0)</f>
        <v>0</v>
      </c>
      <c r="BH5">
        <f>IF(AND('Enter Data'!D62&gt;=0.07, 'Enter Data'!D62&lt;0.27, 'Enter Data'!C62&gt;=0.28, 'Enter Data'!C62&lt;0.5, 'Enter Data'!B62&lt;=0.52), 4, 0)</f>
        <v>0</v>
      </c>
      <c r="BI5">
        <f>IF(AND('Enter Data'!D63&gt;=0.07, 'Enter Data'!D63&lt;0.27, 'Enter Data'!C63&gt;=0.28, 'Enter Data'!C63&lt;0.5, 'Enter Data'!B63&lt;=0.52), 4, 0)</f>
        <v>0</v>
      </c>
      <c r="BJ5">
        <f>IF(AND('Enter Data'!D64&gt;=0.07, 'Enter Data'!D64&lt;0.27, 'Enter Data'!C64&gt;=0.28, 'Enter Data'!C64&lt;0.5, 'Enter Data'!B64&lt;=0.52), 4, 0)</f>
        <v>0</v>
      </c>
      <c r="BK5">
        <f>IF(AND('Enter Data'!D65&gt;=0.07, 'Enter Data'!D65&lt;0.27, 'Enter Data'!C65&gt;=0.28, 'Enter Data'!C65&lt;0.5, 'Enter Data'!B65&lt;=0.52), 4, 0)</f>
        <v>0</v>
      </c>
      <c r="BL5">
        <f>IF(AND('Enter Data'!D66&gt;=0.07, 'Enter Data'!D66&lt;0.27, 'Enter Data'!C66&gt;=0.28, 'Enter Data'!C66&lt;0.5, 'Enter Data'!B66&lt;=0.52), 4, 0)</f>
        <v>0</v>
      </c>
      <c r="BM5">
        <f>IF(AND('Enter Data'!D67&gt;=0.07, 'Enter Data'!D67&lt;0.27, 'Enter Data'!C67&gt;=0.28, 'Enter Data'!C67&lt;0.5, 'Enter Data'!B67&lt;=0.52), 4, 0)</f>
        <v>0</v>
      </c>
      <c r="BN5">
        <f>IF(AND('Enter Data'!D68&gt;=0.07, 'Enter Data'!D68&lt;0.27, 'Enter Data'!C68&gt;=0.28, 'Enter Data'!C68&lt;0.5, 'Enter Data'!B68&lt;=0.52), 4, 0)</f>
        <v>0</v>
      </c>
      <c r="BO5">
        <f>IF(AND('Enter Data'!D69&gt;=0.07, 'Enter Data'!D69&lt;0.27, 'Enter Data'!C69&gt;=0.28, 'Enter Data'!C69&lt;0.5, 'Enter Data'!B69&lt;=0.52), 4, 0)</f>
        <v>0</v>
      </c>
      <c r="BP5">
        <f>IF(AND('Enter Data'!D70&gt;=0.07, 'Enter Data'!D70&lt;0.27, 'Enter Data'!C70&gt;=0.28, 'Enter Data'!C70&lt;0.5, 'Enter Data'!B70&lt;=0.52), 4, 0)</f>
        <v>0</v>
      </c>
      <c r="BQ5">
        <f>IF(AND('Enter Data'!D71&gt;=0.07, 'Enter Data'!D71&lt;0.27, 'Enter Data'!C71&gt;=0.28, 'Enter Data'!C71&lt;0.5, 'Enter Data'!B71&lt;=0.52), 4, 0)</f>
        <v>0</v>
      </c>
      <c r="BR5">
        <f>IF(AND('Enter Data'!D72&gt;=0.07, 'Enter Data'!D72&lt;0.27, 'Enter Data'!C72&gt;=0.28, 'Enter Data'!C72&lt;0.5, 'Enter Data'!B72&lt;=0.52), 4, 0)</f>
        <v>0</v>
      </c>
      <c r="BS5">
        <f>IF(AND('Enter Data'!D73&gt;=0.07, 'Enter Data'!D73&lt;0.27, 'Enter Data'!C73&gt;=0.28, 'Enter Data'!C73&lt;0.5, 'Enter Data'!B73&lt;=0.52), 4, 0)</f>
        <v>0</v>
      </c>
      <c r="BT5">
        <f>IF(AND('Enter Data'!D74&gt;=0.07, 'Enter Data'!D74&lt;0.27, 'Enter Data'!C74&gt;=0.28, 'Enter Data'!C74&lt;0.5, 'Enter Data'!B74&lt;=0.52), 4, 0)</f>
        <v>0</v>
      </c>
      <c r="BU5">
        <f>IF(AND('Enter Data'!D75&gt;=0.07, 'Enter Data'!D75&lt;0.27, 'Enter Data'!C75&gt;=0.28, 'Enter Data'!C75&lt;0.5, 'Enter Data'!B75&lt;=0.52), 4, 0)</f>
        <v>0</v>
      </c>
      <c r="BV5">
        <f>IF(AND('Enter Data'!D76&gt;=0.07, 'Enter Data'!D76&lt;0.27, 'Enter Data'!C76&gt;=0.28, 'Enter Data'!C76&lt;0.5, 'Enter Data'!B76&lt;=0.52), 4, 0)</f>
        <v>0</v>
      </c>
      <c r="BW5">
        <f>IF(AND('Enter Data'!D77&gt;=0.07, 'Enter Data'!D77&lt;0.27, 'Enter Data'!C77&gt;=0.28, 'Enter Data'!C77&lt;0.5, 'Enter Data'!B77&lt;=0.52), 4, 0)</f>
        <v>0</v>
      </c>
      <c r="BX5">
        <f>IF(AND('Enter Data'!D78&gt;=0.07, 'Enter Data'!D78&lt;0.27, 'Enter Data'!C78&gt;=0.28, 'Enter Data'!C78&lt;0.5, 'Enter Data'!B78&lt;=0.52), 4, 0)</f>
        <v>0</v>
      </c>
      <c r="BY5">
        <f>IF(AND('Enter Data'!D79&gt;=0.07, 'Enter Data'!D79&lt;0.27, 'Enter Data'!C79&gt;=0.28, 'Enter Data'!C79&lt;0.5, 'Enter Data'!B79&lt;=0.52), 4, 0)</f>
        <v>0</v>
      </c>
      <c r="BZ5">
        <f>IF(AND('Enter Data'!D80&gt;=0.07, 'Enter Data'!D80&lt;0.27, 'Enter Data'!C80&gt;=0.28, 'Enter Data'!C80&lt;0.5, 'Enter Data'!B80&lt;=0.52), 4, 0)</f>
        <v>0</v>
      </c>
      <c r="CA5">
        <f>IF(AND('Enter Data'!D81&gt;=0.07, 'Enter Data'!D81&lt;0.27, 'Enter Data'!C81&gt;=0.28, 'Enter Data'!C81&lt;0.5, 'Enter Data'!B81&lt;=0.52), 4, 0)</f>
        <v>0</v>
      </c>
      <c r="CB5">
        <f>IF(AND('Enter Data'!D82&gt;=0.07, 'Enter Data'!D82&lt;0.27, 'Enter Data'!C82&gt;=0.28, 'Enter Data'!C82&lt;0.5, 'Enter Data'!B82&lt;=0.52), 4, 0)</f>
        <v>0</v>
      </c>
      <c r="CC5">
        <f>IF(AND('Enter Data'!D83&gt;=0.07, 'Enter Data'!D83&lt;0.27, 'Enter Data'!C83&gt;=0.28, 'Enter Data'!C83&lt;0.5, 'Enter Data'!B83&lt;=0.52), 4, 0)</f>
        <v>0</v>
      </c>
      <c r="CD5">
        <f>IF(AND('Enter Data'!D84&gt;=0.07, 'Enter Data'!D84&lt;0.27, 'Enter Data'!C84&gt;=0.28, 'Enter Data'!C84&lt;0.5, 'Enter Data'!B84&lt;=0.52), 4, 0)</f>
        <v>0</v>
      </c>
      <c r="CE5">
        <f>IF(AND('Enter Data'!D85&gt;=0.07, 'Enter Data'!D85&lt;0.27, 'Enter Data'!C85&gt;=0.28, 'Enter Data'!C85&lt;0.5, 'Enter Data'!B85&lt;=0.52), 4, 0)</f>
        <v>0</v>
      </c>
      <c r="CF5">
        <f>IF(AND('Enter Data'!D86&gt;=0.07, 'Enter Data'!D86&lt;0.27, 'Enter Data'!C86&gt;=0.28, 'Enter Data'!C86&lt;0.5, 'Enter Data'!B86&lt;=0.52), 4, 0)</f>
        <v>0</v>
      </c>
      <c r="CG5">
        <f>IF(AND('Enter Data'!D87&gt;=0.07, 'Enter Data'!D87&lt;0.27, 'Enter Data'!C87&gt;=0.28, 'Enter Data'!C87&lt;0.5, 'Enter Data'!B87&lt;=0.52), 4, 0)</f>
        <v>0</v>
      </c>
      <c r="CH5">
        <f>IF(AND('Enter Data'!D88&gt;=0.07, 'Enter Data'!D88&lt;0.27, 'Enter Data'!C88&gt;=0.28, 'Enter Data'!C88&lt;0.5, 'Enter Data'!B88&lt;=0.52), 4, 0)</f>
        <v>0</v>
      </c>
      <c r="CI5">
        <f>IF(AND('Enter Data'!D89&gt;=0.07, 'Enter Data'!D89&lt;0.27, 'Enter Data'!C89&gt;=0.28, 'Enter Data'!C89&lt;0.5, 'Enter Data'!B89&lt;=0.52), 4, 0)</f>
        <v>0</v>
      </c>
      <c r="CJ5">
        <f>IF(AND('Enter Data'!D90&gt;=0.07, 'Enter Data'!D90&lt;0.27, 'Enter Data'!C90&gt;=0.28, 'Enter Data'!C90&lt;0.5, 'Enter Data'!B90&lt;=0.52), 4, 0)</f>
        <v>0</v>
      </c>
      <c r="CK5">
        <f>IF(AND('Enter Data'!D91&gt;=0.07, 'Enter Data'!D91&lt;0.27, 'Enter Data'!C91&gt;=0.28, 'Enter Data'!C91&lt;0.5, 'Enter Data'!B91&lt;=0.52), 4, 0)</f>
        <v>0</v>
      </c>
      <c r="CL5">
        <f>IF(AND('Enter Data'!D92&gt;=0.07, 'Enter Data'!D92&lt;0.27, 'Enter Data'!C92&gt;=0.28, 'Enter Data'!C92&lt;0.5, 'Enter Data'!B92&lt;=0.52), 4, 0)</f>
        <v>0</v>
      </c>
      <c r="CM5">
        <f>IF(AND('Enter Data'!D93&gt;=0.07, 'Enter Data'!D93&lt;0.27, 'Enter Data'!C93&gt;=0.28, 'Enter Data'!C93&lt;0.5, 'Enter Data'!B93&lt;=0.52), 4, 0)</f>
        <v>0</v>
      </c>
      <c r="CN5">
        <f>IF(AND('Enter Data'!D94&gt;=0.07, 'Enter Data'!D94&lt;0.27, 'Enter Data'!C94&gt;=0.28, 'Enter Data'!C94&lt;0.5, 'Enter Data'!B94&lt;=0.52), 4, 0)</f>
        <v>0</v>
      </c>
      <c r="CO5">
        <f>IF(AND('Enter Data'!D95&gt;=0.07, 'Enter Data'!D95&lt;0.27, 'Enter Data'!C95&gt;=0.28, 'Enter Data'!C95&lt;0.5, 'Enter Data'!B95&lt;=0.52), 4, 0)</f>
        <v>0</v>
      </c>
      <c r="CP5">
        <f>IF(AND('Enter Data'!D96&gt;=0.07, 'Enter Data'!D96&lt;0.27, 'Enter Data'!C96&gt;=0.28, 'Enter Data'!C96&lt;0.5, 'Enter Data'!B96&lt;=0.52), 4, 0)</f>
        <v>0</v>
      </c>
      <c r="CQ5">
        <f>IF(AND('Enter Data'!D97&gt;=0.07, 'Enter Data'!D97&lt;0.27, 'Enter Data'!C97&gt;=0.28, 'Enter Data'!C97&lt;0.5, 'Enter Data'!B97&lt;=0.52), 4, 0)</f>
        <v>0</v>
      </c>
      <c r="CR5">
        <f>IF(AND('Enter Data'!D98&gt;=0.07, 'Enter Data'!D98&lt;0.27, 'Enter Data'!C98&gt;=0.28, 'Enter Data'!C98&lt;0.5, 'Enter Data'!B98&lt;=0.52), 4, 0)</f>
        <v>0</v>
      </c>
      <c r="CS5">
        <f>IF(AND('Enter Data'!D99&gt;=0.07, 'Enter Data'!D99&lt;0.27, 'Enter Data'!C99&gt;=0.28, 'Enter Data'!C99&lt;0.5, 'Enter Data'!B99&lt;=0.52), 4, 0)</f>
        <v>0</v>
      </c>
      <c r="CT5">
        <f>IF(AND('Enter Data'!D100&gt;=0.07, 'Enter Data'!D100&lt;0.27, 'Enter Data'!C100&gt;=0.28, 'Enter Data'!C100&lt;0.5, 'Enter Data'!B100&lt;=0.52), 4, 0)</f>
        <v>0</v>
      </c>
      <c r="CU5">
        <f>IF(AND('Enter Data'!D101&gt;=0.07, 'Enter Data'!D101&lt;0.27, 'Enter Data'!C101&gt;=0.28, 'Enter Data'!C101&lt;0.5, 'Enter Data'!B101&lt;=0.52), 4, 0)</f>
        <v>0</v>
      </c>
      <c r="CV5">
        <f>IF(AND('Enter Data'!D102&gt;=0.07, 'Enter Data'!D102&lt;0.27, 'Enter Data'!C102&gt;=0.28, 'Enter Data'!C102&lt;0.5, 'Enter Data'!B102&lt;=0.52), 4, 0)</f>
        <v>0</v>
      </c>
    </row>
    <row r="6" spans="1:100" x14ac:dyDescent="0.25">
      <c r="A6" s="69">
        <f>IF(OR(AND('Enter Data'!C3&gt;=0.5, 'Enter Data'!D3&gt;=0.12,'Enter Data'!D3&lt;0.27), AND('Enter Data'!C3&gt;=0.5,'Enter Data'!C3&lt;0.8,'Enter Data'!D3&lt;0.12)), 5,0)</f>
        <v>0</v>
      </c>
      <c r="B6">
        <f>IF(OR(AND('Enter Data'!C4&gt;=0.5, 'Enter Data'!D4&gt;=0.12,'Enter Data'!D4&lt;0.27), AND('Enter Data'!C4&gt;=0.5,'Enter Data'!C4&lt;0.8,'Enter Data'!D4&lt;0.12)), 5,0)</f>
        <v>0</v>
      </c>
      <c r="C6">
        <f>IF(OR(AND('Enter Data'!C5&gt;=0.5, 'Enter Data'!D5&gt;=0.12,'Enter Data'!D5&lt;0.27), AND('Enter Data'!C5&gt;=0.5,'Enter Data'!C5&lt;0.8,'Enter Data'!D5&lt;0.12)), 5,0)</f>
        <v>0</v>
      </c>
      <c r="D6">
        <f>IF(OR(AND('Enter Data'!C6&gt;=0.5, 'Enter Data'!D6&gt;=0.12,'Enter Data'!D6&lt;0.27), AND('Enter Data'!C6&gt;=0.5,'Enter Data'!C6&lt;0.8,'Enter Data'!D6&lt;0.12)), 5,0)</f>
        <v>0</v>
      </c>
      <c r="E6">
        <f>IF(OR(AND('Enter Data'!C7&gt;=0.5, 'Enter Data'!D7&gt;=0.12,'Enter Data'!D7&lt;0.27), AND('Enter Data'!C7&gt;=0.5,'Enter Data'!C7&lt;0.8,'Enter Data'!D7&lt;0.12)), 5,0)</f>
        <v>0</v>
      </c>
      <c r="F6">
        <f>IF(OR(AND('Enter Data'!C8&gt;=0.5, 'Enter Data'!D8&gt;=0.12,'Enter Data'!D8&lt;0.27), AND('Enter Data'!C8&gt;=0.5,'Enter Data'!C8&lt;0.8,'Enter Data'!D8&lt;0.12)), 5,0)</f>
        <v>0</v>
      </c>
      <c r="G6">
        <f>IF(OR(AND('Enter Data'!C9&gt;=0.5, 'Enter Data'!D9&gt;=0.12,'Enter Data'!D9&lt;0.27), AND('Enter Data'!C9&gt;=0.5,'Enter Data'!C9&lt;0.8,'Enter Data'!D9&lt;0.12)), 5,0)</f>
        <v>0</v>
      </c>
      <c r="H6">
        <f>IF(OR(AND('Enter Data'!C10&gt;=0.5, 'Enter Data'!D10&gt;=0.12,'Enter Data'!D10&lt;0.27), AND('Enter Data'!C10&gt;=0.5,'Enter Data'!C10&lt;0.8,'Enter Data'!D10&lt;0.12)), 5,0)</f>
        <v>0</v>
      </c>
      <c r="I6">
        <f>IF(OR(AND('Enter Data'!C11&gt;=0.5, 'Enter Data'!D11&gt;=0.12,'Enter Data'!D11&lt;0.27), AND('Enter Data'!C11&gt;=0.5,'Enter Data'!C11&lt;0.8,'Enter Data'!D11&lt;0.12)), 5,0)</f>
        <v>0</v>
      </c>
      <c r="J6">
        <f>IF(OR(AND('Enter Data'!C12&gt;=0.5, 'Enter Data'!D12&gt;=0.12,'Enter Data'!D12&lt;0.27), AND('Enter Data'!C12&gt;=0.5,'Enter Data'!C12&lt;0.8,'Enter Data'!D12&lt;0.12)), 5,0)</f>
        <v>0</v>
      </c>
      <c r="K6">
        <f>IF(OR(AND('Enter Data'!C13&gt;=0.5, 'Enter Data'!D13&gt;=0.12,'Enter Data'!D13&lt;0.27), AND('Enter Data'!C13&gt;=0.5,'Enter Data'!C13&lt;0.8,'Enter Data'!D13&lt;0.12)), 5,0)</f>
        <v>0</v>
      </c>
      <c r="L6">
        <f>IF(OR(AND('Enter Data'!C14&gt;=0.5, 'Enter Data'!D14&gt;=0.12,'Enter Data'!D14&lt;0.27), AND('Enter Data'!C14&gt;=0.5,'Enter Data'!C14&lt;0.8,'Enter Data'!D14&lt;0.12)), 5,0)</f>
        <v>0</v>
      </c>
      <c r="M6">
        <f>IF(OR(AND('Enter Data'!C15&gt;=0.5, 'Enter Data'!D15&gt;=0.12,'Enter Data'!D15&lt;0.27), AND('Enter Data'!C15&gt;=0.5,'Enter Data'!C15&lt;0.8,'Enter Data'!D15&lt;0.12)), 5,0)</f>
        <v>0</v>
      </c>
      <c r="N6">
        <f>IF(OR(AND('Enter Data'!C16&gt;=0.5, 'Enter Data'!D16&gt;=0.12,'Enter Data'!D16&lt;0.27), AND('Enter Data'!C16&gt;=0.5,'Enter Data'!C16&lt;0.8,'Enter Data'!D16&lt;0.12)), 5,0)</f>
        <v>0</v>
      </c>
      <c r="O6">
        <f>IF(OR(AND('Enter Data'!C17&gt;=0.5, 'Enter Data'!D17&gt;=0.12,'Enter Data'!D17&lt;0.27), AND('Enter Data'!C17&gt;=0.5,'Enter Data'!C17&lt;0.8,'Enter Data'!D17&lt;0.12)), 5,0)</f>
        <v>0</v>
      </c>
      <c r="P6">
        <f>IF(OR(AND('Enter Data'!C18&gt;=0.5, 'Enter Data'!D18&gt;=0.12,'Enter Data'!D18&lt;0.27), AND('Enter Data'!C18&gt;=0.5,'Enter Data'!C18&lt;0.8,'Enter Data'!D18&lt;0.12)), 5,0)</f>
        <v>0</v>
      </c>
      <c r="Q6">
        <f>IF(OR(AND('Enter Data'!C19&gt;=0.5, 'Enter Data'!D19&gt;=0.12,'Enter Data'!D19&lt;0.27), AND('Enter Data'!C19&gt;=0.5,'Enter Data'!C19&lt;0.8,'Enter Data'!D19&lt;0.12)), 5,0)</f>
        <v>0</v>
      </c>
      <c r="R6">
        <f>IF(OR(AND('Enter Data'!C20&gt;=0.5, 'Enter Data'!D20&gt;=0.12,'Enter Data'!D20&lt;0.27), AND('Enter Data'!C20&gt;=0.5,'Enter Data'!C20&lt;0.8,'Enter Data'!D20&lt;0.12)), 5,0)</f>
        <v>0</v>
      </c>
      <c r="S6">
        <f>IF(OR(AND('Enter Data'!C21&gt;=0.5, 'Enter Data'!D21&gt;=0.12,'Enter Data'!D21&lt;0.27), AND('Enter Data'!C21&gt;=0.5,'Enter Data'!C21&lt;0.8,'Enter Data'!D21&lt;0.12)), 5,0)</f>
        <v>0</v>
      </c>
      <c r="T6">
        <f>IF(OR(AND('Enter Data'!C22&gt;=0.5, 'Enter Data'!D22&gt;=0.12,'Enter Data'!D22&lt;0.27), AND('Enter Data'!C22&gt;=0.5,'Enter Data'!C22&lt;0.8,'Enter Data'!D22&lt;0.12)), 5,0)</f>
        <v>0</v>
      </c>
      <c r="U6">
        <f>IF(OR(AND('Enter Data'!C23&gt;=0.5, 'Enter Data'!D23&gt;=0.12,'Enter Data'!D23&lt;0.27), AND('Enter Data'!C23&gt;=0.5,'Enter Data'!C23&lt;0.8,'Enter Data'!D23&lt;0.12)), 5,0)</f>
        <v>0</v>
      </c>
      <c r="V6">
        <f>IF(OR(AND('Enter Data'!C24&gt;=0.5, 'Enter Data'!D24&gt;=0.12,'Enter Data'!D24&lt;0.27), AND('Enter Data'!C24&gt;=0.5,'Enter Data'!C24&lt;0.8,'Enter Data'!D24&lt;0.12)), 5,0)</f>
        <v>0</v>
      </c>
      <c r="W6">
        <f>IF(OR(AND('Enter Data'!C25&gt;=0.5, 'Enter Data'!D25&gt;=0.12,'Enter Data'!D25&lt;0.27), AND('Enter Data'!C25&gt;=0.5,'Enter Data'!C25&lt;0.8,'Enter Data'!D25&lt;0.12)), 5,0)</f>
        <v>0</v>
      </c>
      <c r="X6">
        <f>IF(OR(AND('Enter Data'!C26&gt;=0.5, 'Enter Data'!D26&gt;=0.12,'Enter Data'!D26&lt;0.27), AND('Enter Data'!C26&gt;=0.5,'Enter Data'!C26&lt;0.8,'Enter Data'!D26&lt;0.12)), 5,0)</f>
        <v>0</v>
      </c>
      <c r="Y6">
        <f>IF(OR(AND('Enter Data'!C27&gt;=0.5, 'Enter Data'!D27&gt;=0.12,'Enter Data'!D27&lt;0.27), AND('Enter Data'!C27&gt;=0.5,'Enter Data'!C27&lt;0.8,'Enter Data'!D27&lt;0.12)), 5,0)</f>
        <v>0</v>
      </c>
      <c r="Z6">
        <f>IF(OR(AND('Enter Data'!C28&gt;=0.5, 'Enter Data'!D28&gt;=0.12,'Enter Data'!D28&lt;0.27), AND('Enter Data'!C28&gt;=0.5,'Enter Data'!C28&lt;0.8,'Enter Data'!D28&lt;0.12)), 5,0)</f>
        <v>0</v>
      </c>
      <c r="AA6">
        <f>IF(OR(AND('Enter Data'!C29&gt;=0.5, 'Enter Data'!D29&gt;=0.12,'Enter Data'!D29&lt;0.27), AND('Enter Data'!C29&gt;=0.5,'Enter Data'!C29&lt;0.8,'Enter Data'!D29&lt;0.12)), 5,0)</f>
        <v>0</v>
      </c>
      <c r="AB6">
        <f>IF(OR(AND('Enter Data'!C30&gt;=0.5, 'Enter Data'!D30&gt;=0.12,'Enter Data'!D30&lt;0.27), AND('Enter Data'!C30&gt;=0.5,'Enter Data'!C30&lt;0.8,'Enter Data'!D30&lt;0.12)), 5,0)</f>
        <v>0</v>
      </c>
      <c r="AC6">
        <f>IF(OR(AND('Enter Data'!C31&gt;=0.5, 'Enter Data'!D31&gt;=0.12,'Enter Data'!D31&lt;0.27), AND('Enter Data'!C31&gt;=0.5,'Enter Data'!C31&lt;0.8,'Enter Data'!D31&lt;0.12)), 5,0)</f>
        <v>0</v>
      </c>
      <c r="AD6">
        <f>IF(OR(AND('Enter Data'!C32&gt;=0.5, 'Enter Data'!D32&gt;=0.12,'Enter Data'!D32&lt;0.27), AND('Enter Data'!C32&gt;=0.5,'Enter Data'!C32&lt;0.8,'Enter Data'!D32&lt;0.12)), 5,0)</f>
        <v>0</v>
      </c>
      <c r="AE6">
        <f>IF(OR(AND('Enter Data'!C33&gt;=0.5, 'Enter Data'!D33&gt;=0.12,'Enter Data'!D33&lt;0.27), AND('Enter Data'!C33&gt;=0.5,'Enter Data'!C33&lt;0.8,'Enter Data'!D33&lt;0.12)), 5,0)</f>
        <v>0</v>
      </c>
      <c r="AF6">
        <f>IF(OR(AND('Enter Data'!C34&gt;=0.5, 'Enter Data'!D34&gt;=0.12,'Enter Data'!D34&lt;0.27), AND('Enter Data'!C34&gt;=0.5,'Enter Data'!C34&lt;0.8,'Enter Data'!D34&lt;0.12)), 5,0)</f>
        <v>0</v>
      </c>
      <c r="AG6">
        <f>IF(OR(AND('Enter Data'!C35&gt;=0.5, 'Enter Data'!D35&gt;=0.12,'Enter Data'!D35&lt;0.27), AND('Enter Data'!C35&gt;=0.5,'Enter Data'!C35&lt;0.8,'Enter Data'!D35&lt;0.12)), 5,0)</f>
        <v>0</v>
      </c>
      <c r="AH6">
        <f>IF(OR(AND('Enter Data'!C36&gt;=0.5, 'Enter Data'!D36&gt;=0.12,'Enter Data'!D36&lt;0.27), AND('Enter Data'!C36&gt;=0.5,'Enter Data'!C36&lt;0.8,'Enter Data'!D36&lt;0.12)), 5,0)</f>
        <v>0</v>
      </c>
      <c r="AI6">
        <f>IF(OR(AND('Enter Data'!C37&gt;=0.5, 'Enter Data'!D37&gt;=0.12,'Enter Data'!D37&lt;0.27), AND('Enter Data'!C37&gt;=0.5,'Enter Data'!C37&lt;0.8,'Enter Data'!D37&lt;0.12)), 5,0)</f>
        <v>0</v>
      </c>
      <c r="AJ6">
        <f>IF(OR(AND('Enter Data'!C38&gt;=0.5, 'Enter Data'!D38&gt;=0.12,'Enter Data'!D38&lt;0.27), AND('Enter Data'!C38&gt;=0.5,'Enter Data'!C38&lt;0.8,'Enter Data'!D38&lt;0.12)), 5,0)</f>
        <v>0</v>
      </c>
      <c r="AK6">
        <f>IF(OR(AND('Enter Data'!C39&gt;=0.5, 'Enter Data'!D39&gt;=0.12,'Enter Data'!D39&lt;0.27), AND('Enter Data'!C39&gt;=0.5,'Enter Data'!C39&lt;0.8,'Enter Data'!D39&lt;0.12)), 5,0)</f>
        <v>0</v>
      </c>
      <c r="AL6">
        <f>IF(OR(AND('Enter Data'!C40&gt;=0.5, 'Enter Data'!D40&gt;=0.12,'Enter Data'!D40&lt;0.27), AND('Enter Data'!C40&gt;=0.5,'Enter Data'!C40&lt;0.8,'Enter Data'!D40&lt;0.12)), 5,0)</f>
        <v>0</v>
      </c>
      <c r="AM6">
        <f>IF(OR(AND('Enter Data'!C41&gt;=0.5, 'Enter Data'!D41&gt;=0.12,'Enter Data'!D41&lt;0.27), AND('Enter Data'!C41&gt;=0.5,'Enter Data'!C41&lt;0.8,'Enter Data'!D41&lt;0.12)), 5,0)</f>
        <v>0</v>
      </c>
      <c r="AN6">
        <f>IF(OR(AND('Enter Data'!C42&gt;=0.5, 'Enter Data'!D42&gt;=0.12,'Enter Data'!D42&lt;0.27), AND('Enter Data'!C42&gt;=0.5,'Enter Data'!C42&lt;0.8,'Enter Data'!D42&lt;0.12)), 5,0)</f>
        <v>0</v>
      </c>
      <c r="AO6">
        <f>IF(OR(AND('Enter Data'!C43&gt;=0.5, 'Enter Data'!D43&gt;=0.12,'Enter Data'!D43&lt;0.27), AND('Enter Data'!C43&gt;=0.5,'Enter Data'!C43&lt;0.8,'Enter Data'!D43&lt;0.12)), 5,0)</f>
        <v>0</v>
      </c>
      <c r="AP6">
        <f>IF(OR(AND('Enter Data'!C44&gt;=0.5, 'Enter Data'!D44&gt;=0.12,'Enter Data'!D44&lt;0.27), AND('Enter Data'!C44&gt;=0.5,'Enter Data'!C44&lt;0.8,'Enter Data'!D44&lt;0.12)), 5,0)</f>
        <v>0</v>
      </c>
      <c r="AQ6">
        <f>IF(OR(AND('Enter Data'!C45&gt;=0.5, 'Enter Data'!D45&gt;=0.12,'Enter Data'!D45&lt;0.27), AND('Enter Data'!C45&gt;=0.5,'Enter Data'!C45&lt;0.8,'Enter Data'!D45&lt;0.12)), 5,0)</f>
        <v>0</v>
      </c>
      <c r="AR6">
        <f>IF(OR(AND('Enter Data'!C46&gt;=0.5, 'Enter Data'!D46&gt;=0.12,'Enter Data'!D46&lt;0.27), AND('Enter Data'!C46&gt;=0.5,'Enter Data'!C46&lt;0.8,'Enter Data'!D46&lt;0.12)), 5,0)</f>
        <v>0</v>
      </c>
      <c r="AS6">
        <f>IF(OR(AND('Enter Data'!C47&gt;=0.5, 'Enter Data'!D47&gt;=0.12,'Enter Data'!D47&lt;0.27), AND('Enter Data'!C47&gt;=0.5,'Enter Data'!C47&lt;0.8,'Enter Data'!D47&lt;0.12)), 5,0)</f>
        <v>0</v>
      </c>
      <c r="AT6">
        <f>IF(OR(AND('Enter Data'!C48&gt;=0.5, 'Enter Data'!D48&gt;=0.12,'Enter Data'!D48&lt;0.27), AND('Enter Data'!C48&gt;=0.5,'Enter Data'!C48&lt;0.8,'Enter Data'!D48&lt;0.12)), 5,0)</f>
        <v>0</v>
      </c>
      <c r="AU6">
        <f>IF(OR(AND('Enter Data'!C49&gt;=0.5, 'Enter Data'!D49&gt;=0.12,'Enter Data'!D49&lt;0.27), AND('Enter Data'!C49&gt;=0.5,'Enter Data'!C49&lt;0.8,'Enter Data'!D49&lt;0.12)), 5,0)</f>
        <v>0</v>
      </c>
      <c r="AV6">
        <f>IF(OR(AND('Enter Data'!C50&gt;=0.5, 'Enter Data'!D50&gt;=0.12,'Enter Data'!D50&lt;0.27), AND('Enter Data'!C50&gt;=0.5,'Enter Data'!C50&lt;0.8,'Enter Data'!D50&lt;0.12)), 5,0)</f>
        <v>0</v>
      </c>
      <c r="AW6">
        <f>IF(OR(AND('Enter Data'!C51&gt;=0.5, 'Enter Data'!D51&gt;=0.12,'Enter Data'!D51&lt;0.27), AND('Enter Data'!C51&gt;=0.5,'Enter Data'!C51&lt;0.8,'Enter Data'!D51&lt;0.12)), 5,0)</f>
        <v>0</v>
      </c>
      <c r="AX6">
        <f>IF(OR(AND('Enter Data'!C52&gt;=0.5, 'Enter Data'!D52&gt;=0.12,'Enter Data'!D52&lt;0.27), AND('Enter Data'!C52&gt;=0.5,'Enter Data'!C52&lt;0.8,'Enter Data'!D52&lt;0.12)), 5,0)</f>
        <v>0</v>
      </c>
      <c r="AY6">
        <f>IF(OR(AND('Enter Data'!C53&gt;=0.5, 'Enter Data'!D53&gt;=0.12,'Enter Data'!D53&lt;0.27), AND('Enter Data'!C53&gt;=0.5,'Enter Data'!C53&lt;0.8,'Enter Data'!D53&lt;0.12)), 5,0)</f>
        <v>0</v>
      </c>
      <c r="AZ6">
        <f>IF(OR(AND('Enter Data'!C54&gt;=0.5, 'Enter Data'!D54&gt;=0.12,'Enter Data'!D54&lt;0.27), AND('Enter Data'!C54&gt;=0.5,'Enter Data'!C54&lt;0.8,'Enter Data'!D54&lt;0.12)), 5,0)</f>
        <v>0</v>
      </c>
      <c r="BA6">
        <f>IF(OR(AND('Enter Data'!C55&gt;=0.5, 'Enter Data'!D55&gt;=0.12,'Enter Data'!D55&lt;0.27), AND('Enter Data'!C55&gt;=0.5,'Enter Data'!C55&lt;0.8,'Enter Data'!D55&lt;0.12)), 5,0)</f>
        <v>0</v>
      </c>
      <c r="BB6">
        <f>IF(OR(AND('Enter Data'!C56&gt;=0.5, 'Enter Data'!D56&gt;=0.12,'Enter Data'!D56&lt;0.27), AND('Enter Data'!C56&gt;=0.5,'Enter Data'!C56&lt;0.8,'Enter Data'!D56&lt;0.12)), 5,0)</f>
        <v>0</v>
      </c>
      <c r="BC6">
        <f>IF(OR(AND('Enter Data'!C57&gt;=0.5, 'Enter Data'!D57&gt;=0.12,'Enter Data'!D57&lt;0.27), AND('Enter Data'!C57&gt;=0.5,'Enter Data'!C57&lt;0.8,'Enter Data'!D57&lt;0.12)), 5,0)</f>
        <v>0</v>
      </c>
      <c r="BD6">
        <f>IF(OR(AND('Enter Data'!C58&gt;=0.5, 'Enter Data'!D58&gt;=0.12,'Enter Data'!D58&lt;0.27), AND('Enter Data'!C58&gt;=0.5,'Enter Data'!C58&lt;0.8,'Enter Data'!D58&lt;0.12)), 5,0)</f>
        <v>0</v>
      </c>
      <c r="BE6">
        <f>IF(OR(AND('Enter Data'!C59&gt;=0.5, 'Enter Data'!D59&gt;=0.12,'Enter Data'!D59&lt;0.27), AND('Enter Data'!C59&gt;=0.5,'Enter Data'!C59&lt;0.8,'Enter Data'!D59&lt;0.12)), 5,0)</f>
        <v>0</v>
      </c>
      <c r="BF6">
        <f>IF(OR(AND('Enter Data'!C60&gt;=0.5, 'Enter Data'!D60&gt;=0.12,'Enter Data'!D60&lt;0.27), AND('Enter Data'!C60&gt;=0.5,'Enter Data'!C60&lt;0.8,'Enter Data'!D60&lt;0.12)), 5,0)</f>
        <v>0</v>
      </c>
      <c r="BG6">
        <f>IF(OR(AND('Enter Data'!C61&gt;=0.5, 'Enter Data'!D61&gt;=0.12,'Enter Data'!D61&lt;0.27), AND('Enter Data'!C61&gt;=0.5,'Enter Data'!C61&lt;0.8,'Enter Data'!D61&lt;0.12)), 5,0)</f>
        <v>0</v>
      </c>
      <c r="BH6">
        <f>IF(OR(AND('Enter Data'!C62&gt;=0.5, 'Enter Data'!D62&gt;=0.12,'Enter Data'!D62&lt;0.27), AND('Enter Data'!C62&gt;=0.5,'Enter Data'!C62&lt;0.8,'Enter Data'!D62&lt;0.12)), 5,0)</f>
        <v>0</v>
      </c>
      <c r="BI6">
        <f>IF(OR(AND('Enter Data'!C63&gt;=0.5, 'Enter Data'!D63&gt;=0.12,'Enter Data'!D63&lt;0.27), AND('Enter Data'!C63&gt;=0.5,'Enter Data'!C63&lt;0.8,'Enter Data'!D63&lt;0.12)), 5,0)</f>
        <v>0</v>
      </c>
      <c r="BJ6">
        <f>IF(OR(AND('Enter Data'!C64&gt;=0.5, 'Enter Data'!D64&gt;=0.12,'Enter Data'!D64&lt;0.27), AND('Enter Data'!C64&gt;=0.5,'Enter Data'!C64&lt;0.8,'Enter Data'!D64&lt;0.12)), 5,0)</f>
        <v>0</v>
      </c>
      <c r="BK6">
        <f>IF(OR(AND('Enter Data'!C65&gt;=0.5, 'Enter Data'!D65&gt;=0.12,'Enter Data'!D65&lt;0.27), AND('Enter Data'!C65&gt;=0.5,'Enter Data'!C65&lt;0.8,'Enter Data'!D65&lt;0.12)), 5,0)</f>
        <v>0</v>
      </c>
      <c r="BL6">
        <f>IF(OR(AND('Enter Data'!C66&gt;=0.5, 'Enter Data'!D66&gt;=0.12,'Enter Data'!D66&lt;0.27), AND('Enter Data'!C66&gt;=0.5,'Enter Data'!C66&lt;0.8,'Enter Data'!D66&lt;0.12)), 5,0)</f>
        <v>0</v>
      </c>
      <c r="BM6">
        <f>IF(OR(AND('Enter Data'!C67&gt;=0.5, 'Enter Data'!D67&gt;=0.12,'Enter Data'!D67&lt;0.27), AND('Enter Data'!C67&gt;=0.5,'Enter Data'!C67&lt;0.8,'Enter Data'!D67&lt;0.12)), 5,0)</f>
        <v>0</v>
      </c>
      <c r="BN6">
        <f>IF(OR(AND('Enter Data'!C68&gt;=0.5, 'Enter Data'!D68&gt;=0.12,'Enter Data'!D68&lt;0.27), AND('Enter Data'!C68&gt;=0.5,'Enter Data'!C68&lt;0.8,'Enter Data'!D68&lt;0.12)), 5,0)</f>
        <v>0</v>
      </c>
      <c r="BO6">
        <f>IF(OR(AND('Enter Data'!C69&gt;=0.5, 'Enter Data'!D69&gt;=0.12,'Enter Data'!D69&lt;0.27), AND('Enter Data'!C69&gt;=0.5,'Enter Data'!C69&lt;0.8,'Enter Data'!D69&lt;0.12)), 5,0)</f>
        <v>0</v>
      </c>
      <c r="BP6">
        <f>IF(OR(AND('Enter Data'!C70&gt;=0.5, 'Enter Data'!D70&gt;=0.12,'Enter Data'!D70&lt;0.27), AND('Enter Data'!C70&gt;=0.5,'Enter Data'!C70&lt;0.8,'Enter Data'!D70&lt;0.12)), 5,0)</f>
        <v>0</v>
      </c>
      <c r="BQ6">
        <f>IF(OR(AND('Enter Data'!C71&gt;=0.5, 'Enter Data'!D71&gt;=0.12,'Enter Data'!D71&lt;0.27), AND('Enter Data'!C71&gt;=0.5,'Enter Data'!C71&lt;0.8,'Enter Data'!D71&lt;0.12)), 5,0)</f>
        <v>0</v>
      </c>
      <c r="BR6">
        <f>IF(OR(AND('Enter Data'!C72&gt;=0.5, 'Enter Data'!D72&gt;=0.12,'Enter Data'!D72&lt;0.27), AND('Enter Data'!C72&gt;=0.5,'Enter Data'!C72&lt;0.8,'Enter Data'!D72&lt;0.12)), 5,0)</f>
        <v>0</v>
      </c>
      <c r="BS6">
        <f>IF(OR(AND('Enter Data'!C73&gt;=0.5, 'Enter Data'!D73&gt;=0.12,'Enter Data'!D73&lt;0.27), AND('Enter Data'!C73&gt;=0.5,'Enter Data'!C73&lt;0.8,'Enter Data'!D73&lt;0.12)), 5,0)</f>
        <v>0</v>
      </c>
      <c r="BT6">
        <f>IF(OR(AND('Enter Data'!C74&gt;=0.5, 'Enter Data'!D74&gt;=0.12,'Enter Data'!D74&lt;0.27), AND('Enter Data'!C74&gt;=0.5,'Enter Data'!C74&lt;0.8,'Enter Data'!D74&lt;0.12)), 5,0)</f>
        <v>0</v>
      </c>
      <c r="BU6">
        <f>IF(OR(AND('Enter Data'!C75&gt;=0.5, 'Enter Data'!D75&gt;=0.12,'Enter Data'!D75&lt;0.27), AND('Enter Data'!C75&gt;=0.5,'Enter Data'!C75&lt;0.8,'Enter Data'!D75&lt;0.12)), 5,0)</f>
        <v>0</v>
      </c>
      <c r="BV6">
        <f>IF(OR(AND('Enter Data'!C76&gt;=0.5, 'Enter Data'!D76&gt;=0.12,'Enter Data'!D76&lt;0.27), AND('Enter Data'!C76&gt;=0.5,'Enter Data'!C76&lt;0.8,'Enter Data'!D76&lt;0.12)), 5,0)</f>
        <v>0</v>
      </c>
      <c r="BW6">
        <f>IF(OR(AND('Enter Data'!C77&gt;=0.5, 'Enter Data'!D77&gt;=0.12,'Enter Data'!D77&lt;0.27), AND('Enter Data'!C77&gt;=0.5,'Enter Data'!C77&lt;0.8,'Enter Data'!D77&lt;0.12)), 5,0)</f>
        <v>0</v>
      </c>
      <c r="BX6">
        <f>IF(OR(AND('Enter Data'!C78&gt;=0.5, 'Enter Data'!D78&gt;=0.12,'Enter Data'!D78&lt;0.27), AND('Enter Data'!C78&gt;=0.5,'Enter Data'!C78&lt;0.8,'Enter Data'!D78&lt;0.12)), 5,0)</f>
        <v>0</v>
      </c>
      <c r="BY6">
        <f>IF(OR(AND('Enter Data'!C79&gt;=0.5, 'Enter Data'!D79&gt;=0.12,'Enter Data'!D79&lt;0.27), AND('Enter Data'!C79&gt;=0.5,'Enter Data'!C79&lt;0.8,'Enter Data'!D79&lt;0.12)), 5,0)</f>
        <v>0</v>
      </c>
      <c r="BZ6">
        <f>IF(OR(AND('Enter Data'!C80&gt;=0.5, 'Enter Data'!D80&gt;=0.12,'Enter Data'!D80&lt;0.27), AND('Enter Data'!C80&gt;=0.5,'Enter Data'!C80&lt;0.8,'Enter Data'!D80&lt;0.12)), 5,0)</f>
        <v>0</v>
      </c>
      <c r="CA6">
        <f>IF(OR(AND('Enter Data'!C81&gt;=0.5, 'Enter Data'!D81&gt;=0.12,'Enter Data'!D81&lt;0.27), AND('Enter Data'!C81&gt;=0.5,'Enter Data'!C81&lt;0.8,'Enter Data'!D81&lt;0.12)), 5,0)</f>
        <v>0</v>
      </c>
      <c r="CB6">
        <f>IF(OR(AND('Enter Data'!C82&gt;=0.5, 'Enter Data'!D82&gt;=0.12,'Enter Data'!D82&lt;0.27), AND('Enter Data'!C82&gt;=0.5,'Enter Data'!C82&lt;0.8,'Enter Data'!D82&lt;0.12)), 5,0)</f>
        <v>0</v>
      </c>
      <c r="CC6">
        <f>IF(OR(AND('Enter Data'!C83&gt;=0.5, 'Enter Data'!D83&gt;=0.12,'Enter Data'!D83&lt;0.27), AND('Enter Data'!C83&gt;=0.5,'Enter Data'!C83&lt;0.8,'Enter Data'!D83&lt;0.12)), 5,0)</f>
        <v>0</v>
      </c>
      <c r="CD6">
        <f>IF(OR(AND('Enter Data'!C84&gt;=0.5, 'Enter Data'!D84&gt;=0.12,'Enter Data'!D84&lt;0.27), AND('Enter Data'!C84&gt;=0.5,'Enter Data'!C84&lt;0.8,'Enter Data'!D84&lt;0.12)), 5,0)</f>
        <v>0</v>
      </c>
      <c r="CE6">
        <f>IF(OR(AND('Enter Data'!C85&gt;=0.5, 'Enter Data'!D85&gt;=0.12,'Enter Data'!D85&lt;0.27), AND('Enter Data'!C85&gt;=0.5,'Enter Data'!C85&lt;0.8,'Enter Data'!D85&lt;0.12)), 5,0)</f>
        <v>0</v>
      </c>
      <c r="CF6">
        <f>IF(OR(AND('Enter Data'!C86&gt;=0.5, 'Enter Data'!D86&gt;=0.12,'Enter Data'!D86&lt;0.27), AND('Enter Data'!C86&gt;=0.5,'Enter Data'!C86&lt;0.8,'Enter Data'!D86&lt;0.12)), 5,0)</f>
        <v>0</v>
      </c>
      <c r="CG6">
        <f>IF(OR(AND('Enter Data'!C87&gt;=0.5, 'Enter Data'!D87&gt;=0.12,'Enter Data'!D87&lt;0.27), AND('Enter Data'!C87&gt;=0.5,'Enter Data'!C87&lt;0.8,'Enter Data'!D87&lt;0.12)), 5,0)</f>
        <v>0</v>
      </c>
      <c r="CH6">
        <f>IF(OR(AND('Enter Data'!C88&gt;=0.5, 'Enter Data'!D88&gt;=0.12,'Enter Data'!D88&lt;0.27), AND('Enter Data'!C88&gt;=0.5,'Enter Data'!C88&lt;0.8,'Enter Data'!D88&lt;0.12)), 5,0)</f>
        <v>0</v>
      </c>
      <c r="CI6">
        <f>IF(OR(AND('Enter Data'!C89&gt;=0.5, 'Enter Data'!D89&gt;=0.12,'Enter Data'!D89&lt;0.27), AND('Enter Data'!C89&gt;=0.5,'Enter Data'!C89&lt;0.8,'Enter Data'!D89&lt;0.12)), 5,0)</f>
        <v>0</v>
      </c>
      <c r="CJ6">
        <f>IF(OR(AND('Enter Data'!C90&gt;=0.5, 'Enter Data'!D90&gt;=0.12,'Enter Data'!D90&lt;0.27), AND('Enter Data'!C90&gt;=0.5,'Enter Data'!C90&lt;0.8,'Enter Data'!D90&lt;0.12)), 5,0)</f>
        <v>0</v>
      </c>
      <c r="CK6">
        <f>IF(OR(AND('Enter Data'!C91&gt;=0.5, 'Enter Data'!D91&gt;=0.12,'Enter Data'!D91&lt;0.27), AND('Enter Data'!C91&gt;=0.5,'Enter Data'!C91&lt;0.8,'Enter Data'!D91&lt;0.12)), 5,0)</f>
        <v>0</v>
      </c>
      <c r="CL6">
        <f>IF(OR(AND('Enter Data'!C92&gt;=0.5, 'Enter Data'!D92&gt;=0.12,'Enter Data'!D92&lt;0.27), AND('Enter Data'!C92&gt;=0.5,'Enter Data'!C92&lt;0.8,'Enter Data'!D92&lt;0.12)), 5,0)</f>
        <v>0</v>
      </c>
      <c r="CM6">
        <f>IF(OR(AND('Enter Data'!C93&gt;=0.5, 'Enter Data'!D93&gt;=0.12,'Enter Data'!D93&lt;0.27), AND('Enter Data'!C93&gt;=0.5,'Enter Data'!C93&lt;0.8,'Enter Data'!D93&lt;0.12)), 5,0)</f>
        <v>0</v>
      </c>
      <c r="CN6">
        <f>IF(OR(AND('Enter Data'!C94&gt;=0.5, 'Enter Data'!D94&gt;=0.12,'Enter Data'!D94&lt;0.27), AND('Enter Data'!C94&gt;=0.5,'Enter Data'!C94&lt;0.8,'Enter Data'!D94&lt;0.12)), 5,0)</f>
        <v>0</v>
      </c>
      <c r="CO6">
        <f>IF(OR(AND('Enter Data'!C95&gt;=0.5, 'Enter Data'!D95&gt;=0.12,'Enter Data'!D95&lt;0.27), AND('Enter Data'!C95&gt;=0.5,'Enter Data'!C95&lt;0.8,'Enter Data'!D95&lt;0.12)), 5,0)</f>
        <v>0</v>
      </c>
      <c r="CP6">
        <f>IF(OR(AND('Enter Data'!C96&gt;=0.5, 'Enter Data'!D96&gt;=0.12,'Enter Data'!D96&lt;0.27), AND('Enter Data'!C96&gt;=0.5,'Enter Data'!C96&lt;0.8,'Enter Data'!D96&lt;0.12)), 5,0)</f>
        <v>0</v>
      </c>
      <c r="CQ6">
        <f>IF(OR(AND('Enter Data'!C97&gt;=0.5, 'Enter Data'!D97&gt;=0.12,'Enter Data'!D97&lt;0.27), AND('Enter Data'!C97&gt;=0.5,'Enter Data'!C97&lt;0.8,'Enter Data'!D97&lt;0.12)), 5,0)</f>
        <v>0</v>
      </c>
      <c r="CR6">
        <f>IF(OR(AND('Enter Data'!C98&gt;=0.5, 'Enter Data'!D98&gt;=0.12,'Enter Data'!D98&lt;0.27), AND('Enter Data'!C98&gt;=0.5,'Enter Data'!C98&lt;0.8,'Enter Data'!D98&lt;0.12)), 5,0)</f>
        <v>0</v>
      </c>
      <c r="CS6">
        <f>IF(OR(AND('Enter Data'!C99&gt;=0.5, 'Enter Data'!D99&gt;=0.12,'Enter Data'!D99&lt;0.27), AND('Enter Data'!C99&gt;=0.5,'Enter Data'!C99&lt;0.8,'Enter Data'!D99&lt;0.12)), 5,0)</f>
        <v>0</v>
      </c>
      <c r="CT6">
        <f>IF(OR(AND('Enter Data'!C100&gt;=0.5, 'Enter Data'!D100&gt;=0.12,'Enter Data'!D100&lt;0.27), AND('Enter Data'!C100&gt;=0.5,'Enter Data'!C100&lt;0.8,'Enter Data'!D100&lt;0.12)), 5,0)</f>
        <v>0</v>
      </c>
      <c r="CU6">
        <f>IF(OR(AND('Enter Data'!C101&gt;=0.5, 'Enter Data'!D101&gt;=0.12,'Enter Data'!D101&lt;0.27), AND('Enter Data'!C101&gt;=0.5,'Enter Data'!C101&lt;0.8,'Enter Data'!D101&lt;0.12)), 5,0)</f>
        <v>0</v>
      </c>
      <c r="CV6">
        <f>IF(OR(AND('Enter Data'!C102&gt;=0.5, 'Enter Data'!D102&gt;=0.12,'Enter Data'!D102&lt;0.27), AND('Enter Data'!C102&gt;=0.5,'Enter Data'!C102&lt;0.8,'Enter Data'!D102&lt;0.12)), 5,0)</f>
        <v>0</v>
      </c>
    </row>
    <row r="7" spans="1:100" x14ac:dyDescent="0.25">
      <c r="A7" s="69">
        <f>IF(AND('Enter Data'!C3&gt;=0.8, 'Enter Data'!D3&lt;0.12), 6, 0)</f>
        <v>6</v>
      </c>
      <c r="B7">
        <f>IF(AND('Enter Data'!C4&gt;=0.8, 'Enter Data'!D4&lt;0.12), 6, 0)</f>
        <v>6</v>
      </c>
      <c r="C7">
        <f>IF(AND('Enter Data'!C5&gt;=0.8, 'Enter Data'!D5&lt;0.12), 6, 0)</f>
        <v>6</v>
      </c>
      <c r="D7">
        <f>IF(AND('Enter Data'!C6&gt;=0.8, 'Enter Data'!D6&lt;0.12), 6, 0)</f>
        <v>6</v>
      </c>
      <c r="E7">
        <f>IF(AND('Enter Data'!C7&gt;=0.8, 'Enter Data'!D7&lt;0.12), 6, 0)</f>
        <v>6</v>
      </c>
      <c r="F7">
        <f>IF(AND('Enter Data'!C8&gt;=0.8, 'Enter Data'!D8&lt;0.12), 6, 0)</f>
        <v>6</v>
      </c>
      <c r="G7">
        <f>IF(AND('Enter Data'!C9&gt;=0.8, 'Enter Data'!D9&lt;0.12), 6, 0)</f>
        <v>6</v>
      </c>
      <c r="H7">
        <f>IF(AND('Enter Data'!C10&gt;=0.8, 'Enter Data'!D10&lt;0.12), 6, 0)</f>
        <v>6</v>
      </c>
      <c r="I7">
        <f>IF(AND('Enter Data'!C11&gt;=0.8, 'Enter Data'!D11&lt;0.12), 6, 0)</f>
        <v>6</v>
      </c>
      <c r="J7">
        <f>IF(AND('Enter Data'!C12&gt;=0.8, 'Enter Data'!D12&lt;0.12), 6, 0)</f>
        <v>6</v>
      </c>
      <c r="K7">
        <f>IF(AND('Enter Data'!C13&gt;=0.8, 'Enter Data'!D13&lt;0.12), 6, 0)</f>
        <v>6</v>
      </c>
      <c r="L7">
        <f>IF(AND('Enter Data'!C14&gt;=0.8, 'Enter Data'!D14&lt;0.12), 6, 0)</f>
        <v>6</v>
      </c>
      <c r="M7">
        <f>IF(AND('Enter Data'!C15&gt;=0.8, 'Enter Data'!D15&lt;0.12), 6, 0)</f>
        <v>6</v>
      </c>
      <c r="N7">
        <f>IF(AND('Enter Data'!C16&gt;=0.8, 'Enter Data'!D16&lt;0.12), 6, 0)</f>
        <v>6</v>
      </c>
      <c r="O7">
        <f>IF(AND('Enter Data'!C17&gt;=0.8, 'Enter Data'!D17&lt;0.12), 6, 0)</f>
        <v>6</v>
      </c>
      <c r="P7">
        <f>IF(AND('Enter Data'!C18&gt;=0.8, 'Enter Data'!D18&lt;0.12), 6, 0)</f>
        <v>6</v>
      </c>
      <c r="Q7">
        <f>IF(AND('Enter Data'!C19&gt;=0.8, 'Enter Data'!D19&lt;0.12), 6, 0)</f>
        <v>6</v>
      </c>
      <c r="R7">
        <f>IF(AND('Enter Data'!C20&gt;=0.8, 'Enter Data'!D20&lt;0.12), 6, 0)</f>
        <v>6</v>
      </c>
      <c r="S7">
        <f>IF(AND('Enter Data'!C21&gt;=0.8, 'Enter Data'!D21&lt;0.12), 6, 0)</f>
        <v>6</v>
      </c>
      <c r="T7">
        <f>IF(AND('Enter Data'!C22&gt;=0.8, 'Enter Data'!D22&lt;0.12), 6, 0)</f>
        <v>6</v>
      </c>
      <c r="U7">
        <f>IF(AND('Enter Data'!C23&gt;=0.8, 'Enter Data'!D23&lt;0.12), 6, 0)</f>
        <v>6</v>
      </c>
      <c r="V7">
        <f>IF(AND('Enter Data'!C24&gt;=0.8, 'Enter Data'!D24&lt;0.12), 6, 0)</f>
        <v>6</v>
      </c>
      <c r="W7">
        <f>IF(AND('Enter Data'!C25&gt;=0.8, 'Enter Data'!D25&lt;0.12), 6, 0)</f>
        <v>6</v>
      </c>
      <c r="X7">
        <f>IF(AND('Enter Data'!C26&gt;=0.8, 'Enter Data'!D26&lt;0.12), 6, 0)</f>
        <v>6</v>
      </c>
      <c r="Y7">
        <f>IF(AND('Enter Data'!C27&gt;=0.8, 'Enter Data'!D27&lt;0.12), 6, 0)</f>
        <v>6</v>
      </c>
      <c r="Z7">
        <f>IF(AND('Enter Data'!C28&gt;=0.8, 'Enter Data'!D28&lt;0.12), 6, 0)</f>
        <v>6</v>
      </c>
      <c r="AA7">
        <f>IF(AND('Enter Data'!C29&gt;=0.8, 'Enter Data'!D29&lt;0.12), 6, 0)</f>
        <v>6</v>
      </c>
      <c r="AB7">
        <f>IF(AND('Enter Data'!C30&gt;=0.8, 'Enter Data'!D30&lt;0.12), 6, 0)</f>
        <v>6</v>
      </c>
      <c r="AC7">
        <f>IF(AND('Enter Data'!C31&gt;=0.8, 'Enter Data'!D31&lt;0.12), 6, 0)</f>
        <v>6</v>
      </c>
      <c r="AD7">
        <f>IF(AND('Enter Data'!C32&gt;=0.8, 'Enter Data'!D32&lt;0.12), 6, 0)</f>
        <v>6</v>
      </c>
      <c r="AE7">
        <f>IF(AND('Enter Data'!C33&gt;=0.8, 'Enter Data'!D33&lt;0.12), 6, 0)</f>
        <v>6</v>
      </c>
      <c r="AF7">
        <f>IF(AND('Enter Data'!C34&gt;=0.8, 'Enter Data'!D34&lt;0.12), 6, 0)</f>
        <v>6</v>
      </c>
      <c r="AG7">
        <f>IF(AND('Enter Data'!C35&gt;=0.8, 'Enter Data'!D35&lt;0.12), 6, 0)</f>
        <v>6</v>
      </c>
      <c r="AH7">
        <f>IF(AND('Enter Data'!C36&gt;=0.8, 'Enter Data'!D36&lt;0.12), 6, 0)</f>
        <v>6</v>
      </c>
      <c r="AI7">
        <f>IF(AND('Enter Data'!C37&gt;=0.8, 'Enter Data'!D37&lt;0.12), 6, 0)</f>
        <v>6</v>
      </c>
      <c r="AJ7">
        <f>IF(AND('Enter Data'!C38&gt;=0.8, 'Enter Data'!D38&lt;0.12), 6, 0)</f>
        <v>6</v>
      </c>
      <c r="AK7">
        <f>IF(AND('Enter Data'!C39&gt;=0.8, 'Enter Data'!D39&lt;0.12), 6, 0)</f>
        <v>6</v>
      </c>
      <c r="AL7">
        <f>IF(AND('Enter Data'!C40&gt;=0.8, 'Enter Data'!D40&lt;0.12), 6, 0)</f>
        <v>6</v>
      </c>
      <c r="AM7">
        <f>IF(AND('Enter Data'!C41&gt;=0.8, 'Enter Data'!D41&lt;0.12), 6, 0)</f>
        <v>6</v>
      </c>
      <c r="AN7">
        <f>IF(AND('Enter Data'!C42&gt;=0.8, 'Enter Data'!D42&lt;0.12), 6, 0)</f>
        <v>6</v>
      </c>
      <c r="AO7">
        <f>IF(AND('Enter Data'!C43&gt;=0.8, 'Enter Data'!D43&lt;0.12), 6, 0)</f>
        <v>6</v>
      </c>
      <c r="AP7">
        <f>IF(AND('Enter Data'!C44&gt;=0.8, 'Enter Data'!D44&lt;0.12), 6, 0)</f>
        <v>6</v>
      </c>
      <c r="AQ7">
        <f>IF(AND('Enter Data'!C45&gt;=0.8, 'Enter Data'!D45&lt;0.12), 6, 0)</f>
        <v>6</v>
      </c>
      <c r="AR7">
        <f>IF(AND('Enter Data'!C46&gt;=0.8, 'Enter Data'!D46&lt;0.12), 6, 0)</f>
        <v>6</v>
      </c>
      <c r="AS7">
        <f>IF(AND('Enter Data'!C47&gt;=0.8, 'Enter Data'!D47&lt;0.12), 6, 0)</f>
        <v>6</v>
      </c>
      <c r="AT7">
        <f>IF(AND('Enter Data'!C48&gt;=0.8, 'Enter Data'!D48&lt;0.12), 6, 0)</f>
        <v>6</v>
      </c>
      <c r="AU7">
        <f>IF(AND('Enter Data'!C49&gt;=0.8, 'Enter Data'!D49&lt;0.12), 6, 0)</f>
        <v>6</v>
      </c>
      <c r="AV7">
        <f>IF(AND('Enter Data'!C50&gt;=0.8, 'Enter Data'!D50&lt;0.12), 6, 0)</f>
        <v>6</v>
      </c>
      <c r="AW7">
        <f>IF(AND('Enter Data'!C51&gt;=0.8, 'Enter Data'!D51&lt;0.12), 6, 0)</f>
        <v>6</v>
      </c>
      <c r="AX7">
        <f>IF(AND('Enter Data'!C52&gt;=0.8, 'Enter Data'!D52&lt;0.12), 6, 0)</f>
        <v>6</v>
      </c>
      <c r="AY7">
        <f>IF(AND('Enter Data'!C53&gt;=0.8, 'Enter Data'!D53&lt;0.12), 6, 0)</f>
        <v>6</v>
      </c>
      <c r="AZ7">
        <f>IF(AND('Enter Data'!C54&gt;=0.8, 'Enter Data'!D54&lt;0.12), 6, 0)</f>
        <v>6</v>
      </c>
      <c r="BA7">
        <f>IF(AND('Enter Data'!C55&gt;=0.8, 'Enter Data'!D55&lt;0.12), 6, 0)</f>
        <v>6</v>
      </c>
      <c r="BB7">
        <f>IF(AND('Enter Data'!C56&gt;=0.8, 'Enter Data'!D56&lt;0.12), 6, 0)</f>
        <v>6</v>
      </c>
      <c r="BC7">
        <f>IF(AND('Enter Data'!C57&gt;=0.8, 'Enter Data'!D57&lt;0.12), 6, 0)</f>
        <v>6</v>
      </c>
      <c r="BD7">
        <f>IF(AND('Enter Data'!C58&gt;=0.8, 'Enter Data'!D58&lt;0.12), 6, 0)</f>
        <v>6</v>
      </c>
      <c r="BE7">
        <f>IF(AND('Enter Data'!C59&gt;=0.8, 'Enter Data'!D59&lt;0.12), 6, 0)</f>
        <v>6</v>
      </c>
      <c r="BF7">
        <f>IF(AND('Enter Data'!C60&gt;=0.8, 'Enter Data'!D60&lt;0.12), 6, 0)</f>
        <v>6</v>
      </c>
      <c r="BG7">
        <f>IF(AND('Enter Data'!C61&gt;=0.8, 'Enter Data'!D61&lt;0.12), 6, 0)</f>
        <v>6</v>
      </c>
      <c r="BH7">
        <f>IF(AND('Enter Data'!C62&gt;=0.8, 'Enter Data'!D62&lt;0.12), 6, 0)</f>
        <v>6</v>
      </c>
      <c r="BI7">
        <f>IF(AND('Enter Data'!C63&gt;=0.8, 'Enter Data'!D63&lt;0.12), 6, 0)</f>
        <v>6</v>
      </c>
      <c r="BJ7">
        <f>IF(AND('Enter Data'!C64&gt;=0.8, 'Enter Data'!D64&lt;0.12), 6, 0)</f>
        <v>6</v>
      </c>
      <c r="BK7">
        <f>IF(AND('Enter Data'!C65&gt;=0.8, 'Enter Data'!D65&lt;0.12), 6, 0)</f>
        <v>6</v>
      </c>
      <c r="BL7">
        <f>IF(AND('Enter Data'!C66&gt;=0.8, 'Enter Data'!D66&lt;0.12), 6, 0)</f>
        <v>6</v>
      </c>
      <c r="BM7">
        <f>IF(AND('Enter Data'!C67&gt;=0.8, 'Enter Data'!D67&lt;0.12), 6, 0)</f>
        <v>6</v>
      </c>
      <c r="BN7">
        <f>IF(AND('Enter Data'!C68&gt;=0.8, 'Enter Data'!D68&lt;0.12), 6, 0)</f>
        <v>6</v>
      </c>
      <c r="BO7">
        <f>IF(AND('Enter Data'!C69&gt;=0.8, 'Enter Data'!D69&lt;0.12), 6, 0)</f>
        <v>6</v>
      </c>
      <c r="BP7">
        <f>IF(AND('Enter Data'!C70&gt;=0.8, 'Enter Data'!D70&lt;0.12), 6, 0)</f>
        <v>6</v>
      </c>
      <c r="BQ7">
        <f>IF(AND('Enter Data'!C71&gt;=0.8, 'Enter Data'!D71&lt;0.12), 6, 0)</f>
        <v>6</v>
      </c>
      <c r="BR7">
        <f>IF(AND('Enter Data'!C72&gt;=0.8, 'Enter Data'!D72&lt;0.12), 6, 0)</f>
        <v>6</v>
      </c>
      <c r="BS7">
        <f>IF(AND('Enter Data'!C73&gt;=0.8, 'Enter Data'!D73&lt;0.12), 6, 0)</f>
        <v>6</v>
      </c>
      <c r="BT7">
        <f>IF(AND('Enter Data'!C74&gt;=0.8, 'Enter Data'!D74&lt;0.12), 6, 0)</f>
        <v>6</v>
      </c>
      <c r="BU7">
        <f>IF(AND('Enter Data'!C75&gt;=0.8, 'Enter Data'!D75&lt;0.12), 6, 0)</f>
        <v>6</v>
      </c>
      <c r="BV7">
        <f>IF(AND('Enter Data'!C76&gt;=0.8, 'Enter Data'!D76&lt;0.12), 6, 0)</f>
        <v>6</v>
      </c>
      <c r="BW7">
        <f>IF(AND('Enter Data'!C77&gt;=0.8, 'Enter Data'!D77&lt;0.12), 6, 0)</f>
        <v>6</v>
      </c>
      <c r="BX7">
        <f>IF(AND('Enter Data'!C78&gt;=0.8, 'Enter Data'!D78&lt;0.12), 6, 0)</f>
        <v>6</v>
      </c>
      <c r="BY7">
        <f>IF(AND('Enter Data'!C79&gt;=0.8, 'Enter Data'!D79&lt;0.12), 6, 0)</f>
        <v>6</v>
      </c>
      <c r="BZ7">
        <f>IF(AND('Enter Data'!C80&gt;=0.8, 'Enter Data'!D80&lt;0.12), 6, 0)</f>
        <v>6</v>
      </c>
      <c r="CA7">
        <f>IF(AND('Enter Data'!C81&gt;=0.8, 'Enter Data'!D81&lt;0.12), 6, 0)</f>
        <v>6</v>
      </c>
      <c r="CB7">
        <f>IF(AND('Enter Data'!C82&gt;=0.8, 'Enter Data'!D82&lt;0.12), 6, 0)</f>
        <v>6</v>
      </c>
      <c r="CC7">
        <f>IF(AND('Enter Data'!C83&gt;=0.8, 'Enter Data'!D83&lt;0.12), 6, 0)</f>
        <v>6</v>
      </c>
      <c r="CD7">
        <f>IF(AND('Enter Data'!C84&gt;=0.8, 'Enter Data'!D84&lt;0.12), 6, 0)</f>
        <v>6</v>
      </c>
      <c r="CE7">
        <f>IF(AND('Enter Data'!C85&gt;=0.8, 'Enter Data'!D85&lt;0.12), 6, 0)</f>
        <v>6</v>
      </c>
      <c r="CF7">
        <f>IF(AND('Enter Data'!C86&gt;=0.8, 'Enter Data'!D86&lt;0.12), 6, 0)</f>
        <v>6</v>
      </c>
      <c r="CG7">
        <f>IF(AND('Enter Data'!C87&gt;=0.8, 'Enter Data'!D87&lt;0.12), 6, 0)</f>
        <v>6</v>
      </c>
      <c r="CH7">
        <f>IF(AND('Enter Data'!C88&gt;=0.8, 'Enter Data'!D88&lt;0.12), 6, 0)</f>
        <v>6</v>
      </c>
      <c r="CI7">
        <f>IF(AND('Enter Data'!C89&gt;=0.8, 'Enter Data'!D89&lt;0.12), 6, 0)</f>
        <v>6</v>
      </c>
      <c r="CJ7">
        <f>IF(AND('Enter Data'!C90&gt;=0.8, 'Enter Data'!D90&lt;0.12), 6, 0)</f>
        <v>6</v>
      </c>
      <c r="CK7">
        <f>IF(AND('Enter Data'!C91&gt;=0.8, 'Enter Data'!D91&lt;0.12), 6, 0)</f>
        <v>6</v>
      </c>
      <c r="CL7">
        <f>IF(AND('Enter Data'!C92&gt;=0.8, 'Enter Data'!D92&lt;0.12), 6, 0)</f>
        <v>6</v>
      </c>
      <c r="CM7">
        <f>IF(AND('Enter Data'!C93&gt;=0.8, 'Enter Data'!D93&lt;0.12), 6, 0)</f>
        <v>6</v>
      </c>
      <c r="CN7">
        <f>IF(AND('Enter Data'!C94&gt;=0.8, 'Enter Data'!D94&lt;0.12), 6, 0)</f>
        <v>6</v>
      </c>
      <c r="CO7">
        <f>IF(AND('Enter Data'!C95&gt;=0.8, 'Enter Data'!D95&lt;0.12), 6, 0)</f>
        <v>6</v>
      </c>
      <c r="CP7">
        <f>IF(AND('Enter Data'!C96&gt;=0.8, 'Enter Data'!D96&lt;0.12), 6, 0)</f>
        <v>6</v>
      </c>
      <c r="CQ7">
        <f>IF(AND('Enter Data'!C97&gt;=0.8, 'Enter Data'!D97&lt;0.12), 6, 0)</f>
        <v>6</v>
      </c>
      <c r="CR7">
        <f>IF(AND('Enter Data'!C98&gt;=0.8, 'Enter Data'!D98&lt;0.12), 6, 0)</f>
        <v>6</v>
      </c>
      <c r="CS7">
        <f>IF(AND('Enter Data'!C99&gt;=0.8, 'Enter Data'!D99&lt;0.12), 6, 0)</f>
        <v>6</v>
      </c>
      <c r="CT7">
        <f>IF(AND('Enter Data'!C100&gt;=0.8, 'Enter Data'!D100&lt;0.12), 6, 0)</f>
        <v>6</v>
      </c>
      <c r="CU7">
        <f>IF(AND('Enter Data'!C101&gt;=0.8, 'Enter Data'!D101&lt;0.12), 6, 0)</f>
        <v>6</v>
      </c>
      <c r="CV7">
        <f>IF(AND('Enter Data'!C102&gt;=0.8, 'Enter Data'!D102&lt;0.12), 6, 0)</f>
        <v>6</v>
      </c>
    </row>
    <row r="8" spans="1:100" x14ac:dyDescent="0.25">
      <c r="A8" s="69">
        <f>IF(AND('Enter Data'!D3&gt;=0.2, 'Enter Data'!D3&lt;0.35, 'Enter Data'!C3&lt;0.28, 'Enter Data'!B3&gt;0.45), 7, 0)</f>
        <v>0</v>
      </c>
      <c r="B8">
        <f>IF(AND('Enter Data'!D4&gt;=0.2, 'Enter Data'!D4&lt;0.35, 'Enter Data'!C4&lt;0.28, 'Enter Data'!B4&gt;0.45), 7, 0)</f>
        <v>0</v>
      </c>
      <c r="C8">
        <f>IF(AND('Enter Data'!D5&gt;=0.2, 'Enter Data'!D5&lt;0.35, 'Enter Data'!C5&lt;0.28, 'Enter Data'!B5&gt;0.45), 7, 0)</f>
        <v>0</v>
      </c>
      <c r="D8">
        <f>IF(AND('Enter Data'!D6&gt;=0.2, 'Enter Data'!D6&lt;0.35, 'Enter Data'!C6&lt;0.28, 'Enter Data'!B6&gt;0.45), 7, 0)</f>
        <v>0</v>
      </c>
      <c r="E8">
        <f>IF(AND('Enter Data'!D7&gt;=0.2, 'Enter Data'!D7&lt;0.35, 'Enter Data'!C7&lt;0.28, 'Enter Data'!B7&gt;0.45), 7, 0)</f>
        <v>0</v>
      </c>
      <c r="F8">
        <f>IF(AND('Enter Data'!D8&gt;=0.2, 'Enter Data'!D8&lt;0.35, 'Enter Data'!C8&lt;0.28, 'Enter Data'!B8&gt;0.45), 7, 0)</f>
        <v>0</v>
      </c>
      <c r="G8">
        <f>IF(AND('Enter Data'!D9&gt;=0.2, 'Enter Data'!D9&lt;0.35, 'Enter Data'!C9&lt;0.28, 'Enter Data'!B9&gt;0.45), 7, 0)</f>
        <v>0</v>
      </c>
      <c r="H8">
        <f>IF(AND('Enter Data'!D10&gt;=0.2, 'Enter Data'!D10&lt;0.35, 'Enter Data'!C10&lt;0.28, 'Enter Data'!B10&gt;0.45), 7, 0)</f>
        <v>0</v>
      </c>
      <c r="I8">
        <f>IF(AND('Enter Data'!D11&gt;=0.2, 'Enter Data'!D11&lt;0.35, 'Enter Data'!C11&lt;0.28, 'Enter Data'!B11&gt;0.45), 7, 0)</f>
        <v>0</v>
      </c>
      <c r="J8">
        <f>IF(AND('Enter Data'!D12&gt;=0.2, 'Enter Data'!D12&lt;0.35, 'Enter Data'!C12&lt;0.28, 'Enter Data'!B12&gt;0.45), 7, 0)</f>
        <v>0</v>
      </c>
      <c r="K8">
        <f>IF(AND('Enter Data'!D13&gt;=0.2, 'Enter Data'!D13&lt;0.35, 'Enter Data'!C13&lt;0.28, 'Enter Data'!B13&gt;0.45), 7, 0)</f>
        <v>0</v>
      </c>
      <c r="L8">
        <f>IF(AND('Enter Data'!D14&gt;=0.2, 'Enter Data'!D14&lt;0.35, 'Enter Data'!C14&lt;0.28, 'Enter Data'!B14&gt;0.45), 7, 0)</f>
        <v>0</v>
      </c>
      <c r="M8">
        <f>IF(AND('Enter Data'!D15&gt;=0.2, 'Enter Data'!D15&lt;0.35, 'Enter Data'!C15&lt;0.28, 'Enter Data'!B15&gt;0.45), 7, 0)</f>
        <v>0</v>
      </c>
      <c r="N8">
        <f>IF(AND('Enter Data'!D16&gt;=0.2, 'Enter Data'!D16&lt;0.35, 'Enter Data'!C16&lt;0.28, 'Enter Data'!B16&gt;0.45), 7, 0)</f>
        <v>0</v>
      </c>
      <c r="O8">
        <f>IF(AND('Enter Data'!D17&gt;=0.2, 'Enter Data'!D17&lt;0.35, 'Enter Data'!C17&lt;0.28, 'Enter Data'!B17&gt;0.45), 7, 0)</f>
        <v>0</v>
      </c>
      <c r="P8">
        <f>IF(AND('Enter Data'!D18&gt;=0.2, 'Enter Data'!D18&lt;0.35, 'Enter Data'!C18&lt;0.28, 'Enter Data'!B18&gt;0.45), 7, 0)</f>
        <v>0</v>
      </c>
      <c r="Q8">
        <f>IF(AND('Enter Data'!D19&gt;=0.2, 'Enter Data'!D19&lt;0.35, 'Enter Data'!C19&lt;0.28, 'Enter Data'!B19&gt;0.45), 7, 0)</f>
        <v>0</v>
      </c>
      <c r="R8">
        <f>IF(AND('Enter Data'!D20&gt;=0.2, 'Enter Data'!D20&lt;0.35, 'Enter Data'!C20&lt;0.28, 'Enter Data'!B20&gt;0.45), 7, 0)</f>
        <v>0</v>
      </c>
      <c r="S8">
        <f>IF(AND('Enter Data'!D21&gt;=0.2, 'Enter Data'!D21&lt;0.35, 'Enter Data'!C21&lt;0.28, 'Enter Data'!B21&gt;0.45), 7, 0)</f>
        <v>0</v>
      </c>
      <c r="T8">
        <f>IF(AND('Enter Data'!D22&gt;=0.2, 'Enter Data'!D22&lt;0.35, 'Enter Data'!C22&lt;0.28, 'Enter Data'!B22&gt;0.45), 7, 0)</f>
        <v>0</v>
      </c>
      <c r="U8">
        <f>IF(AND('Enter Data'!D23&gt;=0.2, 'Enter Data'!D23&lt;0.35, 'Enter Data'!C23&lt;0.28, 'Enter Data'!B23&gt;0.45), 7, 0)</f>
        <v>0</v>
      </c>
      <c r="V8">
        <f>IF(AND('Enter Data'!D24&gt;=0.2, 'Enter Data'!D24&lt;0.35, 'Enter Data'!C24&lt;0.28, 'Enter Data'!B24&gt;0.45), 7, 0)</f>
        <v>0</v>
      </c>
      <c r="W8">
        <f>IF(AND('Enter Data'!D25&gt;=0.2, 'Enter Data'!D25&lt;0.35, 'Enter Data'!C25&lt;0.28, 'Enter Data'!B25&gt;0.45), 7, 0)</f>
        <v>0</v>
      </c>
      <c r="X8">
        <f>IF(AND('Enter Data'!D26&gt;=0.2, 'Enter Data'!D26&lt;0.35, 'Enter Data'!C26&lt;0.28, 'Enter Data'!B26&gt;0.45), 7, 0)</f>
        <v>0</v>
      </c>
      <c r="Y8">
        <f>IF(AND('Enter Data'!D27&gt;=0.2, 'Enter Data'!D27&lt;0.35, 'Enter Data'!C27&lt;0.28, 'Enter Data'!B27&gt;0.45), 7, 0)</f>
        <v>0</v>
      </c>
      <c r="Z8">
        <f>IF(AND('Enter Data'!D28&gt;=0.2, 'Enter Data'!D28&lt;0.35, 'Enter Data'!C28&lt;0.28, 'Enter Data'!B28&gt;0.45), 7, 0)</f>
        <v>0</v>
      </c>
      <c r="AA8">
        <f>IF(AND('Enter Data'!D29&gt;=0.2, 'Enter Data'!D29&lt;0.35, 'Enter Data'!C29&lt;0.28, 'Enter Data'!B29&gt;0.45), 7, 0)</f>
        <v>0</v>
      </c>
      <c r="AB8">
        <f>IF(AND('Enter Data'!D30&gt;=0.2, 'Enter Data'!D30&lt;0.35, 'Enter Data'!C30&lt;0.28, 'Enter Data'!B30&gt;0.45), 7, 0)</f>
        <v>0</v>
      </c>
      <c r="AC8">
        <f>IF(AND('Enter Data'!D31&gt;=0.2, 'Enter Data'!D31&lt;0.35, 'Enter Data'!C31&lt;0.28, 'Enter Data'!B31&gt;0.45), 7, 0)</f>
        <v>0</v>
      </c>
      <c r="AD8">
        <f>IF(AND('Enter Data'!D32&gt;=0.2, 'Enter Data'!D32&lt;0.35, 'Enter Data'!C32&lt;0.28, 'Enter Data'!B32&gt;0.45), 7, 0)</f>
        <v>0</v>
      </c>
      <c r="AE8">
        <f>IF(AND('Enter Data'!D33&gt;=0.2, 'Enter Data'!D33&lt;0.35, 'Enter Data'!C33&lt;0.28, 'Enter Data'!B33&gt;0.45), 7, 0)</f>
        <v>0</v>
      </c>
      <c r="AF8">
        <f>IF(AND('Enter Data'!D34&gt;=0.2, 'Enter Data'!D34&lt;0.35, 'Enter Data'!C34&lt;0.28, 'Enter Data'!B34&gt;0.45), 7, 0)</f>
        <v>0</v>
      </c>
      <c r="AG8">
        <f>IF(AND('Enter Data'!D35&gt;=0.2, 'Enter Data'!D35&lt;0.35, 'Enter Data'!C35&lt;0.28, 'Enter Data'!B35&gt;0.45), 7, 0)</f>
        <v>0</v>
      </c>
      <c r="AH8">
        <f>IF(AND('Enter Data'!D36&gt;=0.2, 'Enter Data'!D36&lt;0.35, 'Enter Data'!C36&lt;0.28, 'Enter Data'!B36&gt;0.45), 7, 0)</f>
        <v>0</v>
      </c>
      <c r="AI8">
        <f>IF(AND('Enter Data'!D37&gt;=0.2, 'Enter Data'!D37&lt;0.35, 'Enter Data'!C37&lt;0.28, 'Enter Data'!B37&gt;0.45), 7, 0)</f>
        <v>0</v>
      </c>
      <c r="AJ8">
        <f>IF(AND('Enter Data'!D38&gt;=0.2, 'Enter Data'!D38&lt;0.35, 'Enter Data'!C38&lt;0.28, 'Enter Data'!B38&gt;0.45), 7, 0)</f>
        <v>0</v>
      </c>
      <c r="AK8">
        <f>IF(AND('Enter Data'!D39&gt;=0.2, 'Enter Data'!D39&lt;0.35, 'Enter Data'!C39&lt;0.28, 'Enter Data'!B39&gt;0.45), 7, 0)</f>
        <v>0</v>
      </c>
      <c r="AL8">
        <f>IF(AND('Enter Data'!D40&gt;=0.2, 'Enter Data'!D40&lt;0.35, 'Enter Data'!C40&lt;0.28, 'Enter Data'!B40&gt;0.45), 7, 0)</f>
        <v>0</v>
      </c>
      <c r="AM8">
        <f>IF(AND('Enter Data'!D41&gt;=0.2, 'Enter Data'!D41&lt;0.35, 'Enter Data'!C41&lt;0.28, 'Enter Data'!B41&gt;0.45), 7, 0)</f>
        <v>0</v>
      </c>
      <c r="AN8">
        <f>IF(AND('Enter Data'!D42&gt;=0.2, 'Enter Data'!D42&lt;0.35, 'Enter Data'!C42&lt;0.28, 'Enter Data'!B42&gt;0.45), 7, 0)</f>
        <v>0</v>
      </c>
      <c r="AO8">
        <f>IF(AND('Enter Data'!D43&gt;=0.2, 'Enter Data'!D43&lt;0.35, 'Enter Data'!C43&lt;0.28, 'Enter Data'!B43&gt;0.45), 7, 0)</f>
        <v>0</v>
      </c>
      <c r="AP8">
        <f>IF(AND('Enter Data'!D44&gt;=0.2, 'Enter Data'!D44&lt;0.35, 'Enter Data'!C44&lt;0.28, 'Enter Data'!B44&gt;0.45), 7, 0)</f>
        <v>0</v>
      </c>
      <c r="AQ8">
        <f>IF(AND('Enter Data'!D45&gt;=0.2, 'Enter Data'!D45&lt;0.35, 'Enter Data'!C45&lt;0.28, 'Enter Data'!B45&gt;0.45), 7, 0)</f>
        <v>0</v>
      </c>
      <c r="AR8">
        <f>IF(AND('Enter Data'!D46&gt;=0.2, 'Enter Data'!D46&lt;0.35, 'Enter Data'!C46&lt;0.28, 'Enter Data'!B46&gt;0.45), 7, 0)</f>
        <v>0</v>
      </c>
      <c r="AS8">
        <f>IF(AND('Enter Data'!D47&gt;=0.2, 'Enter Data'!D47&lt;0.35, 'Enter Data'!C47&lt;0.28, 'Enter Data'!B47&gt;0.45), 7, 0)</f>
        <v>0</v>
      </c>
      <c r="AT8">
        <f>IF(AND('Enter Data'!D48&gt;=0.2, 'Enter Data'!D48&lt;0.35, 'Enter Data'!C48&lt;0.28, 'Enter Data'!B48&gt;0.45), 7, 0)</f>
        <v>0</v>
      </c>
      <c r="AU8">
        <f>IF(AND('Enter Data'!D49&gt;=0.2, 'Enter Data'!D49&lt;0.35, 'Enter Data'!C49&lt;0.28, 'Enter Data'!B49&gt;0.45), 7, 0)</f>
        <v>0</v>
      </c>
      <c r="AV8">
        <f>IF(AND('Enter Data'!D50&gt;=0.2, 'Enter Data'!D50&lt;0.35, 'Enter Data'!C50&lt;0.28, 'Enter Data'!B50&gt;0.45), 7, 0)</f>
        <v>0</v>
      </c>
      <c r="AW8">
        <f>IF(AND('Enter Data'!D51&gt;=0.2, 'Enter Data'!D51&lt;0.35, 'Enter Data'!C51&lt;0.28, 'Enter Data'!B51&gt;0.45), 7, 0)</f>
        <v>0</v>
      </c>
      <c r="AX8">
        <f>IF(AND('Enter Data'!D52&gt;=0.2, 'Enter Data'!D52&lt;0.35, 'Enter Data'!C52&lt;0.28, 'Enter Data'!B52&gt;0.45), 7, 0)</f>
        <v>0</v>
      </c>
      <c r="AY8">
        <f>IF(AND('Enter Data'!D53&gt;=0.2, 'Enter Data'!D53&lt;0.35, 'Enter Data'!C53&lt;0.28, 'Enter Data'!B53&gt;0.45), 7, 0)</f>
        <v>0</v>
      </c>
      <c r="AZ8">
        <f>IF(AND('Enter Data'!D54&gt;=0.2, 'Enter Data'!D54&lt;0.35, 'Enter Data'!C54&lt;0.28, 'Enter Data'!B54&gt;0.45), 7, 0)</f>
        <v>0</v>
      </c>
      <c r="BA8">
        <f>IF(AND('Enter Data'!D55&gt;=0.2, 'Enter Data'!D55&lt;0.35, 'Enter Data'!C55&lt;0.28, 'Enter Data'!B55&gt;0.45), 7, 0)</f>
        <v>0</v>
      </c>
      <c r="BB8">
        <f>IF(AND('Enter Data'!D56&gt;=0.2, 'Enter Data'!D56&lt;0.35, 'Enter Data'!C56&lt;0.28, 'Enter Data'!B56&gt;0.45), 7, 0)</f>
        <v>0</v>
      </c>
      <c r="BC8">
        <f>IF(AND('Enter Data'!D57&gt;=0.2, 'Enter Data'!D57&lt;0.35, 'Enter Data'!C57&lt;0.28, 'Enter Data'!B57&gt;0.45), 7, 0)</f>
        <v>0</v>
      </c>
      <c r="BD8">
        <f>IF(AND('Enter Data'!D58&gt;=0.2, 'Enter Data'!D58&lt;0.35, 'Enter Data'!C58&lt;0.28, 'Enter Data'!B58&gt;0.45), 7, 0)</f>
        <v>0</v>
      </c>
      <c r="BE8">
        <f>IF(AND('Enter Data'!D59&gt;=0.2, 'Enter Data'!D59&lt;0.35, 'Enter Data'!C59&lt;0.28, 'Enter Data'!B59&gt;0.45), 7, 0)</f>
        <v>0</v>
      </c>
      <c r="BF8">
        <f>IF(AND('Enter Data'!D60&gt;=0.2, 'Enter Data'!D60&lt;0.35, 'Enter Data'!C60&lt;0.28, 'Enter Data'!B60&gt;0.45), 7, 0)</f>
        <v>0</v>
      </c>
      <c r="BG8">
        <f>IF(AND('Enter Data'!D61&gt;=0.2, 'Enter Data'!D61&lt;0.35, 'Enter Data'!C61&lt;0.28, 'Enter Data'!B61&gt;0.45), 7, 0)</f>
        <v>0</v>
      </c>
      <c r="BH8">
        <f>IF(AND('Enter Data'!D62&gt;=0.2, 'Enter Data'!D62&lt;0.35, 'Enter Data'!C62&lt;0.28, 'Enter Data'!B62&gt;0.45), 7, 0)</f>
        <v>0</v>
      </c>
      <c r="BI8">
        <f>IF(AND('Enter Data'!D63&gt;=0.2, 'Enter Data'!D63&lt;0.35, 'Enter Data'!C63&lt;0.28, 'Enter Data'!B63&gt;0.45), 7, 0)</f>
        <v>0</v>
      </c>
      <c r="BJ8">
        <f>IF(AND('Enter Data'!D64&gt;=0.2, 'Enter Data'!D64&lt;0.35, 'Enter Data'!C64&lt;0.28, 'Enter Data'!B64&gt;0.45), 7, 0)</f>
        <v>0</v>
      </c>
      <c r="BK8">
        <f>IF(AND('Enter Data'!D65&gt;=0.2, 'Enter Data'!D65&lt;0.35, 'Enter Data'!C65&lt;0.28, 'Enter Data'!B65&gt;0.45), 7, 0)</f>
        <v>0</v>
      </c>
      <c r="BL8">
        <f>IF(AND('Enter Data'!D66&gt;=0.2, 'Enter Data'!D66&lt;0.35, 'Enter Data'!C66&lt;0.28, 'Enter Data'!B66&gt;0.45), 7, 0)</f>
        <v>0</v>
      </c>
      <c r="BM8">
        <f>IF(AND('Enter Data'!D67&gt;=0.2, 'Enter Data'!D67&lt;0.35, 'Enter Data'!C67&lt;0.28, 'Enter Data'!B67&gt;0.45), 7, 0)</f>
        <v>0</v>
      </c>
      <c r="BN8">
        <f>IF(AND('Enter Data'!D68&gt;=0.2, 'Enter Data'!D68&lt;0.35, 'Enter Data'!C68&lt;0.28, 'Enter Data'!B68&gt;0.45), 7, 0)</f>
        <v>0</v>
      </c>
      <c r="BO8">
        <f>IF(AND('Enter Data'!D69&gt;=0.2, 'Enter Data'!D69&lt;0.35, 'Enter Data'!C69&lt;0.28, 'Enter Data'!B69&gt;0.45), 7, 0)</f>
        <v>0</v>
      </c>
      <c r="BP8">
        <f>IF(AND('Enter Data'!D70&gt;=0.2, 'Enter Data'!D70&lt;0.35, 'Enter Data'!C70&lt;0.28, 'Enter Data'!B70&gt;0.45), 7, 0)</f>
        <v>0</v>
      </c>
      <c r="BQ8">
        <f>IF(AND('Enter Data'!D71&gt;=0.2, 'Enter Data'!D71&lt;0.35, 'Enter Data'!C71&lt;0.28, 'Enter Data'!B71&gt;0.45), 7, 0)</f>
        <v>0</v>
      </c>
      <c r="BR8">
        <f>IF(AND('Enter Data'!D72&gt;=0.2, 'Enter Data'!D72&lt;0.35, 'Enter Data'!C72&lt;0.28, 'Enter Data'!B72&gt;0.45), 7, 0)</f>
        <v>0</v>
      </c>
      <c r="BS8">
        <f>IF(AND('Enter Data'!D73&gt;=0.2, 'Enter Data'!D73&lt;0.35, 'Enter Data'!C73&lt;0.28, 'Enter Data'!B73&gt;0.45), 7, 0)</f>
        <v>0</v>
      </c>
      <c r="BT8">
        <f>IF(AND('Enter Data'!D74&gt;=0.2, 'Enter Data'!D74&lt;0.35, 'Enter Data'!C74&lt;0.28, 'Enter Data'!B74&gt;0.45), 7, 0)</f>
        <v>0</v>
      </c>
      <c r="BU8">
        <f>IF(AND('Enter Data'!D75&gt;=0.2, 'Enter Data'!D75&lt;0.35, 'Enter Data'!C75&lt;0.28, 'Enter Data'!B75&gt;0.45), 7, 0)</f>
        <v>0</v>
      </c>
      <c r="BV8">
        <f>IF(AND('Enter Data'!D76&gt;=0.2, 'Enter Data'!D76&lt;0.35, 'Enter Data'!C76&lt;0.28, 'Enter Data'!B76&gt;0.45), 7, 0)</f>
        <v>0</v>
      </c>
      <c r="BW8">
        <f>IF(AND('Enter Data'!D77&gt;=0.2, 'Enter Data'!D77&lt;0.35, 'Enter Data'!C77&lt;0.28, 'Enter Data'!B77&gt;0.45), 7, 0)</f>
        <v>0</v>
      </c>
      <c r="BX8">
        <f>IF(AND('Enter Data'!D78&gt;=0.2, 'Enter Data'!D78&lt;0.35, 'Enter Data'!C78&lt;0.28, 'Enter Data'!B78&gt;0.45), 7, 0)</f>
        <v>0</v>
      </c>
      <c r="BY8">
        <f>IF(AND('Enter Data'!D79&gt;=0.2, 'Enter Data'!D79&lt;0.35, 'Enter Data'!C79&lt;0.28, 'Enter Data'!B79&gt;0.45), 7, 0)</f>
        <v>0</v>
      </c>
      <c r="BZ8">
        <f>IF(AND('Enter Data'!D80&gt;=0.2, 'Enter Data'!D80&lt;0.35, 'Enter Data'!C80&lt;0.28, 'Enter Data'!B80&gt;0.45), 7, 0)</f>
        <v>0</v>
      </c>
      <c r="CA8">
        <f>IF(AND('Enter Data'!D81&gt;=0.2, 'Enter Data'!D81&lt;0.35, 'Enter Data'!C81&lt;0.28, 'Enter Data'!B81&gt;0.45), 7, 0)</f>
        <v>0</v>
      </c>
      <c r="CB8">
        <f>IF(AND('Enter Data'!D82&gt;=0.2, 'Enter Data'!D82&lt;0.35, 'Enter Data'!C82&lt;0.28, 'Enter Data'!B82&gt;0.45), 7, 0)</f>
        <v>0</v>
      </c>
      <c r="CC8">
        <f>IF(AND('Enter Data'!D83&gt;=0.2, 'Enter Data'!D83&lt;0.35, 'Enter Data'!C83&lt;0.28, 'Enter Data'!B83&gt;0.45), 7, 0)</f>
        <v>0</v>
      </c>
      <c r="CD8">
        <f>IF(AND('Enter Data'!D84&gt;=0.2, 'Enter Data'!D84&lt;0.35, 'Enter Data'!C84&lt;0.28, 'Enter Data'!B84&gt;0.45), 7, 0)</f>
        <v>0</v>
      </c>
      <c r="CE8">
        <f>IF(AND('Enter Data'!D85&gt;=0.2, 'Enter Data'!D85&lt;0.35, 'Enter Data'!C85&lt;0.28, 'Enter Data'!B85&gt;0.45), 7, 0)</f>
        <v>0</v>
      </c>
      <c r="CF8">
        <f>IF(AND('Enter Data'!D86&gt;=0.2, 'Enter Data'!D86&lt;0.35, 'Enter Data'!C86&lt;0.28, 'Enter Data'!B86&gt;0.45), 7, 0)</f>
        <v>0</v>
      </c>
      <c r="CG8">
        <f>IF(AND('Enter Data'!D87&gt;=0.2, 'Enter Data'!D87&lt;0.35, 'Enter Data'!C87&lt;0.28, 'Enter Data'!B87&gt;0.45), 7, 0)</f>
        <v>0</v>
      </c>
      <c r="CH8">
        <f>IF(AND('Enter Data'!D88&gt;=0.2, 'Enter Data'!D88&lt;0.35, 'Enter Data'!C88&lt;0.28, 'Enter Data'!B88&gt;0.45), 7, 0)</f>
        <v>0</v>
      </c>
      <c r="CI8">
        <f>IF(AND('Enter Data'!D89&gt;=0.2, 'Enter Data'!D89&lt;0.35, 'Enter Data'!C89&lt;0.28, 'Enter Data'!B89&gt;0.45), 7, 0)</f>
        <v>0</v>
      </c>
      <c r="CJ8">
        <f>IF(AND('Enter Data'!D90&gt;=0.2, 'Enter Data'!D90&lt;0.35, 'Enter Data'!C90&lt;0.28, 'Enter Data'!B90&gt;0.45), 7, 0)</f>
        <v>0</v>
      </c>
      <c r="CK8">
        <f>IF(AND('Enter Data'!D91&gt;=0.2, 'Enter Data'!D91&lt;0.35, 'Enter Data'!C91&lt;0.28, 'Enter Data'!B91&gt;0.45), 7, 0)</f>
        <v>0</v>
      </c>
      <c r="CL8">
        <f>IF(AND('Enter Data'!D92&gt;=0.2, 'Enter Data'!D92&lt;0.35, 'Enter Data'!C92&lt;0.28, 'Enter Data'!B92&gt;0.45), 7, 0)</f>
        <v>0</v>
      </c>
      <c r="CM8">
        <f>IF(AND('Enter Data'!D93&gt;=0.2, 'Enter Data'!D93&lt;0.35, 'Enter Data'!C93&lt;0.28, 'Enter Data'!B93&gt;0.45), 7, 0)</f>
        <v>0</v>
      </c>
      <c r="CN8">
        <f>IF(AND('Enter Data'!D94&gt;=0.2, 'Enter Data'!D94&lt;0.35, 'Enter Data'!C94&lt;0.28, 'Enter Data'!B94&gt;0.45), 7, 0)</f>
        <v>0</v>
      </c>
      <c r="CO8">
        <f>IF(AND('Enter Data'!D95&gt;=0.2, 'Enter Data'!D95&lt;0.35, 'Enter Data'!C95&lt;0.28, 'Enter Data'!B95&gt;0.45), 7, 0)</f>
        <v>0</v>
      </c>
      <c r="CP8">
        <f>IF(AND('Enter Data'!D96&gt;=0.2, 'Enter Data'!D96&lt;0.35, 'Enter Data'!C96&lt;0.28, 'Enter Data'!B96&gt;0.45), 7, 0)</f>
        <v>0</v>
      </c>
      <c r="CQ8">
        <f>IF(AND('Enter Data'!D97&gt;=0.2, 'Enter Data'!D97&lt;0.35, 'Enter Data'!C97&lt;0.28, 'Enter Data'!B97&gt;0.45), 7, 0)</f>
        <v>0</v>
      </c>
      <c r="CR8">
        <f>IF(AND('Enter Data'!D98&gt;=0.2, 'Enter Data'!D98&lt;0.35, 'Enter Data'!C98&lt;0.28, 'Enter Data'!B98&gt;0.45), 7, 0)</f>
        <v>0</v>
      </c>
      <c r="CS8">
        <f>IF(AND('Enter Data'!D99&gt;=0.2, 'Enter Data'!D99&lt;0.35, 'Enter Data'!C99&lt;0.28, 'Enter Data'!B99&gt;0.45), 7, 0)</f>
        <v>0</v>
      </c>
      <c r="CT8">
        <f>IF(AND('Enter Data'!D100&gt;=0.2, 'Enter Data'!D100&lt;0.35, 'Enter Data'!C100&lt;0.28, 'Enter Data'!B100&gt;0.45), 7, 0)</f>
        <v>0</v>
      </c>
      <c r="CU8">
        <f>IF(AND('Enter Data'!D101&gt;=0.2, 'Enter Data'!D101&lt;0.35, 'Enter Data'!C101&lt;0.28, 'Enter Data'!B101&gt;0.45), 7, 0)</f>
        <v>0</v>
      </c>
      <c r="CV8">
        <f>IF(AND('Enter Data'!D102&gt;=0.2, 'Enter Data'!D102&lt;0.35, 'Enter Data'!C102&lt;0.28, 'Enter Data'!B102&gt;0.45), 7, 0)</f>
        <v>0</v>
      </c>
    </row>
    <row r="9" spans="1:100" x14ac:dyDescent="0.25">
      <c r="A9" s="69">
        <f>IF(AND('Enter Data'!D3&gt;=0.27, 'Enter Data'!D3&lt;0.4, 'Enter Data'!B3&gt;0.2, 'Enter Data'!B3&lt;=0.45), 8, 0)</f>
        <v>0</v>
      </c>
      <c r="B9">
        <f>IF(AND('Enter Data'!D4&gt;=0.27, 'Enter Data'!D4&lt;0.4, 'Enter Data'!B4&gt;0.2, 'Enter Data'!B4&lt;=0.45), 8, 0)</f>
        <v>0</v>
      </c>
      <c r="C9">
        <f>IF(AND('Enter Data'!D5&gt;=0.27, 'Enter Data'!D5&lt;0.4, 'Enter Data'!B5&gt;0.2, 'Enter Data'!B5&lt;=0.45), 8, 0)</f>
        <v>0</v>
      </c>
      <c r="D9">
        <f>IF(AND('Enter Data'!D6&gt;=0.27, 'Enter Data'!D6&lt;0.4, 'Enter Data'!B6&gt;0.2, 'Enter Data'!B6&lt;=0.45), 8, 0)</f>
        <v>0</v>
      </c>
      <c r="E9">
        <f>IF(AND('Enter Data'!D7&gt;=0.27, 'Enter Data'!D7&lt;0.4, 'Enter Data'!B7&gt;0.2, 'Enter Data'!B7&lt;=0.45), 8, 0)</f>
        <v>0</v>
      </c>
      <c r="F9">
        <f>IF(AND('Enter Data'!D8&gt;=0.27, 'Enter Data'!D8&lt;0.4, 'Enter Data'!B8&gt;0.2, 'Enter Data'!B8&lt;=0.45), 8, 0)</f>
        <v>0</v>
      </c>
      <c r="G9">
        <f>IF(AND('Enter Data'!D9&gt;=0.27, 'Enter Data'!D9&lt;0.4, 'Enter Data'!B9&gt;0.2, 'Enter Data'!B9&lt;=0.45), 8, 0)</f>
        <v>0</v>
      </c>
      <c r="H9">
        <f>IF(AND('Enter Data'!D10&gt;=0.27, 'Enter Data'!D10&lt;0.4, 'Enter Data'!B10&gt;0.2, 'Enter Data'!B10&lt;=0.45), 8, 0)</f>
        <v>0</v>
      </c>
      <c r="I9">
        <f>IF(AND('Enter Data'!D11&gt;=0.27, 'Enter Data'!D11&lt;0.4, 'Enter Data'!B11&gt;0.2, 'Enter Data'!B11&lt;=0.45), 8, 0)</f>
        <v>0</v>
      </c>
      <c r="J9">
        <f>IF(AND('Enter Data'!D12&gt;=0.27, 'Enter Data'!D12&lt;0.4, 'Enter Data'!B12&gt;0.2, 'Enter Data'!B12&lt;=0.45), 8, 0)</f>
        <v>0</v>
      </c>
      <c r="K9">
        <f>IF(AND('Enter Data'!D13&gt;=0.27, 'Enter Data'!D13&lt;0.4, 'Enter Data'!B13&gt;0.2, 'Enter Data'!B13&lt;=0.45), 8, 0)</f>
        <v>0</v>
      </c>
      <c r="L9">
        <f>IF(AND('Enter Data'!D14&gt;=0.27, 'Enter Data'!D14&lt;0.4, 'Enter Data'!B14&gt;0.2, 'Enter Data'!B14&lt;=0.45), 8, 0)</f>
        <v>0</v>
      </c>
      <c r="M9">
        <f>IF(AND('Enter Data'!D15&gt;=0.27, 'Enter Data'!D15&lt;0.4, 'Enter Data'!B15&gt;0.2, 'Enter Data'!B15&lt;=0.45), 8, 0)</f>
        <v>0</v>
      </c>
      <c r="N9">
        <f>IF(AND('Enter Data'!D16&gt;=0.27, 'Enter Data'!D16&lt;0.4, 'Enter Data'!B16&gt;0.2, 'Enter Data'!B16&lt;=0.45), 8, 0)</f>
        <v>0</v>
      </c>
      <c r="O9">
        <f>IF(AND('Enter Data'!D17&gt;=0.27, 'Enter Data'!D17&lt;0.4, 'Enter Data'!B17&gt;0.2, 'Enter Data'!B17&lt;=0.45), 8, 0)</f>
        <v>0</v>
      </c>
      <c r="P9">
        <f>IF(AND('Enter Data'!D18&gt;=0.27, 'Enter Data'!D18&lt;0.4, 'Enter Data'!B18&gt;0.2, 'Enter Data'!B18&lt;=0.45), 8, 0)</f>
        <v>0</v>
      </c>
      <c r="Q9">
        <f>IF(AND('Enter Data'!D19&gt;=0.27, 'Enter Data'!D19&lt;0.4, 'Enter Data'!B19&gt;0.2, 'Enter Data'!B19&lt;=0.45), 8, 0)</f>
        <v>0</v>
      </c>
      <c r="R9">
        <f>IF(AND('Enter Data'!D20&gt;=0.27, 'Enter Data'!D20&lt;0.4, 'Enter Data'!B20&gt;0.2, 'Enter Data'!B20&lt;=0.45), 8, 0)</f>
        <v>0</v>
      </c>
      <c r="S9">
        <f>IF(AND('Enter Data'!D21&gt;=0.27, 'Enter Data'!D21&lt;0.4, 'Enter Data'!B21&gt;0.2, 'Enter Data'!B21&lt;=0.45), 8, 0)</f>
        <v>0</v>
      </c>
      <c r="T9">
        <f>IF(AND('Enter Data'!D22&gt;=0.27, 'Enter Data'!D22&lt;0.4, 'Enter Data'!B22&gt;0.2, 'Enter Data'!B22&lt;=0.45), 8, 0)</f>
        <v>0</v>
      </c>
      <c r="U9">
        <f>IF(AND('Enter Data'!D23&gt;=0.27, 'Enter Data'!D23&lt;0.4, 'Enter Data'!B23&gt;0.2, 'Enter Data'!B23&lt;=0.45), 8, 0)</f>
        <v>0</v>
      </c>
      <c r="V9">
        <f>IF(AND('Enter Data'!D24&gt;=0.27, 'Enter Data'!D24&lt;0.4, 'Enter Data'!B24&gt;0.2, 'Enter Data'!B24&lt;=0.45), 8, 0)</f>
        <v>0</v>
      </c>
      <c r="W9">
        <f>IF(AND('Enter Data'!D25&gt;=0.27, 'Enter Data'!D25&lt;0.4, 'Enter Data'!B25&gt;0.2, 'Enter Data'!B25&lt;=0.45), 8, 0)</f>
        <v>0</v>
      </c>
      <c r="X9">
        <f>IF(AND('Enter Data'!D26&gt;=0.27, 'Enter Data'!D26&lt;0.4, 'Enter Data'!B26&gt;0.2, 'Enter Data'!B26&lt;=0.45), 8, 0)</f>
        <v>0</v>
      </c>
      <c r="Y9">
        <f>IF(AND('Enter Data'!D27&gt;=0.27, 'Enter Data'!D27&lt;0.4, 'Enter Data'!B27&gt;0.2, 'Enter Data'!B27&lt;=0.45), 8, 0)</f>
        <v>0</v>
      </c>
      <c r="Z9">
        <f>IF(AND('Enter Data'!D28&gt;=0.27, 'Enter Data'!D28&lt;0.4, 'Enter Data'!B28&gt;0.2, 'Enter Data'!B28&lt;=0.45), 8, 0)</f>
        <v>0</v>
      </c>
      <c r="AA9">
        <f>IF(AND('Enter Data'!D29&gt;=0.27, 'Enter Data'!D29&lt;0.4, 'Enter Data'!B29&gt;0.2, 'Enter Data'!B29&lt;=0.45), 8, 0)</f>
        <v>0</v>
      </c>
      <c r="AB9">
        <f>IF(AND('Enter Data'!D30&gt;=0.27, 'Enter Data'!D30&lt;0.4, 'Enter Data'!B30&gt;0.2, 'Enter Data'!B30&lt;=0.45), 8, 0)</f>
        <v>0</v>
      </c>
      <c r="AC9">
        <f>IF(AND('Enter Data'!D31&gt;=0.27, 'Enter Data'!D31&lt;0.4, 'Enter Data'!B31&gt;0.2, 'Enter Data'!B31&lt;=0.45), 8, 0)</f>
        <v>0</v>
      </c>
      <c r="AD9">
        <f>IF(AND('Enter Data'!D32&gt;=0.27, 'Enter Data'!D32&lt;0.4, 'Enter Data'!B32&gt;0.2, 'Enter Data'!B32&lt;=0.45), 8, 0)</f>
        <v>0</v>
      </c>
      <c r="AE9">
        <f>IF(AND('Enter Data'!D33&gt;=0.27, 'Enter Data'!D33&lt;0.4, 'Enter Data'!B33&gt;0.2, 'Enter Data'!B33&lt;=0.45), 8, 0)</f>
        <v>0</v>
      </c>
      <c r="AF9">
        <f>IF(AND('Enter Data'!D34&gt;=0.27, 'Enter Data'!D34&lt;0.4, 'Enter Data'!B34&gt;0.2, 'Enter Data'!B34&lt;=0.45), 8, 0)</f>
        <v>0</v>
      </c>
      <c r="AG9">
        <f>IF(AND('Enter Data'!D35&gt;=0.27, 'Enter Data'!D35&lt;0.4, 'Enter Data'!B35&gt;0.2, 'Enter Data'!B35&lt;=0.45), 8, 0)</f>
        <v>0</v>
      </c>
      <c r="AH9">
        <f>IF(AND('Enter Data'!D36&gt;=0.27, 'Enter Data'!D36&lt;0.4, 'Enter Data'!B36&gt;0.2, 'Enter Data'!B36&lt;=0.45), 8, 0)</f>
        <v>0</v>
      </c>
      <c r="AI9">
        <f>IF(AND('Enter Data'!D37&gt;=0.27, 'Enter Data'!D37&lt;0.4, 'Enter Data'!B37&gt;0.2, 'Enter Data'!B37&lt;=0.45), 8, 0)</f>
        <v>0</v>
      </c>
      <c r="AJ9">
        <f>IF(AND('Enter Data'!D38&gt;=0.27, 'Enter Data'!D38&lt;0.4, 'Enter Data'!B38&gt;0.2, 'Enter Data'!B38&lt;=0.45), 8, 0)</f>
        <v>0</v>
      </c>
      <c r="AK9">
        <f>IF(AND('Enter Data'!D39&gt;=0.27, 'Enter Data'!D39&lt;0.4, 'Enter Data'!B39&gt;0.2, 'Enter Data'!B39&lt;=0.45), 8, 0)</f>
        <v>0</v>
      </c>
      <c r="AL9">
        <f>IF(AND('Enter Data'!D40&gt;=0.27, 'Enter Data'!D40&lt;0.4, 'Enter Data'!B40&gt;0.2, 'Enter Data'!B40&lt;=0.45), 8, 0)</f>
        <v>0</v>
      </c>
      <c r="AM9">
        <f>IF(AND('Enter Data'!D41&gt;=0.27, 'Enter Data'!D41&lt;0.4, 'Enter Data'!B41&gt;0.2, 'Enter Data'!B41&lt;=0.45), 8, 0)</f>
        <v>0</v>
      </c>
      <c r="AN9">
        <f>IF(AND('Enter Data'!D42&gt;=0.27, 'Enter Data'!D42&lt;0.4, 'Enter Data'!B42&gt;0.2, 'Enter Data'!B42&lt;=0.45), 8, 0)</f>
        <v>0</v>
      </c>
      <c r="AO9">
        <f>IF(AND('Enter Data'!D43&gt;=0.27, 'Enter Data'!D43&lt;0.4, 'Enter Data'!B43&gt;0.2, 'Enter Data'!B43&lt;=0.45), 8, 0)</f>
        <v>0</v>
      </c>
      <c r="AP9">
        <f>IF(AND('Enter Data'!D44&gt;=0.27, 'Enter Data'!D44&lt;0.4, 'Enter Data'!B44&gt;0.2, 'Enter Data'!B44&lt;=0.45), 8, 0)</f>
        <v>0</v>
      </c>
      <c r="AQ9">
        <f>IF(AND('Enter Data'!D45&gt;=0.27, 'Enter Data'!D45&lt;0.4, 'Enter Data'!B45&gt;0.2, 'Enter Data'!B45&lt;=0.45), 8, 0)</f>
        <v>0</v>
      </c>
      <c r="AR9">
        <f>IF(AND('Enter Data'!D46&gt;=0.27, 'Enter Data'!D46&lt;0.4, 'Enter Data'!B46&gt;0.2, 'Enter Data'!B46&lt;=0.45), 8, 0)</f>
        <v>0</v>
      </c>
      <c r="AS9">
        <f>IF(AND('Enter Data'!D47&gt;=0.27, 'Enter Data'!D47&lt;0.4, 'Enter Data'!B47&gt;0.2, 'Enter Data'!B47&lt;=0.45), 8, 0)</f>
        <v>0</v>
      </c>
      <c r="AT9">
        <f>IF(AND('Enter Data'!D48&gt;=0.27, 'Enter Data'!D48&lt;0.4, 'Enter Data'!B48&gt;0.2, 'Enter Data'!B48&lt;=0.45), 8, 0)</f>
        <v>0</v>
      </c>
      <c r="AU9">
        <f>IF(AND('Enter Data'!D49&gt;=0.27, 'Enter Data'!D49&lt;0.4, 'Enter Data'!B49&gt;0.2, 'Enter Data'!B49&lt;=0.45), 8, 0)</f>
        <v>0</v>
      </c>
      <c r="AV9">
        <f>IF(AND('Enter Data'!D50&gt;=0.27, 'Enter Data'!D50&lt;0.4, 'Enter Data'!B50&gt;0.2, 'Enter Data'!B50&lt;=0.45), 8, 0)</f>
        <v>0</v>
      </c>
      <c r="AW9">
        <f>IF(AND('Enter Data'!D51&gt;=0.27, 'Enter Data'!D51&lt;0.4, 'Enter Data'!B51&gt;0.2, 'Enter Data'!B51&lt;=0.45), 8, 0)</f>
        <v>0</v>
      </c>
      <c r="AX9">
        <f>IF(AND('Enter Data'!D52&gt;=0.27, 'Enter Data'!D52&lt;0.4, 'Enter Data'!B52&gt;0.2, 'Enter Data'!B52&lt;=0.45), 8, 0)</f>
        <v>0</v>
      </c>
      <c r="AY9">
        <f>IF(AND('Enter Data'!D53&gt;=0.27, 'Enter Data'!D53&lt;0.4, 'Enter Data'!B53&gt;0.2, 'Enter Data'!B53&lt;=0.45), 8, 0)</f>
        <v>0</v>
      </c>
      <c r="AZ9">
        <f>IF(AND('Enter Data'!D54&gt;=0.27, 'Enter Data'!D54&lt;0.4, 'Enter Data'!B54&gt;0.2, 'Enter Data'!B54&lt;=0.45), 8, 0)</f>
        <v>0</v>
      </c>
      <c r="BA9">
        <f>IF(AND('Enter Data'!D55&gt;=0.27, 'Enter Data'!D55&lt;0.4, 'Enter Data'!B55&gt;0.2, 'Enter Data'!B55&lt;=0.45), 8, 0)</f>
        <v>0</v>
      </c>
      <c r="BB9">
        <f>IF(AND('Enter Data'!D56&gt;=0.27, 'Enter Data'!D56&lt;0.4, 'Enter Data'!B56&gt;0.2, 'Enter Data'!B56&lt;=0.45), 8, 0)</f>
        <v>0</v>
      </c>
      <c r="BC9">
        <f>IF(AND('Enter Data'!D57&gt;=0.27, 'Enter Data'!D57&lt;0.4, 'Enter Data'!B57&gt;0.2, 'Enter Data'!B57&lt;=0.45), 8, 0)</f>
        <v>0</v>
      </c>
      <c r="BD9">
        <f>IF(AND('Enter Data'!D58&gt;=0.27, 'Enter Data'!D58&lt;0.4, 'Enter Data'!B58&gt;0.2, 'Enter Data'!B58&lt;=0.45), 8, 0)</f>
        <v>0</v>
      </c>
      <c r="BE9">
        <f>IF(AND('Enter Data'!D59&gt;=0.27, 'Enter Data'!D59&lt;0.4, 'Enter Data'!B59&gt;0.2, 'Enter Data'!B59&lt;=0.45), 8, 0)</f>
        <v>0</v>
      </c>
      <c r="BF9">
        <f>IF(AND('Enter Data'!D60&gt;=0.27, 'Enter Data'!D60&lt;0.4, 'Enter Data'!B60&gt;0.2, 'Enter Data'!B60&lt;=0.45), 8, 0)</f>
        <v>0</v>
      </c>
      <c r="BG9">
        <f>IF(AND('Enter Data'!D61&gt;=0.27, 'Enter Data'!D61&lt;0.4, 'Enter Data'!B61&gt;0.2, 'Enter Data'!B61&lt;=0.45), 8, 0)</f>
        <v>0</v>
      </c>
      <c r="BH9">
        <f>IF(AND('Enter Data'!D62&gt;=0.27, 'Enter Data'!D62&lt;0.4, 'Enter Data'!B62&gt;0.2, 'Enter Data'!B62&lt;=0.45), 8, 0)</f>
        <v>0</v>
      </c>
      <c r="BI9">
        <f>IF(AND('Enter Data'!D63&gt;=0.27, 'Enter Data'!D63&lt;0.4, 'Enter Data'!B63&gt;0.2, 'Enter Data'!B63&lt;=0.45), 8, 0)</f>
        <v>0</v>
      </c>
      <c r="BJ9">
        <f>IF(AND('Enter Data'!D64&gt;=0.27, 'Enter Data'!D64&lt;0.4, 'Enter Data'!B64&gt;0.2, 'Enter Data'!B64&lt;=0.45), 8, 0)</f>
        <v>0</v>
      </c>
      <c r="BK9">
        <f>IF(AND('Enter Data'!D65&gt;=0.27, 'Enter Data'!D65&lt;0.4, 'Enter Data'!B65&gt;0.2, 'Enter Data'!B65&lt;=0.45), 8, 0)</f>
        <v>0</v>
      </c>
      <c r="BL9">
        <f>IF(AND('Enter Data'!D66&gt;=0.27, 'Enter Data'!D66&lt;0.4, 'Enter Data'!B66&gt;0.2, 'Enter Data'!B66&lt;=0.45), 8, 0)</f>
        <v>0</v>
      </c>
      <c r="BM9">
        <f>IF(AND('Enter Data'!D67&gt;=0.27, 'Enter Data'!D67&lt;0.4, 'Enter Data'!B67&gt;0.2, 'Enter Data'!B67&lt;=0.45), 8, 0)</f>
        <v>0</v>
      </c>
      <c r="BN9">
        <f>IF(AND('Enter Data'!D68&gt;=0.27, 'Enter Data'!D68&lt;0.4, 'Enter Data'!B68&gt;0.2, 'Enter Data'!B68&lt;=0.45), 8, 0)</f>
        <v>0</v>
      </c>
      <c r="BO9">
        <f>IF(AND('Enter Data'!D69&gt;=0.27, 'Enter Data'!D69&lt;0.4, 'Enter Data'!B69&gt;0.2, 'Enter Data'!B69&lt;=0.45), 8, 0)</f>
        <v>0</v>
      </c>
      <c r="BP9">
        <f>IF(AND('Enter Data'!D70&gt;=0.27, 'Enter Data'!D70&lt;0.4, 'Enter Data'!B70&gt;0.2, 'Enter Data'!B70&lt;=0.45), 8, 0)</f>
        <v>0</v>
      </c>
      <c r="BQ9">
        <f>IF(AND('Enter Data'!D71&gt;=0.27, 'Enter Data'!D71&lt;0.4, 'Enter Data'!B71&gt;0.2, 'Enter Data'!B71&lt;=0.45), 8, 0)</f>
        <v>0</v>
      </c>
      <c r="BR9">
        <f>IF(AND('Enter Data'!D72&gt;=0.27, 'Enter Data'!D72&lt;0.4, 'Enter Data'!B72&gt;0.2, 'Enter Data'!B72&lt;=0.45), 8, 0)</f>
        <v>0</v>
      </c>
      <c r="BS9">
        <f>IF(AND('Enter Data'!D73&gt;=0.27, 'Enter Data'!D73&lt;0.4, 'Enter Data'!B73&gt;0.2, 'Enter Data'!B73&lt;=0.45), 8, 0)</f>
        <v>0</v>
      </c>
      <c r="BT9">
        <f>IF(AND('Enter Data'!D74&gt;=0.27, 'Enter Data'!D74&lt;0.4, 'Enter Data'!B74&gt;0.2, 'Enter Data'!B74&lt;=0.45), 8, 0)</f>
        <v>0</v>
      </c>
      <c r="BU9">
        <f>IF(AND('Enter Data'!D75&gt;=0.27, 'Enter Data'!D75&lt;0.4, 'Enter Data'!B75&gt;0.2, 'Enter Data'!B75&lt;=0.45), 8, 0)</f>
        <v>0</v>
      </c>
      <c r="BV9">
        <f>IF(AND('Enter Data'!D76&gt;=0.27, 'Enter Data'!D76&lt;0.4, 'Enter Data'!B76&gt;0.2, 'Enter Data'!B76&lt;=0.45), 8, 0)</f>
        <v>0</v>
      </c>
      <c r="BW9">
        <f>IF(AND('Enter Data'!D77&gt;=0.27, 'Enter Data'!D77&lt;0.4, 'Enter Data'!B77&gt;0.2, 'Enter Data'!B77&lt;=0.45), 8, 0)</f>
        <v>0</v>
      </c>
      <c r="BX9">
        <f>IF(AND('Enter Data'!D78&gt;=0.27, 'Enter Data'!D78&lt;0.4, 'Enter Data'!B78&gt;0.2, 'Enter Data'!B78&lt;=0.45), 8, 0)</f>
        <v>0</v>
      </c>
      <c r="BY9">
        <f>IF(AND('Enter Data'!D79&gt;=0.27, 'Enter Data'!D79&lt;0.4, 'Enter Data'!B79&gt;0.2, 'Enter Data'!B79&lt;=0.45), 8, 0)</f>
        <v>0</v>
      </c>
      <c r="BZ9">
        <f>IF(AND('Enter Data'!D80&gt;=0.27, 'Enter Data'!D80&lt;0.4, 'Enter Data'!B80&gt;0.2, 'Enter Data'!B80&lt;=0.45), 8, 0)</f>
        <v>0</v>
      </c>
      <c r="CA9">
        <f>IF(AND('Enter Data'!D81&gt;=0.27, 'Enter Data'!D81&lt;0.4, 'Enter Data'!B81&gt;0.2, 'Enter Data'!B81&lt;=0.45), 8, 0)</f>
        <v>0</v>
      </c>
      <c r="CB9">
        <f>IF(AND('Enter Data'!D82&gt;=0.27, 'Enter Data'!D82&lt;0.4, 'Enter Data'!B82&gt;0.2, 'Enter Data'!B82&lt;=0.45), 8, 0)</f>
        <v>0</v>
      </c>
      <c r="CC9">
        <f>IF(AND('Enter Data'!D83&gt;=0.27, 'Enter Data'!D83&lt;0.4, 'Enter Data'!B83&gt;0.2, 'Enter Data'!B83&lt;=0.45), 8, 0)</f>
        <v>0</v>
      </c>
      <c r="CD9">
        <f>IF(AND('Enter Data'!D84&gt;=0.27, 'Enter Data'!D84&lt;0.4, 'Enter Data'!B84&gt;0.2, 'Enter Data'!B84&lt;=0.45), 8, 0)</f>
        <v>0</v>
      </c>
      <c r="CE9">
        <f>IF(AND('Enter Data'!D85&gt;=0.27, 'Enter Data'!D85&lt;0.4, 'Enter Data'!B85&gt;0.2, 'Enter Data'!B85&lt;=0.45), 8, 0)</f>
        <v>0</v>
      </c>
      <c r="CF9">
        <f>IF(AND('Enter Data'!D86&gt;=0.27, 'Enter Data'!D86&lt;0.4, 'Enter Data'!B86&gt;0.2, 'Enter Data'!B86&lt;=0.45), 8, 0)</f>
        <v>0</v>
      </c>
      <c r="CG9">
        <f>IF(AND('Enter Data'!D87&gt;=0.27, 'Enter Data'!D87&lt;0.4, 'Enter Data'!B87&gt;0.2, 'Enter Data'!B87&lt;=0.45), 8, 0)</f>
        <v>0</v>
      </c>
      <c r="CH9">
        <f>IF(AND('Enter Data'!D88&gt;=0.27, 'Enter Data'!D88&lt;0.4, 'Enter Data'!B88&gt;0.2, 'Enter Data'!B88&lt;=0.45), 8, 0)</f>
        <v>0</v>
      </c>
      <c r="CI9">
        <f>IF(AND('Enter Data'!D89&gt;=0.27, 'Enter Data'!D89&lt;0.4, 'Enter Data'!B89&gt;0.2, 'Enter Data'!B89&lt;=0.45), 8, 0)</f>
        <v>0</v>
      </c>
      <c r="CJ9">
        <f>IF(AND('Enter Data'!D90&gt;=0.27, 'Enter Data'!D90&lt;0.4, 'Enter Data'!B90&gt;0.2, 'Enter Data'!B90&lt;=0.45), 8, 0)</f>
        <v>0</v>
      </c>
      <c r="CK9">
        <f>IF(AND('Enter Data'!D91&gt;=0.27, 'Enter Data'!D91&lt;0.4, 'Enter Data'!B91&gt;0.2, 'Enter Data'!B91&lt;=0.45), 8, 0)</f>
        <v>0</v>
      </c>
      <c r="CL9">
        <f>IF(AND('Enter Data'!D92&gt;=0.27, 'Enter Data'!D92&lt;0.4, 'Enter Data'!B92&gt;0.2, 'Enter Data'!B92&lt;=0.45), 8, 0)</f>
        <v>0</v>
      </c>
      <c r="CM9">
        <f>IF(AND('Enter Data'!D93&gt;=0.27, 'Enter Data'!D93&lt;0.4, 'Enter Data'!B93&gt;0.2, 'Enter Data'!B93&lt;=0.45), 8, 0)</f>
        <v>0</v>
      </c>
      <c r="CN9">
        <f>IF(AND('Enter Data'!D94&gt;=0.27, 'Enter Data'!D94&lt;0.4, 'Enter Data'!B94&gt;0.2, 'Enter Data'!B94&lt;=0.45), 8, 0)</f>
        <v>0</v>
      </c>
      <c r="CO9">
        <f>IF(AND('Enter Data'!D95&gt;=0.27, 'Enter Data'!D95&lt;0.4, 'Enter Data'!B95&gt;0.2, 'Enter Data'!B95&lt;=0.45), 8, 0)</f>
        <v>0</v>
      </c>
      <c r="CP9">
        <f>IF(AND('Enter Data'!D96&gt;=0.27, 'Enter Data'!D96&lt;0.4, 'Enter Data'!B96&gt;0.2, 'Enter Data'!B96&lt;=0.45), 8, 0)</f>
        <v>0</v>
      </c>
      <c r="CQ9">
        <f>IF(AND('Enter Data'!D97&gt;=0.27, 'Enter Data'!D97&lt;0.4, 'Enter Data'!B97&gt;0.2, 'Enter Data'!B97&lt;=0.45), 8, 0)</f>
        <v>0</v>
      </c>
      <c r="CR9">
        <f>IF(AND('Enter Data'!D98&gt;=0.27, 'Enter Data'!D98&lt;0.4, 'Enter Data'!B98&gt;0.2, 'Enter Data'!B98&lt;=0.45), 8, 0)</f>
        <v>0</v>
      </c>
      <c r="CS9">
        <f>IF(AND('Enter Data'!D99&gt;=0.27, 'Enter Data'!D99&lt;0.4, 'Enter Data'!B99&gt;0.2, 'Enter Data'!B99&lt;=0.45), 8, 0)</f>
        <v>0</v>
      </c>
      <c r="CT9">
        <f>IF(AND('Enter Data'!D100&gt;=0.27, 'Enter Data'!D100&lt;0.4, 'Enter Data'!B100&gt;0.2, 'Enter Data'!B100&lt;=0.45), 8, 0)</f>
        <v>0</v>
      </c>
      <c r="CU9">
        <f>IF(AND('Enter Data'!D101&gt;=0.27, 'Enter Data'!D101&lt;0.4, 'Enter Data'!B101&gt;0.2, 'Enter Data'!B101&lt;=0.45), 8, 0)</f>
        <v>0</v>
      </c>
      <c r="CV9">
        <f>IF(AND('Enter Data'!D102&gt;=0.27, 'Enter Data'!D102&lt;0.4, 'Enter Data'!B102&gt;0.2, 'Enter Data'!B102&lt;=0.45), 8, 0)</f>
        <v>0</v>
      </c>
    </row>
    <row r="10" spans="1:100" x14ac:dyDescent="0.25">
      <c r="A10" s="69">
        <f>IF(AND('Enter Data'!D3&gt;=0.27, 'Enter Data'!D3&lt;0.4, 'Enter Data'!B3&lt;=0.2), 9, 0)</f>
        <v>0</v>
      </c>
      <c r="B10">
        <f>IF(AND('Enter Data'!D4&gt;=0.27, 'Enter Data'!D4&lt;0.4, 'Enter Data'!B4&lt;=0.2), 9, 0)</f>
        <v>0</v>
      </c>
      <c r="C10">
        <f>IF(AND('Enter Data'!D5&gt;=0.27, 'Enter Data'!D5&lt;0.4, 'Enter Data'!B5&lt;=0.2), 9, 0)</f>
        <v>0</v>
      </c>
      <c r="D10">
        <f>IF(AND('Enter Data'!D6&gt;=0.27, 'Enter Data'!D6&lt;0.4, 'Enter Data'!B6&lt;=0.2), 9, 0)</f>
        <v>0</v>
      </c>
      <c r="E10">
        <f>IF(AND('Enter Data'!D7&gt;=0.27, 'Enter Data'!D7&lt;0.4, 'Enter Data'!B7&lt;=0.2), 9, 0)</f>
        <v>0</v>
      </c>
      <c r="F10">
        <f>IF(AND('Enter Data'!D8&gt;=0.27, 'Enter Data'!D8&lt;0.4, 'Enter Data'!B8&lt;=0.2), 9, 0)</f>
        <v>0</v>
      </c>
      <c r="G10">
        <f>IF(AND('Enter Data'!D9&gt;=0.27, 'Enter Data'!D9&lt;0.4, 'Enter Data'!B9&lt;=0.2), 9, 0)</f>
        <v>0</v>
      </c>
      <c r="H10">
        <f>IF(AND('Enter Data'!D10&gt;=0.27, 'Enter Data'!D10&lt;0.4, 'Enter Data'!B10&lt;=0.2), 9, 0)</f>
        <v>0</v>
      </c>
      <c r="I10">
        <f>IF(AND('Enter Data'!D11&gt;=0.27, 'Enter Data'!D11&lt;0.4, 'Enter Data'!B11&lt;=0.2), 9, 0)</f>
        <v>0</v>
      </c>
      <c r="J10">
        <f>IF(AND('Enter Data'!D12&gt;=0.27, 'Enter Data'!D12&lt;0.4, 'Enter Data'!B12&lt;=0.2), 9, 0)</f>
        <v>0</v>
      </c>
      <c r="K10">
        <f>IF(AND('Enter Data'!D13&gt;=0.27, 'Enter Data'!D13&lt;0.4, 'Enter Data'!B13&lt;=0.2), 9, 0)</f>
        <v>0</v>
      </c>
      <c r="L10">
        <f>IF(AND('Enter Data'!D14&gt;=0.27, 'Enter Data'!D14&lt;0.4, 'Enter Data'!B14&lt;=0.2), 9, 0)</f>
        <v>0</v>
      </c>
      <c r="M10">
        <f>IF(AND('Enter Data'!D15&gt;=0.27, 'Enter Data'!D15&lt;0.4, 'Enter Data'!B15&lt;=0.2), 9, 0)</f>
        <v>0</v>
      </c>
      <c r="N10">
        <f>IF(AND('Enter Data'!D16&gt;=0.27, 'Enter Data'!D16&lt;0.4, 'Enter Data'!B16&lt;=0.2), 9, 0)</f>
        <v>0</v>
      </c>
      <c r="O10">
        <f>IF(AND('Enter Data'!D17&gt;=0.27, 'Enter Data'!D17&lt;0.4, 'Enter Data'!B17&lt;=0.2), 9, 0)</f>
        <v>0</v>
      </c>
      <c r="P10">
        <f>IF(AND('Enter Data'!D18&gt;=0.27, 'Enter Data'!D18&lt;0.4, 'Enter Data'!B18&lt;=0.2), 9, 0)</f>
        <v>0</v>
      </c>
      <c r="Q10">
        <f>IF(AND('Enter Data'!D19&gt;=0.27, 'Enter Data'!D19&lt;0.4, 'Enter Data'!B19&lt;=0.2), 9, 0)</f>
        <v>0</v>
      </c>
      <c r="R10">
        <f>IF(AND('Enter Data'!D20&gt;=0.27, 'Enter Data'!D20&lt;0.4, 'Enter Data'!B20&lt;=0.2), 9, 0)</f>
        <v>0</v>
      </c>
      <c r="S10">
        <f>IF(AND('Enter Data'!D21&gt;=0.27, 'Enter Data'!D21&lt;0.4, 'Enter Data'!B21&lt;=0.2), 9, 0)</f>
        <v>0</v>
      </c>
      <c r="T10">
        <f>IF(AND('Enter Data'!D22&gt;=0.27, 'Enter Data'!D22&lt;0.4, 'Enter Data'!B22&lt;=0.2), 9, 0)</f>
        <v>0</v>
      </c>
      <c r="U10">
        <f>IF(AND('Enter Data'!D23&gt;=0.27, 'Enter Data'!D23&lt;0.4, 'Enter Data'!B23&lt;=0.2), 9, 0)</f>
        <v>0</v>
      </c>
      <c r="V10">
        <f>IF(AND('Enter Data'!D24&gt;=0.27, 'Enter Data'!D24&lt;0.4, 'Enter Data'!B24&lt;=0.2), 9, 0)</f>
        <v>0</v>
      </c>
      <c r="W10">
        <f>IF(AND('Enter Data'!D25&gt;=0.27, 'Enter Data'!D25&lt;0.4, 'Enter Data'!B25&lt;=0.2), 9, 0)</f>
        <v>0</v>
      </c>
      <c r="X10">
        <f>IF(AND('Enter Data'!D26&gt;=0.27, 'Enter Data'!D26&lt;0.4, 'Enter Data'!B26&lt;=0.2), 9, 0)</f>
        <v>0</v>
      </c>
      <c r="Y10">
        <f>IF(AND('Enter Data'!D27&gt;=0.27, 'Enter Data'!D27&lt;0.4, 'Enter Data'!B27&lt;=0.2), 9, 0)</f>
        <v>0</v>
      </c>
      <c r="Z10">
        <f>IF(AND('Enter Data'!D28&gt;=0.27, 'Enter Data'!D28&lt;0.4, 'Enter Data'!B28&lt;=0.2), 9, 0)</f>
        <v>0</v>
      </c>
      <c r="AA10">
        <f>IF(AND('Enter Data'!D29&gt;=0.27, 'Enter Data'!D29&lt;0.4, 'Enter Data'!B29&lt;=0.2), 9, 0)</f>
        <v>0</v>
      </c>
      <c r="AB10">
        <f>IF(AND('Enter Data'!D30&gt;=0.27, 'Enter Data'!D30&lt;0.4, 'Enter Data'!B30&lt;=0.2), 9, 0)</f>
        <v>0</v>
      </c>
      <c r="AC10">
        <f>IF(AND('Enter Data'!D31&gt;=0.27, 'Enter Data'!D31&lt;0.4, 'Enter Data'!B31&lt;=0.2), 9, 0)</f>
        <v>0</v>
      </c>
      <c r="AD10">
        <f>IF(AND('Enter Data'!D32&gt;=0.27, 'Enter Data'!D32&lt;0.4, 'Enter Data'!B32&lt;=0.2), 9, 0)</f>
        <v>0</v>
      </c>
      <c r="AE10">
        <f>IF(AND('Enter Data'!D33&gt;=0.27, 'Enter Data'!D33&lt;0.4, 'Enter Data'!B33&lt;=0.2), 9, 0)</f>
        <v>0</v>
      </c>
      <c r="AF10">
        <f>IF(AND('Enter Data'!D34&gt;=0.27, 'Enter Data'!D34&lt;0.4, 'Enter Data'!B34&lt;=0.2), 9, 0)</f>
        <v>0</v>
      </c>
      <c r="AG10">
        <f>IF(AND('Enter Data'!D35&gt;=0.27, 'Enter Data'!D35&lt;0.4, 'Enter Data'!B35&lt;=0.2), 9, 0)</f>
        <v>0</v>
      </c>
      <c r="AH10">
        <f>IF(AND('Enter Data'!D36&gt;=0.27, 'Enter Data'!D36&lt;0.4, 'Enter Data'!B36&lt;=0.2), 9, 0)</f>
        <v>0</v>
      </c>
      <c r="AI10">
        <f>IF(AND('Enter Data'!D37&gt;=0.27, 'Enter Data'!D37&lt;0.4, 'Enter Data'!B37&lt;=0.2), 9, 0)</f>
        <v>0</v>
      </c>
      <c r="AJ10">
        <f>IF(AND('Enter Data'!D38&gt;=0.27, 'Enter Data'!D38&lt;0.4, 'Enter Data'!B38&lt;=0.2), 9, 0)</f>
        <v>0</v>
      </c>
      <c r="AK10">
        <f>IF(AND('Enter Data'!D39&gt;=0.27, 'Enter Data'!D39&lt;0.4, 'Enter Data'!B39&lt;=0.2), 9, 0)</f>
        <v>0</v>
      </c>
      <c r="AL10">
        <f>IF(AND('Enter Data'!D40&gt;=0.27, 'Enter Data'!D40&lt;0.4, 'Enter Data'!B40&lt;=0.2), 9, 0)</f>
        <v>0</v>
      </c>
      <c r="AM10">
        <f>IF(AND('Enter Data'!D41&gt;=0.27, 'Enter Data'!D41&lt;0.4, 'Enter Data'!B41&lt;=0.2), 9, 0)</f>
        <v>0</v>
      </c>
      <c r="AN10">
        <f>IF(AND('Enter Data'!D42&gt;=0.27, 'Enter Data'!D42&lt;0.4, 'Enter Data'!B42&lt;=0.2), 9, 0)</f>
        <v>0</v>
      </c>
      <c r="AO10">
        <f>IF(AND('Enter Data'!D43&gt;=0.27, 'Enter Data'!D43&lt;0.4, 'Enter Data'!B43&lt;=0.2), 9, 0)</f>
        <v>0</v>
      </c>
      <c r="AP10">
        <f>IF(AND('Enter Data'!D44&gt;=0.27, 'Enter Data'!D44&lt;0.4, 'Enter Data'!B44&lt;=0.2), 9, 0)</f>
        <v>0</v>
      </c>
      <c r="AQ10">
        <f>IF(AND('Enter Data'!D45&gt;=0.27, 'Enter Data'!D45&lt;0.4, 'Enter Data'!B45&lt;=0.2), 9, 0)</f>
        <v>0</v>
      </c>
      <c r="AR10">
        <f>IF(AND('Enter Data'!D46&gt;=0.27, 'Enter Data'!D46&lt;0.4, 'Enter Data'!B46&lt;=0.2), 9, 0)</f>
        <v>0</v>
      </c>
      <c r="AS10">
        <f>IF(AND('Enter Data'!D47&gt;=0.27, 'Enter Data'!D47&lt;0.4, 'Enter Data'!B47&lt;=0.2), 9, 0)</f>
        <v>0</v>
      </c>
      <c r="AT10">
        <f>IF(AND('Enter Data'!D48&gt;=0.27, 'Enter Data'!D48&lt;0.4, 'Enter Data'!B48&lt;=0.2), 9, 0)</f>
        <v>0</v>
      </c>
      <c r="AU10">
        <f>IF(AND('Enter Data'!D49&gt;=0.27, 'Enter Data'!D49&lt;0.4, 'Enter Data'!B49&lt;=0.2), 9, 0)</f>
        <v>0</v>
      </c>
      <c r="AV10">
        <f>IF(AND('Enter Data'!D50&gt;=0.27, 'Enter Data'!D50&lt;0.4, 'Enter Data'!B50&lt;=0.2), 9, 0)</f>
        <v>0</v>
      </c>
      <c r="AW10">
        <f>IF(AND('Enter Data'!D51&gt;=0.27, 'Enter Data'!D51&lt;0.4, 'Enter Data'!B51&lt;=0.2), 9, 0)</f>
        <v>0</v>
      </c>
      <c r="AX10">
        <f>IF(AND('Enter Data'!D52&gt;=0.27, 'Enter Data'!D52&lt;0.4, 'Enter Data'!B52&lt;=0.2), 9, 0)</f>
        <v>0</v>
      </c>
      <c r="AY10">
        <f>IF(AND('Enter Data'!D53&gt;=0.27, 'Enter Data'!D53&lt;0.4, 'Enter Data'!B53&lt;=0.2), 9, 0)</f>
        <v>0</v>
      </c>
      <c r="AZ10">
        <f>IF(AND('Enter Data'!D54&gt;=0.27, 'Enter Data'!D54&lt;0.4, 'Enter Data'!B54&lt;=0.2), 9, 0)</f>
        <v>0</v>
      </c>
      <c r="BA10">
        <f>IF(AND('Enter Data'!D55&gt;=0.27, 'Enter Data'!D55&lt;0.4, 'Enter Data'!B55&lt;=0.2), 9, 0)</f>
        <v>0</v>
      </c>
      <c r="BB10">
        <f>IF(AND('Enter Data'!D56&gt;=0.27, 'Enter Data'!D56&lt;0.4, 'Enter Data'!B56&lt;=0.2), 9, 0)</f>
        <v>0</v>
      </c>
      <c r="BC10">
        <f>IF(AND('Enter Data'!D57&gt;=0.27, 'Enter Data'!D57&lt;0.4, 'Enter Data'!B57&lt;=0.2), 9, 0)</f>
        <v>0</v>
      </c>
      <c r="BD10">
        <f>IF(AND('Enter Data'!D58&gt;=0.27, 'Enter Data'!D58&lt;0.4, 'Enter Data'!B58&lt;=0.2), 9, 0)</f>
        <v>0</v>
      </c>
      <c r="BE10">
        <f>IF(AND('Enter Data'!D59&gt;=0.27, 'Enter Data'!D59&lt;0.4, 'Enter Data'!B59&lt;=0.2), 9, 0)</f>
        <v>0</v>
      </c>
      <c r="BF10">
        <f>IF(AND('Enter Data'!D60&gt;=0.27, 'Enter Data'!D60&lt;0.4, 'Enter Data'!B60&lt;=0.2), 9, 0)</f>
        <v>0</v>
      </c>
      <c r="BG10">
        <f>IF(AND('Enter Data'!D61&gt;=0.27, 'Enter Data'!D61&lt;0.4, 'Enter Data'!B61&lt;=0.2), 9, 0)</f>
        <v>0</v>
      </c>
      <c r="BH10">
        <f>IF(AND('Enter Data'!D62&gt;=0.27, 'Enter Data'!D62&lt;0.4, 'Enter Data'!B62&lt;=0.2), 9, 0)</f>
        <v>0</v>
      </c>
      <c r="BI10">
        <f>IF(AND('Enter Data'!D63&gt;=0.27, 'Enter Data'!D63&lt;0.4, 'Enter Data'!B63&lt;=0.2), 9, 0)</f>
        <v>0</v>
      </c>
      <c r="BJ10">
        <f>IF(AND('Enter Data'!D64&gt;=0.27, 'Enter Data'!D64&lt;0.4, 'Enter Data'!B64&lt;=0.2), 9, 0)</f>
        <v>0</v>
      </c>
      <c r="BK10">
        <f>IF(AND('Enter Data'!D65&gt;=0.27, 'Enter Data'!D65&lt;0.4, 'Enter Data'!B65&lt;=0.2), 9, 0)</f>
        <v>0</v>
      </c>
      <c r="BL10">
        <f>IF(AND('Enter Data'!D66&gt;=0.27, 'Enter Data'!D66&lt;0.4, 'Enter Data'!B66&lt;=0.2), 9, 0)</f>
        <v>0</v>
      </c>
      <c r="BM10">
        <f>IF(AND('Enter Data'!D67&gt;=0.27, 'Enter Data'!D67&lt;0.4, 'Enter Data'!B67&lt;=0.2), 9, 0)</f>
        <v>0</v>
      </c>
      <c r="BN10">
        <f>IF(AND('Enter Data'!D68&gt;=0.27, 'Enter Data'!D68&lt;0.4, 'Enter Data'!B68&lt;=0.2), 9, 0)</f>
        <v>0</v>
      </c>
      <c r="BO10">
        <f>IF(AND('Enter Data'!D69&gt;=0.27, 'Enter Data'!D69&lt;0.4, 'Enter Data'!B69&lt;=0.2), 9, 0)</f>
        <v>0</v>
      </c>
      <c r="BP10">
        <f>IF(AND('Enter Data'!D70&gt;=0.27, 'Enter Data'!D70&lt;0.4, 'Enter Data'!B70&lt;=0.2), 9, 0)</f>
        <v>0</v>
      </c>
      <c r="BQ10">
        <f>IF(AND('Enter Data'!D71&gt;=0.27, 'Enter Data'!D71&lt;0.4, 'Enter Data'!B71&lt;=0.2), 9, 0)</f>
        <v>0</v>
      </c>
      <c r="BR10">
        <f>IF(AND('Enter Data'!D72&gt;=0.27, 'Enter Data'!D72&lt;0.4, 'Enter Data'!B72&lt;=0.2), 9, 0)</f>
        <v>0</v>
      </c>
      <c r="BS10">
        <f>IF(AND('Enter Data'!D73&gt;=0.27, 'Enter Data'!D73&lt;0.4, 'Enter Data'!B73&lt;=0.2), 9, 0)</f>
        <v>0</v>
      </c>
      <c r="BT10">
        <f>IF(AND('Enter Data'!D74&gt;=0.27, 'Enter Data'!D74&lt;0.4, 'Enter Data'!B74&lt;=0.2), 9, 0)</f>
        <v>0</v>
      </c>
      <c r="BU10">
        <f>IF(AND('Enter Data'!D75&gt;=0.27, 'Enter Data'!D75&lt;0.4, 'Enter Data'!B75&lt;=0.2), 9, 0)</f>
        <v>0</v>
      </c>
      <c r="BV10">
        <f>IF(AND('Enter Data'!D76&gt;=0.27, 'Enter Data'!D76&lt;0.4, 'Enter Data'!B76&lt;=0.2), 9, 0)</f>
        <v>0</v>
      </c>
      <c r="BW10">
        <f>IF(AND('Enter Data'!D77&gt;=0.27, 'Enter Data'!D77&lt;0.4, 'Enter Data'!B77&lt;=0.2), 9, 0)</f>
        <v>0</v>
      </c>
      <c r="BX10">
        <f>IF(AND('Enter Data'!D78&gt;=0.27, 'Enter Data'!D78&lt;0.4, 'Enter Data'!B78&lt;=0.2), 9, 0)</f>
        <v>0</v>
      </c>
      <c r="BY10">
        <f>IF(AND('Enter Data'!D79&gt;=0.27, 'Enter Data'!D79&lt;0.4, 'Enter Data'!B79&lt;=0.2), 9, 0)</f>
        <v>0</v>
      </c>
      <c r="BZ10">
        <f>IF(AND('Enter Data'!D80&gt;=0.27, 'Enter Data'!D80&lt;0.4, 'Enter Data'!B80&lt;=0.2), 9, 0)</f>
        <v>0</v>
      </c>
      <c r="CA10">
        <f>IF(AND('Enter Data'!D81&gt;=0.27, 'Enter Data'!D81&lt;0.4, 'Enter Data'!B81&lt;=0.2), 9, 0)</f>
        <v>0</v>
      </c>
      <c r="CB10">
        <f>IF(AND('Enter Data'!D82&gt;=0.27, 'Enter Data'!D82&lt;0.4, 'Enter Data'!B82&lt;=0.2), 9, 0)</f>
        <v>0</v>
      </c>
      <c r="CC10">
        <f>IF(AND('Enter Data'!D83&gt;=0.27, 'Enter Data'!D83&lt;0.4, 'Enter Data'!B83&lt;=0.2), 9, 0)</f>
        <v>0</v>
      </c>
      <c r="CD10">
        <f>IF(AND('Enter Data'!D84&gt;=0.27, 'Enter Data'!D84&lt;0.4, 'Enter Data'!B84&lt;=0.2), 9, 0)</f>
        <v>0</v>
      </c>
      <c r="CE10">
        <f>IF(AND('Enter Data'!D85&gt;=0.27, 'Enter Data'!D85&lt;0.4, 'Enter Data'!B85&lt;=0.2), 9, 0)</f>
        <v>0</v>
      </c>
      <c r="CF10">
        <f>IF(AND('Enter Data'!D86&gt;=0.27, 'Enter Data'!D86&lt;0.4, 'Enter Data'!B86&lt;=0.2), 9, 0)</f>
        <v>0</v>
      </c>
      <c r="CG10">
        <f>IF(AND('Enter Data'!D87&gt;=0.27, 'Enter Data'!D87&lt;0.4, 'Enter Data'!B87&lt;=0.2), 9, 0)</f>
        <v>0</v>
      </c>
      <c r="CH10">
        <f>IF(AND('Enter Data'!D88&gt;=0.27, 'Enter Data'!D88&lt;0.4, 'Enter Data'!B88&lt;=0.2), 9, 0)</f>
        <v>0</v>
      </c>
      <c r="CI10">
        <f>IF(AND('Enter Data'!D89&gt;=0.27, 'Enter Data'!D89&lt;0.4, 'Enter Data'!B89&lt;=0.2), 9, 0)</f>
        <v>0</v>
      </c>
      <c r="CJ10">
        <f>IF(AND('Enter Data'!D90&gt;=0.27, 'Enter Data'!D90&lt;0.4, 'Enter Data'!B90&lt;=0.2), 9, 0)</f>
        <v>0</v>
      </c>
      <c r="CK10">
        <f>IF(AND('Enter Data'!D91&gt;=0.27, 'Enter Data'!D91&lt;0.4, 'Enter Data'!B91&lt;=0.2), 9, 0)</f>
        <v>0</v>
      </c>
      <c r="CL10">
        <f>IF(AND('Enter Data'!D92&gt;=0.27, 'Enter Data'!D92&lt;0.4, 'Enter Data'!B92&lt;=0.2), 9, 0)</f>
        <v>0</v>
      </c>
      <c r="CM10">
        <f>IF(AND('Enter Data'!D93&gt;=0.27, 'Enter Data'!D93&lt;0.4, 'Enter Data'!B93&lt;=0.2), 9, 0)</f>
        <v>0</v>
      </c>
      <c r="CN10">
        <f>IF(AND('Enter Data'!D94&gt;=0.27, 'Enter Data'!D94&lt;0.4, 'Enter Data'!B94&lt;=0.2), 9, 0)</f>
        <v>0</v>
      </c>
      <c r="CO10">
        <f>IF(AND('Enter Data'!D95&gt;=0.27, 'Enter Data'!D95&lt;0.4, 'Enter Data'!B95&lt;=0.2), 9, 0)</f>
        <v>0</v>
      </c>
      <c r="CP10">
        <f>IF(AND('Enter Data'!D96&gt;=0.27, 'Enter Data'!D96&lt;0.4, 'Enter Data'!B96&lt;=0.2), 9, 0)</f>
        <v>0</v>
      </c>
      <c r="CQ10">
        <f>IF(AND('Enter Data'!D97&gt;=0.27, 'Enter Data'!D97&lt;0.4, 'Enter Data'!B97&lt;=0.2), 9, 0)</f>
        <v>0</v>
      </c>
      <c r="CR10">
        <f>IF(AND('Enter Data'!D98&gt;=0.27, 'Enter Data'!D98&lt;0.4, 'Enter Data'!B98&lt;=0.2), 9, 0)</f>
        <v>0</v>
      </c>
      <c r="CS10">
        <f>IF(AND('Enter Data'!D99&gt;=0.27, 'Enter Data'!D99&lt;0.4, 'Enter Data'!B99&lt;=0.2), 9, 0)</f>
        <v>0</v>
      </c>
      <c r="CT10">
        <f>IF(AND('Enter Data'!D100&gt;=0.27, 'Enter Data'!D100&lt;0.4, 'Enter Data'!B100&lt;=0.2), 9, 0)</f>
        <v>0</v>
      </c>
      <c r="CU10">
        <f>IF(AND('Enter Data'!D101&gt;=0.27, 'Enter Data'!D101&lt;0.4, 'Enter Data'!B101&lt;=0.2), 9, 0)</f>
        <v>0</v>
      </c>
      <c r="CV10">
        <f>IF(AND('Enter Data'!D102&gt;=0.27, 'Enter Data'!D102&lt;0.4, 'Enter Data'!B102&lt;=0.2), 9, 0)</f>
        <v>0</v>
      </c>
    </row>
    <row r="11" spans="1:100" x14ac:dyDescent="0.25">
      <c r="A11" s="69">
        <f>IF(AND('Enter Data'!D3&gt;=0.35, 'Enter Data'!B3&gt;0.45), 10, 0)</f>
        <v>0</v>
      </c>
      <c r="B11">
        <f>IF(AND('Enter Data'!D4&gt;=0.35, 'Enter Data'!B4&gt;0.45), 10, 0)</f>
        <v>0</v>
      </c>
      <c r="C11">
        <f>IF(AND('Enter Data'!D5&gt;=0.35, 'Enter Data'!B5&gt;0.45), 10, 0)</f>
        <v>0</v>
      </c>
      <c r="D11">
        <f>IF(AND('Enter Data'!D6&gt;=0.35, 'Enter Data'!B6&gt;0.45), 10, 0)</f>
        <v>0</v>
      </c>
      <c r="E11">
        <f>IF(AND('Enter Data'!D7&gt;=0.35, 'Enter Data'!B7&gt;0.45), 10, 0)</f>
        <v>0</v>
      </c>
      <c r="F11">
        <f>IF(AND('Enter Data'!D8&gt;=0.35, 'Enter Data'!B8&gt;0.45), 10, 0)</f>
        <v>0</v>
      </c>
      <c r="G11">
        <f>IF(AND('Enter Data'!D9&gt;=0.35, 'Enter Data'!B9&gt;0.45), 10, 0)</f>
        <v>0</v>
      </c>
      <c r="H11">
        <f>IF(AND('Enter Data'!D10&gt;=0.35, 'Enter Data'!B10&gt;0.45), 10, 0)</f>
        <v>0</v>
      </c>
      <c r="I11">
        <f>IF(AND('Enter Data'!D11&gt;=0.35, 'Enter Data'!B11&gt;0.45), 10, 0)</f>
        <v>0</v>
      </c>
      <c r="J11">
        <f>IF(AND('Enter Data'!D12&gt;=0.35, 'Enter Data'!B12&gt;0.45), 10, 0)</f>
        <v>0</v>
      </c>
      <c r="K11">
        <f>IF(AND('Enter Data'!D13&gt;=0.35, 'Enter Data'!B13&gt;0.45), 10, 0)</f>
        <v>0</v>
      </c>
      <c r="L11">
        <f>IF(AND('Enter Data'!D14&gt;=0.35, 'Enter Data'!B14&gt;0.45), 10, 0)</f>
        <v>0</v>
      </c>
      <c r="M11">
        <f>IF(AND('Enter Data'!D15&gt;=0.35, 'Enter Data'!B15&gt;0.45), 10, 0)</f>
        <v>0</v>
      </c>
      <c r="N11">
        <f>IF(AND('Enter Data'!D16&gt;=0.35, 'Enter Data'!B16&gt;0.45), 10, 0)</f>
        <v>0</v>
      </c>
      <c r="O11">
        <f>IF(AND('Enter Data'!D17&gt;=0.35, 'Enter Data'!B17&gt;0.45), 10, 0)</f>
        <v>0</v>
      </c>
      <c r="P11">
        <f>IF(AND('Enter Data'!D18&gt;=0.35, 'Enter Data'!B18&gt;0.45), 10, 0)</f>
        <v>0</v>
      </c>
      <c r="Q11">
        <f>IF(AND('Enter Data'!D19&gt;=0.35, 'Enter Data'!B19&gt;0.45), 10, 0)</f>
        <v>0</v>
      </c>
      <c r="R11">
        <f>IF(AND('Enter Data'!D20&gt;=0.35, 'Enter Data'!B20&gt;0.45), 10, 0)</f>
        <v>0</v>
      </c>
      <c r="S11">
        <f>IF(AND('Enter Data'!D21&gt;=0.35, 'Enter Data'!B21&gt;0.45), 10, 0)</f>
        <v>0</v>
      </c>
      <c r="T11">
        <f>IF(AND('Enter Data'!D22&gt;=0.35, 'Enter Data'!B22&gt;0.45), 10, 0)</f>
        <v>0</v>
      </c>
      <c r="U11">
        <f>IF(AND('Enter Data'!D23&gt;=0.35, 'Enter Data'!B23&gt;0.45), 10, 0)</f>
        <v>0</v>
      </c>
      <c r="V11">
        <f>IF(AND('Enter Data'!D24&gt;=0.35, 'Enter Data'!B24&gt;0.45), 10, 0)</f>
        <v>0</v>
      </c>
      <c r="W11">
        <f>IF(AND('Enter Data'!D25&gt;=0.35, 'Enter Data'!B25&gt;0.45), 10, 0)</f>
        <v>0</v>
      </c>
      <c r="X11">
        <f>IF(AND('Enter Data'!D26&gt;=0.35, 'Enter Data'!B26&gt;0.45), 10, 0)</f>
        <v>0</v>
      </c>
      <c r="Y11">
        <f>IF(AND('Enter Data'!D27&gt;=0.35, 'Enter Data'!B27&gt;0.45), 10, 0)</f>
        <v>0</v>
      </c>
      <c r="Z11">
        <f>IF(AND('Enter Data'!D28&gt;=0.35, 'Enter Data'!B28&gt;0.45), 10, 0)</f>
        <v>0</v>
      </c>
      <c r="AA11">
        <f>IF(AND('Enter Data'!D29&gt;=0.35, 'Enter Data'!B29&gt;0.45), 10, 0)</f>
        <v>0</v>
      </c>
      <c r="AB11">
        <f>IF(AND('Enter Data'!D30&gt;=0.35, 'Enter Data'!B30&gt;0.45), 10, 0)</f>
        <v>0</v>
      </c>
      <c r="AC11">
        <f>IF(AND('Enter Data'!D31&gt;=0.35, 'Enter Data'!B31&gt;0.45), 10, 0)</f>
        <v>0</v>
      </c>
      <c r="AD11">
        <f>IF(AND('Enter Data'!D32&gt;=0.35, 'Enter Data'!B32&gt;0.45), 10, 0)</f>
        <v>0</v>
      </c>
      <c r="AE11">
        <f>IF(AND('Enter Data'!D33&gt;=0.35, 'Enter Data'!B33&gt;0.45), 10, 0)</f>
        <v>0</v>
      </c>
      <c r="AF11">
        <f>IF(AND('Enter Data'!D34&gt;=0.35, 'Enter Data'!B34&gt;0.45), 10, 0)</f>
        <v>0</v>
      </c>
      <c r="AG11">
        <f>IF(AND('Enter Data'!D35&gt;=0.35, 'Enter Data'!B35&gt;0.45), 10, 0)</f>
        <v>0</v>
      </c>
      <c r="AH11">
        <f>IF(AND('Enter Data'!D36&gt;=0.35, 'Enter Data'!B36&gt;0.45), 10, 0)</f>
        <v>0</v>
      </c>
      <c r="AI11">
        <f>IF(AND('Enter Data'!D37&gt;=0.35, 'Enter Data'!B37&gt;0.45), 10, 0)</f>
        <v>0</v>
      </c>
      <c r="AJ11">
        <f>IF(AND('Enter Data'!D38&gt;=0.35, 'Enter Data'!B38&gt;0.45), 10, 0)</f>
        <v>0</v>
      </c>
      <c r="AK11">
        <f>IF(AND('Enter Data'!D39&gt;=0.35, 'Enter Data'!B39&gt;0.45), 10, 0)</f>
        <v>0</v>
      </c>
      <c r="AL11">
        <f>IF(AND('Enter Data'!D40&gt;=0.35, 'Enter Data'!B40&gt;0.45), 10, 0)</f>
        <v>0</v>
      </c>
      <c r="AM11">
        <f>IF(AND('Enter Data'!D41&gt;=0.35, 'Enter Data'!B41&gt;0.45), 10, 0)</f>
        <v>0</v>
      </c>
      <c r="AN11">
        <f>IF(AND('Enter Data'!D42&gt;=0.35, 'Enter Data'!B42&gt;0.45), 10, 0)</f>
        <v>0</v>
      </c>
      <c r="AO11">
        <f>IF(AND('Enter Data'!D43&gt;=0.35, 'Enter Data'!B43&gt;0.45), 10, 0)</f>
        <v>0</v>
      </c>
      <c r="AP11">
        <f>IF(AND('Enter Data'!D44&gt;=0.35, 'Enter Data'!B44&gt;0.45), 10, 0)</f>
        <v>0</v>
      </c>
      <c r="AQ11">
        <f>IF(AND('Enter Data'!D45&gt;=0.35, 'Enter Data'!B45&gt;0.45), 10, 0)</f>
        <v>0</v>
      </c>
      <c r="AR11">
        <f>IF(AND('Enter Data'!D46&gt;=0.35, 'Enter Data'!B46&gt;0.45), 10, 0)</f>
        <v>0</v>
      </c>
      <c r="AS11">
        <f>IF(AND('Enter Data'!D47&gt;=0.35, 'Enter Data'!B47&gt;0.45), 10, 0)</f>
        <v>0</v>
      </c>
      <c r="AT11">
        <f>IF(AND('Enter Data'!D48&gt;=0.35, 'Enter Data'!B48&gt;0.45), 10, 0)</f>
        <v>0</v>
      </c>
      <c r="AU11">
        <f>IF(AND('Enter Data'!D49&gt;=0.35, 'Enter Data'!B49&gt;0.45), 10, 0)</f>
        <v>0</v>
      </c>
      <c r="AV11">
        <f>IF(AND('Enter Data'!D50&gt;=0.35, 'Enter Data'!B50&gt;0.45), 10, 0)</f>
        <v>0</v>
      </c>
      <c r="AW11">
        <f>IF(AND('Enter Data'!D51&gt;=0.35, 'Enter Data'!B51&gt;0.45), 10, 0)</f>
        <v>0</v>
      </c>
      <c r="AX11">
        <f>IF(AND('Enter Data'!D52&gt;=0.35, 'Enter Data'!B52&gt;0.45), 10, 0)</f>
        <v>0</v>
      </c>
      <c r="AY11">
        <f>IF(AND('Enter Data'!D53&gt;=0.35, 'Enter Data'!B53&gt;0.45), 10, 0)</f>
        <v>0</v>
      </c>
      <c r="AZ11">
        <f>IF(AND('Enter Data'!D54&gt;=0.35, 'Enter Data'!B54&gt;0.45), 10, 0)</f>
        <v>0</v>
      </c>
      <c r="BA11">
        <f>IF(AND('Enter Data'!D55&gt;=0.35, 'Enter Data'!B55&gt;0.45), 10, 0)</f>
        <v>0</v>
      </c>
      <c r="BB11">
        <f>IF(AND('Enter Data'!D56&gt;=0.35, 'Enter Data'!B56&gt;0.45), 10, 0)</f>
        <v>0</v>
      </c>
      <c r="BC11">
        <f>IF(AND('Enter Data'!D57&gt;=0.35, 'Enter Data'!B57&gt;0.45), 10, 0)</f>
        <v>0</v>
      </c>
      <c r="BD11">
        <f>IF(AND('Enter Data'!D58&gt;=0.35, 'Enter Data'!B58&gt;0.45), 10, 0)</f>
        <v>0</v>
      </c>
      <c r="BE11">
        <f>IF(AND('Enter Data'!D59&gt;=0.35, 'Enter Data'!B59&gt;0.45), 10, 0)</f>
        <v>0</v>
      </c>
      <c r="BF11">
        <f>IF(AND('Enter Data'!D60&gt;=0.35, 'Enter Data'!B60&gt;0.45), 10, 0)</f>
        <v>0</v>
      </c>
      <c r="BG11">
        <f>IF(AND('Enter Data'!D61&gt;=0.35, 'Enter Data'!B61&gt;0.45), 10, 0)</f>
        <v>0</v>
      </c>
      <c r="BH11">
        <f>IF(AND('Enter Data'!D62&gt;=0.35, 'Enter Data'!B62&gt;0.45), 10, 0)</f>
        <v>0</v>
      </c>
      <c r="BI11">
        <f>IF(AND('Enter Data'!D63&gt;=0.35, 'Enter Data'!B63&gt;0.45), 10, 0)</f>
        <v>0</v>
      </c>
      <c r="BJ11">
        <f>IF(AND('Enter Data'!D64&gt;=0.35, 'Enter Data'!B64&gt;0.45), 10, 0)</f>
        <v>0</v>
      </c>
      <c r="BK11">
        <f>IF(AND('Enter Data'!D65&gt;=0.35, 'Enter Data'!B65&gt;0.45), 10, 0)</f>
        <v>0</v>
      </c>
      <c r="BL11">
        <f>IF(AND('Enter Data'!D66&gt;=0.35, 'Enter Data'!B66&gt;0.45), 10, 0)</f>
        <v>0</v>
      </c>
      <c r="BM11">
        <f>IF(AND('Enter Data'!D67&gt;=0.35, 'Enter Data'!B67&gt;0.45), 10, 0)</f>
        <v>0</v>
      </c>
      <c r="BN11">
        <f>IF(AND('Enter Data'!D68&gt;=0.35, 'Enter Data'!B68&gt;0.45), 10, 0)</f>
        <v>0</v>
      </c>
      <c r="BO11">
        <f>IF(AND('Enter Data'!D69&gt;=0.35, 'Enter Data'!B69&gt;0.45), 10, 0)</f>
        <v>0</v>
      </c>
      <c r="BP11">
        <f>IF(AND('Enter Data'!D70&gt;=0.35, 'Enter Data'!B70&gt;0.45), 10, 0)</f>
        <v>0</v>
      </c>
      <c r="BQ11">
        <f>IF(AND('Enter Data'!D71&gt;=0.35, 'Enter Data'!B71&gt;0.45), 10, 0)</f>
        <v>0</v>
      </c>
      <c r="BR11">
        <f>IF(AND('Enter Data'!D72&gt;=0.35, 'Enter Data'!B72&gt;0.45), 10, 0)</f>
        <v>0</v>
      </c>
      <c r="BS11">
        <f>IF(AND('Enter Data'!D73&gt;=0.35, 'Enter Data'!B73&gt;0.45), 10, 0)</f>
        <v>0</v>
      </c>
      <c r="BT11">
        <f>IF(AND('Enter Data'!D74&gt;=0.35, 'Enter Data'!B74&gt;0.45), 10, 0)</f>
        <v>0</v>
      </c>
      <c r="BU11">
        <f>IF(AND('Enter Data'!D75&gt;=0.35, 'Enter Data'!B75&gt;0.45), 10, 0)</f>
        <v>0</v>
      </c>
      <c r="BV11">
        <f>IF(AND('Enter Data'!D76&gt;=0.35, 'Enter Data'!B76&gt;0.45), 10, 0)</f>
        <v>0</v>
      </c>
      <c r="BW11">
        <f>IF(AND('Enter Data'!D77&gt;=0.35, 'Enter Data'!B77&gt;0.45), 10, 0)</f>
        <v>0</v>
      </c>
      <c r="BX11">
        <f>IF(AND('Enter Data'!D78&gt;=0.35, 'Enter Data'!B78&gt;0.45), 10, 0)</f>
        <v>0</v>
      </c>
      <c r="BY11">
        <f>IF(AND('Enter Data'!D79&gt;=0.35, 'Enter Data'!B79&gt;0.45), 10, 0)</f>
        <v>0</v>
      </c>
      <c r="BZ11">
        <f>IF(AND('Enter Data'!D80&gt;=0.35, 'Enter Data'!B80&gt;0.45), 10, 0)</f>
        <v>0</v>
      </c>
      <c r="CA11">
        <f>IF(AND('Enter Data'!D81&gt;=0.35, 'Enter Data'!B81&gt;0.45), 10, 0)</f>
        <v>0</v>
      </c>
      <c r="CB11">
        <f>IF(AND('Enter Data'!D82&gt;=0.35, 'Enter Data'!B82&gt;0.45), 10, 0)</f>
        <v>0</v>
      </c>
      <c r="CC11">
        <f>IF(AND('Enter Data'!D83&gt;=0.35, 'Enter Data'!B83&gt;0.45), 10, 0)</f>
        <v>0</v>
      </c>
      <c r="CD11">
        <f>IF(AND('Enter Data'!D84&gt;=0.35, 'Enter Data'!B84&gt;0.45), 10, 0)</f>
        <v>0</v>
      </c>
      <c r="CE11">
        <f>IF(AND('Enter Data'!D85&gt;=0.35, 'Enter Data'!B85&gt;0.45), 10, 0)</f>
        <v>0</v>
      </c>
      <c r="CF11">
        <f>IF(AND('Enter Data'!D86&gt;=0.35, 'Enter Data'!B86&gt;0.45), 10, 0)</f>
        <v>0</v>
      </c>
      <c r="CG11">
        <f>IF(AND('Enter Data'!D87&gt;=0.35, 'Enter Data'!B87&gt;0.45), 10, 0)</f>
        <v>0</v>
      </c>
      <c r="CH11">
        <f>IF(AND('Enter Data'!D88&gt;=0.35, 'Enter Data'!B88&gt;0.45), 10, 0)</f>
        <v>0</v>
      </c>
      <c r="CI11">
        <f>IF(AND('Enter Data'!D89&gt;=0.35, 'Enter Data'!B89&gt;0.45), 10, 0)</f>
        <v>0</v>
      </c>
      <c r="CJ11">
        <f>IF(AND('Enter Data'!D90&gt;=0.35, 'Enter Data'!B90&gt;0.45), 10, 0)</f>
        <v>0</v>
      </c>
      <c r="CK11">
        <f>IF(AND('Enter Data'!D91&gt;=0.35, 'Enter Data'!B91&gt;0.45), 10, 0)</f>
        <v>0</v>
      </c>
      <c r="CL11">
        <f>IF(AND('Enter Data'!D92&gt;=0.35, 'Enter Data'!B92&gt;0.45), 10, 0)</f>
        <v>0</v>
      </c>
      <c r="CM11">
        <f>IF(AND('Enter Data'!D93&gt;=0.35, 'Enter Data'!B93&gt;0.45), 10, 0)</f>
        <v>0</v>
      </c>
      <c r="CN11">
        <f>IF(AND('Enter Data'!D94&gt;=0.35, 'Enter Data'!B94&gt;0.45), 10, 0)</f>
        <v>0</v>
      </c>
      <c r="CO11">
        <f>IF(AND('Enter Data'!D95&gt;=0.35, 'Enter Data'!B95&gt;0.45), 10, 0)</f>
        <v>0</v>
      </c>
      <c r="CP11">
        <f>IF(AND('Enter Data'!D96&gt;=0.35, 'Enter Data'!B96&gt;0.45), 10, 0)</f>
        <v>0</v>
      </c>
      <c r="CQ11">
        <f>IF(AND('Enter Data'!D97&gt;=0.35, 'Enter Data'!B97&gt;0.45), 10, 0)</f>
        <v>0</v>
      </c>
      <c r="CR11">
        <f>IF(AND('Enter Data'!D98&gt;=0.35, 'Enter Data'!B98&gt;0.45), 10, 0)</f>
        <v>0</v>
      </c>
      <c r="CS11">
        <f>IF(AND('Enter Data'!D99&gt;=0.35, 'Enter Data'!B99&gt;0.45), 10, 0)</f>
        <v>0</v>
      </c>
      <c r="CT11">
        <f>IF(AND('Enter Data'!D100&gt;=0.35, 'Enter Data'!B100&gt;0.45), 10, 0)</f>
        <v>0</v>
      </c>
      <c r="CU11">
        <f>IF(AND('Enter Data'!D101&gt;=0.35, 'Enter Data'!B101&gt;0.45), 10, 0)</f>
        <v>0</v>
      </c>
      <c r="CV11">
        <f>IF(AND('Enter Data'!D102&gt;=0.35, 'Enter Data'!B102&gt;0.45), 10, 0)</f>
        <v>0</v>
      </c>
    </row>
    <row r="12" spans="1:100" x14ac:dyDescent="0.25">
      <c r="A12" s="69">
        <f>IF(AND('Enter Data'!D3&gt;=0.4, 'Enter Data'!C3&gt;=0.4), 11, 0)</f>
        <v>0</v>
      </c>
      <c r="B12">
        <f>IF(AND('Enter Data'!D4&gt;=0.4, 'Enter Data'!C4&gt;=0.4), 11, 0)</f>
        <v>0</v>
      </c>
      <c r="C12">
        <f>IF(AND('Enter Data'!D5&gt;=0.4, 'Enter Data'!C5&gt;=0.4), 11, 0)</f>
        <v>0</v>
      </c>
      <c r="D12">
        <f>IF(AND('Enter Data'!D6&gt;=0.4, 'Enter Data'!C6&gt;=0.4), 11, 0)</f>
        <v>0</v>
      </c>
      <c r="E12">
        <f>IF(AND('Enter Data'!D7&gt;=0.4, 'Enter Data'!C7&gt;=0.4), 11, 0)</f>
        <v>0</v>
      </c>
      <c r="F12">
        <f>IF(AND('Enter Data'!D8&gt;=0.4, 'Enter Data'!C8&gt;=0.4), 11, 0)</f>
        <v>0</v>
      </c>
      <c r="G12">
        <f>IF(AND('Enter Data'!D9&gt;=0.4, 'Enter Data'!C9&gt;=0.4), 11, 0)</f>
        <v>0</v>
      </c>
      <c r="H12">
        <f>IF(AND('Enter Data'!D10&gt;=0.4, 'Enter Data'!C10&gt;=0.4), 11, 0)</f>
        <v>0</v>
      </c>
      <c r="I12">
        <f>IF(AND('Enter Data'!D11&gt;=0.4, 'Enter Data'!C11&gt;=0.4), 11, 0)</f>
        <v>0</v>
      </c>
      <c r="J12">
        <f>IF(AND('Enter Data'!D12&gt;=0.4, 'Enter Data'!C12&gt;=0.4), 11, 0)</f>
        <v>0</v>
      </c>
      <c r="K12">
        <f>IF(AND('Enter Data'!D13&gt;=0.4, 'Enter Data'!C13&gt;=0.4), 11, 0)</f>
        <v>0</v>
      </c>
      <c r="L12">
        <f>IF(AND('Enter Data'!D14&gt;=0.4, 'Enter Data'!C14&gt;=0.4), 11, 0)</f>
        <v>0</v>
      </c>
      <c r="M12">
        <f>IF(AND('Enter Data'!D15&gt;=0.4, 'Enter Data'!C15&gt;=0.4), 11, 0)</f>
        <v>0</v>
      </c>
      <c r="N12">
        <f>IF(AND('Enter Data'!D16&gt;=0.4, 'Enter Data'!C16&gt;=0.4), 11, 0)</f>
        <v>0</v>
      </c>
      <c r="O12">
        <f>IF(AND('Enter Data'!D17&gt;=0.4, 'Enter Data'!C17&gt;=0.4), 11, 0)</f>
        <v>0</v>
      </c>
      <c r="P12">
        <f>IF(AND('Enter Data'!D18&gt;=0.4, 'Enter Data'!C18&gt;=0.4), 11, 0)</f>
        <v>0</v>
      </c>
      <c r="Q12">
        <f>IF(AND('Enter Data'!D19&gt;=0.4, 'Enter Data'!C19&gt;=0.4), 11, 0)</f>
        <v>0</v>
      </c>
      <c r="R12">
        <f>IF(AND('Enter Data'!D20&gt;=0.4, 'Enter Data'!C20&gt;=0.4), 11, 0)</f>
        <v>0</v>
      </c>
      <c r="S12">
        <f>IF(AND('Enter Data'!D21&gt;=0.4, 'Enter Data'!C21&gt;=0.4), 11, 0)</f>
        <v>0</v>
      </c>
      <c r="T12">
        <f>IF(AND('Enter Data'!D22&gt;=0.4, 'Enter Data'!C22&gt;=0.4), 11, 0)</f>
        <v>0</v>
      </c>
      <c r="U12">
        <f>IF(AND('Enter Data'!D23&gt;=0.4, 'Enter Data'!C23&gt;=0.4), 11, 0)</f>
        <v>0</v>
      </c>
      <c r="V12">
        <f>IF(AND('Enter Data'!D24&gt;=0.4, 'Enter Data'!C24&gt;=0.4), 11, 0)</f>
        <v>0</v>
      </c>
      <c r="W12">
        <f>IF(AND('Enter Data'!D25&gt;=0.4, 'Enter Data'!C25&gt;=0.4), 11, 0)</f>
        <v>0</v>
      </c>
      <c r="X12">
        <f>IF(AND('Enter Data'!D26&gt;=0.4, 'Enter Data'!C26&gt;=0.4), 11, 0)</f>
        <v>0</v>
      </c>
      <c r="Y12">
        <f>IF(AND('Enter Data'!D27&gt;=0.4, 'Enter Data'!C27&gt;=0.4), 11, 0)</f>
        <v>0</v>
      </c>
      <c r="Z12">
        <f>IF(AND('Enter Data'!D28&gt;=0.4, 'Enter Data'!C28&gt;=0.4), 11, 0)</f>
        <v>0</v>
      </c>
      <c r="AA12">
        <f>IF(AND('Enter Data'!D29&gt;=0.4, 'Enter Data'!C29&gt;=0.4), 11, 0)</f>
        <v>0</v>
      </c>
      <c r="AB12">
        <f>IF(AND('Enter Data'!D30&gt;=0.4, 'Enter Data'!C30&gt;=0.4), 11, 0)</f>
        <v>0</v>
      </c>
      <c r="AC12">
        <f>IF(AND('Enter Data'!D31&gt;=0.4, 'Enter Data'!C31&gt;=0.4), 11, 0)</f>
        <v>0</v>
      </c>
      <c r="AD12">
        <f>IF(AND('Enter Data'!D32&gt;=0.4, 'Enter Data'!C32&gt;=0.4), 11, 0)</f>
        <v>0</v>
      </c>
      <c r="AE12">
        <f>IF(AND('Enter Data'!D33&gt;=0.4, 'Enter Data'!C33&gt;=0.4), 11, 0)</f>
        <v>0</v>
      </c>
      <c r="AF12">
        <f>IF(AND('Enter Data'!D34&gt;=0.4, 'Enter Data'!C34&gt;=0.4), 11, 0)</f>
        <v>0</v>
      </c>
      <c r="AG12">
        <f>IF(AND('Enter Data'!D35&gt;=0.4, 'Enter Data'!C35&gt;=0.4), 11, 0)</f>
        <v>0</v>
      </c>
      <c r="AH12">
        <f>IF(AND('Enter Data'!D36&gt;=0.4, 'Enter Data'!C36&gt;=0.4), 11, 0)</f>
        <v>0</v>
      </c>
      <c r="AI12">
        <f>IF(AND('Enter Data'!D37&gt;=0.4, 'Enter Data'!C37&gt;=0.4), 11, 0)</f>
        <v>0</v>
      </c>
      <c r="AJ12">
        <f>IF(AND('Enter Data'!D38&gt;=0.4, 'Enter Data'!C38&gt;=0.4), 11, 0)</f>
        <v>0</v>
      </c>
      <c r="AK12">
        <f>IF(AND('Enter Data'!D39&gt;=0.4, 'Enter Data'!C39&gt;=0.4), 11, 0)</f>
        <v>0</v>
      </c>
      <c r="AL12">
        <f>IF(AND('Enter Data'!D40&gt;=0.4, 'Enter Data'!C40&gt;=0.4), 11, 0)</f>
        <v>0</v>
      </c>
      <c r="AM12">
        <f>IF(AND('Enter Data'!D41&gt;=0.4, 'Enter Data'!C41&gt;=0.4), 11, 0)</f>
        <v>0</v>
      </c>
      <c r="AN12">
        <f>IF(AND('Enter Data'!D42&gt;=0.4, 'Enter Data'!C42&gt;=0.4), 11, 0)</f>
        <v>0</v>
      </c>
      <c r="AO12">
        <f>IF(AND('Enter Data'!D43&gt;=0.4, 'Enter Data'!C43&gt;=0.4), 11, 0)</f>
        <v>0</v>
      </c>
      <c r="AP12">
        <f>IF(AND('Enter Data'!D44&gt;=0.4, 'Enter Data'!C44&gt;=0.4), 11, 0)</f>
        <v>0</v>
      </c>
      <c r="AQ12">
        <f>IF(AND('Enter Data'!D45&gt;=0.4, 'Enter Data'!C45&gt;=0.4), 11, 0)</f>
        <v>0</v>
      </c>
      <c r="AR12">
        <f>IF(AND('Enter Data'!D46&gt;=0.4, 'Enter Data'!C46&gt;=0.4), 11, 0)</f>
        <v>0</v>
      </c>
      <c r="AS12">
        <f>IF(AND('Enter Data'!D47&gt;=0.4, 'Enter Data'!C47&gt;=0.4), 11, 0)</f>
        <v>0</v>
      </c>
      <c r="AT12">
        <f>IF(AND('Enter Data'!D48&gt;=0.4, 'Enter Data'!C48&gt;=0.4), 11, 0)</f>
        <v>0</v>
      </c>
      <c r="AU12">
        <f>IF(AND('Enter Data'!D49&gt;=0.4, 'Enter Data'!C49&gt;=0.4), 11, 0)</f>
        <v>0</v>
      </c>
      <c r="AV12">
        <f>IF(AND('Enter Data'!D50&gt;=0.4, 'Enter Data'!C50&gt;=0.4), 11, 0)</f>
        <v>0</v>
      </c>
      <c r="AW12">
        <f>IF(AND('Enter Data'!D51&gt;=0.4, 'Enter Data'!C51&gt;=0.4), 11, 0)</f>
        <v>0</v>
      </c>
      <c r="AX12">
        <f>IF(AND('Enter Data'!D52&gt;=0.4, 'Enter Data'!C52&gt;=0.4), 11, 0)</f>
        <v>0</v>
      </c>
      <c r="AY12">
        <f>IF(AND('Enter Data'!D53&gt;=0.4, 'Enter Data'!C53&gt;=0.4), 11, 0)</f>
        <v>0</v>
      </c>
      <c r="AZ12">
        <f>IF(AND('Enter Data'!D54&gt;=0.4, 'Enter Data'!C54&gt;=0.4), 11, 0)</f>
        <v>0</v>
      </c>
      <c r="BA12">
        <f>IF(AND('Enter Data'!D55&gt;=0.4, 'Enter Data'!C55&gt;=0.4), 11, 0)</f>
        <v>0</v>
      </c>
      <c r="BB12">
        <f>IF(AND('Enter Data'!D56&gt;=0.4, 'Enter Data'!C56&gt;=0.4), 11, 0)</f>
        <v>0</v>
      </c>
      <c r="BC12">
        <f>IF(AND('Enter Data'!D57&gt;=0.4, 'Enter Data'!C57&gt;=0.4), 11, 0)</f>
        <v>0</v>
      </c>
      <c r="BD12">
        <f>IF(AND('Enter Data'!D58&gt;=0.4, 'Enter Data'!C58&gt;=0.4), 11, 0)</f>
        <v>0</v>
      </c>
      <c r="BE12">
        <f>IF(AND('Enter Data'!D59&gt;=0.4, 'Enter Data'!C59&gt;=0.4), 11, 0)</f>
        <v>0</v>
      </c>
      <c r="BF12">
        <f>IF(AND('Enter Data'!D60&gt;=0.4, 'Enter Data'!C60&gt;=0.4), 11, 0)</f>
        <v>0</v>
      </c>
      <c r="BG12">
        <f>IF(AND('Enter Data'!D61&gt;=0.4, 'Enter Data'!C61&gt;=0.4), 11, 0)</f>
        <v>0</v>
      </c>
      <c r="BH12">
        <f>IF(AND('Enter Data'!D62&gt;=0.4, 'Enter Data'!C62&gt;=0.4), 11, 0)</f>
        <v>0</v>
      </c>
      <c r="BI12">
        <f>IF(AND('Enter Data'!D63&gt;=0.4, 'Enter Data'!C63&gt;=0.4), 11, 0)</f>
        <v>0</v>
      </c>
      <c r="BJ12">
        <f>IF(AND('Enter Data'!D64&gt;=0.4, 'Enter Data'!C64&gt;=0.4), 11, 0)</f>
        <v>0</v>
      </c>
      <c r="BK12">
        <f>IF(AND('Enter Data'!D65&gt;=0.4, 'Enter Data'!C65&gt;=0.4), 11, 0)</f>
        <v>0</v>
      </c>
      <c r="BL12">
        <f>IF(AND('Enter Data'!D66&gt;=0.4, 'Enter Data'!C66&gt;=0.4), 11, 0)</f>
        <v>0</v>
      </c>
      <c r="BM12">
        <f>IF(AND('Enter Data'!D67&gt;=0.4, 'Enter Data'!C67&gt;=0.4), 11, 0)</f>
        <v>0</v>
      </c>
      <c r="BN12">
        <f>IF(AND('Enter Data'!D68&gt;=0.4, 'Enter Data'!C68&gt;=0.4), 11, 0)</f>
        <v>0</v>
      </c>
      <c r="BO12">
        <f>IF(AND('Enter Data'!D69&gt;=0.4, 'Enter Data'!C69&gt;=0.4), 11, 0)</f>
        <v>0</v>
      </c>
      <c r="BP12">
        <f>IF(AND('Enter Data'!D70&gt;=0.4, 'Enter Data'!C70&gt;=0.4), 11, 0)</f>
        <v>0</v>
      </c>
      <c r="BQ12">
        <f>IF(AND('Enter Data'!D71&gt;=0.4, 'Enter Data'!C71&gt;=0.4), 11, 0)</f>
        <v>0</v>
      </c>
      <c r="BR12">
        <f>IF(AND('Enter Data'!D72&gt;=0.4, 'Enter Data'!C72&gt;=0.4), 11, 0)</f>
        <v>0</v>
      </c>
      <c r="BS12">
        <f>IF(AND('Enter Data'!D73&gt;=0.4, 'Enter Data'!C73&gt;=0.4), 11, 0)</f>
        <v>0</v>
      </c>
      <c r="BT12">
        <f>IF(AND('Enter Data'!D74&gt;=0.4, 'Enter Data'!C74&gt;=0.4), 11, 0)</f>
        <v>0</v>
      </c>
      <c r="BU12">
        <f>IF(AND('Enter Data'!D75&gt;=0.4, 'Enter Data'!C75&gt;=0.4), 11, 0)</f>
        <v>0</v>
      </c>
      <c r="BV12">
        <f>IF(AND('Enter Data'!D76&gt;=0.4, 'Enter Data'!C76&gt;=0.4), 11, 0)</f>
        <v>0</v>
      </c>
      <c r="BW12">
        <f>IF(AND('Enter Data'!D77&gt;=0.4, 'Enter Data'!C77&gt;=0.4), 11, 0)</f>
        <v>0</v>
      </c>
      <c r="BX12">
        <f>IF(AND('Enter Data'!D78&gt;=0.4, 'Enter Data'!C78&gt;=0.4), 11, 0)</f>
        <v>0</v>
      </c>
      <c r="BY12">
        <f>IF(AND('Enter Data'!D79&gt;=0.4, 'Enter Data'!C79&gt;=0.4), 11, 0)</f>
        <v>0</v>
      </c>
      <c r="BZ12">
        <f>IF(AND('Enter Data'!D80&gt;=0.4, 'Enter Data'!C80&gt;=0.4), 11, 0)</f>
        <v>0</v>
      </c>
      <c r="CA12">
        <f>IF(AND('Enter Data'!D81&gt;=0.4, 'Enter Data'!C81&gt;=0.4), 11, 0)</f>
        <v>0</v>
      </c>
      <c r="CB12">
        <f>IF(AND('Enter Data'!D82&gt;=0.4, 'Enter Data'!C82&gt;=0.4), 11, 0)</f>
        <v>0</v>
      </c>
      <c r="CC12">
        <f>IF(AND('Enter Data'!D83&gt;=0.4, 'Enter Data'!C83&gt;=0.4), 11, 0)</f>
        <v>0</v>
      </c>
      <c r="CD12">
        <f>IF(AND('Enter Data'!D84&gt;=0.4, 'Enter Data'!C84&gt;=0.4), 11, 0)</f>
        <v>0</v>
      </c>
      <c r="CE12">
        <f>IF(AND('Enter Data'!D85&gt;=0.4, 'Enter Data'!C85&gt;=0.4), 11, 0)</f>
        <v>0</v>
      </c>
      <c r="CF12">
        <f>IF(AND('Enter Data'!D86&gt;=0.4, 'Enter Data'!C86&gt;=0.4), 11, 0)</f>
        <v>0</v>
      </c>
      <c r="CG12">
        <f>IF(AND('Enter Data'!D87&gt;=0.4, 'Enter Data'!C87&gt;=0.4), 11, 0)</f>
        <v>0</v>
      </c>
      <c r="CH12">
        <f>IF(AND('Enter Data'!D88&gt;=0.4, 'Enter Data'!C88&gt;=0.4), 11, 0)</f>
        <v>0</v>
      </c>
      <c r="CI12">
        <f>IF(AND('Enter Data'!D89&gt;=0.4, 'Enter Data'!C89&gt;=0.4), 11, 0)</f>
        <v>0</v>
      </c>
      <c r="CJ12">
        <f>IF(AND('Enter Data'!D90&gt;=0.4, 'Enter Data'!C90&gt;=0.4), 11, 0)</f>
        <v>0</v>
      </c>
      <c r="CK12">
        <f>IF(AND('Enter Data'!D91&gt;=0.4, 'Enter Data'!C91&gt;=0.4), 11, 0)</f>
        <v>0</v>
      </c>
      <c r="CL12">
        <f>IF(AND('Enter Data'!D92&gt;=0.4, 'Enter Data'!C92&gt;=0.4), 11, 0)</f>
        <v>0</v>
      </c>
      <c r="CM12">
        <f>IF(AND('Enter Data'!D93&gt;=0.4, 'Enter Data'!C93&gt;=0.4), 11, 0)</f>
        <v>0</v>
      </c>
      <c r="CN12">
        <f>IF(AND('Enter Data'!D94&gt;=0.4, 'Enter Data'!C94&gt;=0.4), 11, 0)</f>
        <v>0</v>
      </c>
      <c r="CO12">
        <f>IF(AND('Enter Data'!D95&gt;=0.4, 'Enter Data'!C95&gt;=0.4), 11, 0)</f>
        <v>0</v>
      </c>
      <c r="CP12">
        <f>IF(AND('Enter Data'!D96&gt;=0.4, 'Enter Data'!C96&gt;=0.4), 11, 0)</f>
        <v>0</v>
      </c>
      <c r="CQ12">
        <f>IF(AND('Enter Data'!D97&gt;=0.4, 'Enter Data'!C97&gt;=0.4), 11, 0)</f>
        <v>0</v>
      </c>
      <c r="CR12">
        <f>IF(AND('Enter Data'!D98&gt;=0.4, 'Enter Data'!C98&gt;=0.4), 11, 0)</f>
        <v>0</v>
      </c>
      <c r="CS12">
        <f>IF(AND('Enter Data'!D99&gt;=0.4, 'Enter Data'!C99&gt;=0.4), 11, 0)</f>
        <v>0</v>
      </c>
      <c r="CT12">
        <f>IF(AND('Enter Data'!D100&gt;=0.4, 'Enter Data'!C100&gt;=0.4), 11, 0)</f>
        <v>0</v>
      </c>
      <c r="CU12">
        <f>IF(AND('Enter Data'!D101&gt;=0.4, 'Enter Data'!C101&gt;=0.4), 11, 0)</f>
        <v>0</v>
      </c>
      <c r="CV12">
        <f>IF(AND('Enter Data'!D102&gt;=0.4, 'Enter Data'!C102&gt;=0.4), 11, 0)</f>
        <v>0</v>
      </c>
    </row>
    <row r="13" spans="1:100" x14ac:dyDescent="0.25">
      <c r="A13" s="69">
        <f>IF(AND('Enter Data'!D3&gt;=0.4, 'Enter Data'!B3&lt;=0.45,'Enter Data'!C3&lt;0.4), 12, 0)</f>
        <v>0</v>
      </c>
      <c r="B13">
        <f>IF(AND('Enter Data'!D4&gt;=0.4, 'Enter Data'!B4&lt;=0.45,'Enter Data'!C4&lt;0.4), 12, 0)</f>
        <v>0</v>
      </c>
      <c r="C13">
        <f>IF(AND('Enter Data'!D5&gt;=0.4, 'Enter Data'!B5&lt;=0.45,'Enter Data'!C5&lt;0.4), 12, 0)</f>
        <v>0</v>
      </c>
      <c r="D13">
        <f>IF(AND('Enter Data'!D6&gt;=0.4, 'Enter Data'!B6&lt;=0.45,'Enter Data'!C6&lt;0.4), 12, 0)</f>
        <v>0</v>
      </c>
      <c r="E13">
        <f>IF(AND('Enter Data'!D7&gt;=0.4, 'Enter Data'!B7&lt;=0.45,'Enter Data'!C7&lt;0.4), 12, 0)</f>
        <v>0</v>
      </c>
      <c r="F13">
        <f>IF(AND('Enter Data'!D8&gt;=0.4, 'Enter Data'!B8&lt;=0.45,'Enter Data'!C8&lt;0.4), 12, 0)</f>
        <v>0</v>
      </c>
      <c r="G13">
        <f>IF(AND('Enter Data'!D9&gt;=0.4, 'Enter Data'!B9&lt;=0.45,'Enter Data'!C9&lt;0.4), 12, 0)</f>
        <v>0</v>
      </c>
      <c r="H13">
        <f>IF(AND('Enter Data'!D10&gt;=0.4, 'Enter Data'!B10&lt;=0.45,'Enter Data'!C10&lt;0.4), 12, 0)</f>
        <v>0</v>
      </c>
      <c r="I13">
        <f>IF(AND('Enter Data'!D11&gt;=0.4, 'Enter Data'!B11&lt;=0.45,'Enter Data'!C11&lt;0.4), 12, 0)</f>
        <v>0</v>
      </c>
      <c r="J13">
        <f>IF(AND('Enter Data'!D12&gt;=0.4, 'Enter Data'!B12&lt;=0.45,'Enter Data'!C12&lt;0.4), 12, 0)</f>
        <v>0</v>
      </c>
      <c r="K13">
        <f>IF(AND('Enter Data'!D13&gt;=0.4, 'Enter Data'!B13&lt;=0.45,'Enter Data'!C13&lt;0.4), 12, 0)</f>
        <v>0</v>
      </c>
      <c r="L13">
        <f>IF(AND('Enter Data'!D14&gt;=0.4, 'Enter Data'!B14&lt;=0.45,'Enter Data'!C14&lt;0.4), 12, 0)</f>
        <v>0</v>
      </c>
      <c r="M13">
        <f>IF(AND('Enter Data'!D15&gt;=0.4, 'Enter Data'!B15&lt;=0.45,'Enter Data'!C15&lt;0.4), 12, 0)</f>
        <v>0</v>
      </c>
      <c r="N13">
        <f>IF(AND('Enter Data'!D16&gt;=0.4, 'Enter Data'!B16&lt;=0.45,'Enter Data'!C16&lt;0.4), 12, 0)</f>
        <v>0</v>
      </c>
      <c r="O13">
        <f>IF(AND('Enter Data'!D17&gt;=0.4, 'Enter Data'!B17&lt;=0.45,'Enter Data'!C17&lt;0.4), 12, 0)</f>
        <v>0</v>
      </c>
      <c r="P13">
        <f>IF(AND('Enter Data'!D18&gt;=0.4, 'Enter Data'!B18&lt;=0.45,'Enter Data'!C18&lt;0.4), 12, 0)</f>
        <v>0</v>
      </c>
      <c r="Q13">
        <f>IF(AND('Enter Data'!D19&gt;=0.4, 'Enter Data'!B19&lt;=0.45,'Enter Data'!C19&lt;0.4), 12, 0)</f>
        <v>0</v>
      </c>
      <c r="R13">
        <f>IF(AND('Enter Data'!D20&gt;=0.4, 'Enter Data'!B20&lt;=0.45,'Enter Data'!C20&lt;0.4), 12, 0)</f>
        <v>0</v>
      </c>
      <c r="S13">
        <f>IF(AND('Enter Data'!D21&gt;=0.4, 'Enter Data'!B21&lt;=0.45,'Enter Data'!C21&lt;0.4), 12, 0)</f>
        <v>0</v>
      </c>
      <c r="T13">
        <f>IF(AND('Enter Data'!D22&gt;=0.4, 'Enter Data'!B22&lt;=0.45,'Enter Data'!C22&lt;0.4), 12, 0)</f>
        <v>0</v>
      </c>
      <c r="U13">
        <f>IF(AND('Enter Data'!D23&gt;=0.4, 'Enter Data'!B23&lt;=0.45,'Enter Data'!C23&lt;0.4), 12, 0)</f>
        <v>0</v>
      </c>
      <c r="V13">
        <f>IF(AND('Enter Data'!D24&gt;=0.4, 'Enter Data'!B24&lt;=0.45,'Enter Data'!C24&lt;0.4), 12, 0)</f>
        <v>0</v>
      </c>
      <c r="W13">
        <f>IF(AND('Enter Data'!D25&gt;=0.4, 'Enter Data'!B25&lt;=0.45,'Enter Data'!C25&lt;0.4), 12, 0)</f>
        <v>0</v>
      </c>
      <c r="X13">
        <f>IF(AND('Enter Data'!D26&gt;=0.4, 'Enter Data'!B26&lt;=0.45,'Enter Data'!C26&lt;0.4), 12, 0)</f>
        <v>0</v>
      </c>
      <c r="Y13">
        <f>IF(AND('Enter Data'!D27&gt;=0.4, 'Enter Data'!B27&lt;=0.45,'Enter Data'!C27&lt;0.4), 12, 0)</f>
        <v>0</v>
      </c>
      <c r="Z13">
        <f>IF(AND('Enter Data'!D28&gt;=0.4, 'Enter Data'!B28&lt;=0.45,'Enter Data'!C28&lt;0.4), 12, 0)</f>
        <v>0</v>
      </c>
      <c r="AA13">
        <f>IF(AND('Enter Data'!D29&gt;=0.4, 'Enter Data'!B29&lt;=0.45,'Enter Data'!C29&lt;0.4), 12, 0)</f>
        <v>0</v>
      </c>
      <c r="AB13">
        <f>IF(AND('Enter Data'!D30&gt;=0.4, 'Enter Data'!B30&lt;=0.45,'Enter Data'!C30&lt;0.4), 12, 0)</f>
        <v>0</v>
      </c>
      <c r="AC13">
        <f>IF(AND('Enter Data'!D31&gt;=0.4, 'Enter Data'!B31&lt;=0.45,'Enter Data'!C31&lt;0.4), 12, 0)</f>
        <v>0</v>
      </c>
      <c r="AD13">
        <f>IF(AND('Enter Data'!D32&gt;=0.4, 'Enter Data'!B32&lt;=0.45,'Enter Data'!C32&lt;0.4), 12, 0)</f>
        <v>0</v>
      </c>
      <c r="AE13">
        <f>IF(AND('Enter Data'!D33&gt;=0.4, 'Enter Data'!B33&lt;=0.45,'Enter Data'!C33&lt;0.4), 12, 0)</f>
        <v>0</v>
      </c>
      <c r="AF13">
        <f>IF(AND('Enter Data'!D34&gt;=0.4, 'Enter Data'!B34&lt;=0.45,'Enter Data'!C34&lt;0.4), 12, 0)</f>
        <v>0</v>
      </c>
      <c r="AG13">
        <f>IF(AND('Enter Data'!D35&gt;=0.4, 'Enter Data'!B35&lt;=0.45,'Enter Data'!C35&lt;0.4), 12, 0)</f>
        <v>0</v>
      </c>
      <c r="AH13">
        <f>IF(AND('Enter Data'!D36&gt;=0.4, 'Enter Data'!B36&lt;=0.45,'Enter Data'!C36&lt;0.4), 12, 0)</f>
        <v>0</v>
      </c>
      <c r="AI13">
        <f>IF(AND('Enter Data'!D37&gt;=0.4, 'Enter Data'!B37&lt;=0.45,'Enter Data'!C37&lt;0.4), 12, 0)</f>
        <v>0</v>
      </c>
      <c r="AJ13">
        <f>IF(AND('Enter Data'!D38&gt;=0.4, 'Enter Data'!B38&lt;=0.45,'Enter Data'!C38&lt;0.4), 12, 0)</f>
        <v>0</v>
      </c>
      <c r="AK13">
        <f>IF(AND('Enter Data'!D39&gt;=0.4, 'Enter Data'!B39&lt;=0.45,'Enter Data'!C39&lt;0.4), 12, 0)</f>
        <v>0</v>
      </c>
      <c r="AL13">
        <f>IF(AND('Enter Data'!D40&gt;=0.4, 'Enter Data'!B40&lt;=0.45,'Enter Data'!C40&lt;0.4), 12, 0)</f>
        <v>0</v>
      </c>
      <c r="AM13">
        <f>IF(AND('Enter Data'!D41&gt;=0.4, 'Enter Data'!B41&lt;=0.45,'Enter Data'!C41&lt;0.4), 12, 0)</f>
        <v>0</v>
      </c>
      <c r="AN13">
        <f>IF(AND('Enter Data'!D42&gt;=0.4, 'Enter Data'!B42&lt;=0.45,'Enter Data'!C42&lt;0.4), 12, 0)</f>
        <v>0</v>
      </c>
      <c r="AO13">
        <f>IF(AND('Enter Data'!D43&gt;=0.4, 'Enter Data'!B43&lt;=0.45,'Enter Data'!C43&lt;0.4), 12, 0)</f>
        <v>0</v>
      </c>
      <c r="AP13">
        <f>IF(AND('Enter Data'!D44&gt;=0.4, 'Enter Data'!B44&lt;=0.45,'Enter Data'!C44&lt;0.4), 12, 0)</f>
        <v>0</v>
      </c>
      <c r="AQ13">
        <f>IF(AND('Enter Data'!D45&gt;=0.4, 'Enter Data'!B45&lt;=0.45,'Enter Data'!C45&lt;0.4), 12, 0)</f>
        <v>0</v>
      </c>
      <c r="AR13">
        <f>IF(AND('Enter Data'!D46&gt;=0.4, 'Enter Data'!B46&lt;=0.45,'Enter Data'!C46&lt;0.4), 12, 0)</f>
        <v>0</v>
      </c>
      <c r="AS13">
        <f>IF(AND('Enter Data'!D47&gt;=0.4, 'Enter Data'!B47&lt;=0.45,'Enter Data'!C47&lt;0.4), 12, 0)</f>
        <v>0</v>
      </c>
      <c r="AT13">
        <f>IF(AND('Enter Data'!D48&gt;=0.4, 'Enter Data'!B48&lt;=0.45,'Enter Data'!C48&lt;0.4), 12, 0)</f>
        <v>0</v>
      </c>
      <c r="AU13">
        <f>IF(AND('Enter Data'!D49&gt;=0.4, 'Enter Data'!B49&lt;=0.45,'Enter Data'!C49&lt;0.4), 12, 0)</f>
        <v>0</v>
      </c>
      <c r="AV13">
        <f>IF(AND('Enter Data'!D50&gt;=0.4, 'Enter Data'!B50&lt;=0.45,'Enter Data'!C50&lt;0.4), 12, 0)</f>
        <v>0</v>
      </c>
      <c r="AW13">
        <f>IF(AND('Enter Data'!D51&gt;=0.4, 'Enter Data'!B51&lt;=0.45,'Enter Data'!C51&lt;0.4), 12, 0)</f>
        <v>0</v>
      </c>
      <c r="AX13">
        <f>IF(AND('Enter Data'!D52&gt;=0.4, 'Enter Data'!B52&lt;=0.45,'Enter Data'!C52&lt;0.4), 12, 0)</f>
        <v>0</v>
      </c>
      <c r="AY13">
        <f>IF(AND('Enter Data'!D53&gt;=0.4, 'Enter Data'!B53&lt;=0.45,'Enter Data'!C53&lt;0.4), 12, 0)</f>
        <v>0</v>
      </c>
      <c r="AZ13">
        <f>IF(AND('Enter Data'!D54&gt;=0.4, 'Enter Data'!B54&lt;=0.45,'Enter Data'!C54&lt;0.4), 12, 0)</f>
        <v>0</v>
      </c>
      <c r="BA13">
        <f>IF(AND('Enter Data'!D55&gt;=0.4, 'Enter Data'!B55&lt;=0.45,'Enter Data'!C55&lt;0.4), 12, 0)</f>
        <v>0</v>
      </c>
      <c r="BB13">
        <f>IF(AND('Enter Data'!D56&gt;=0.4, 'Enter Data'!B56&lt;=0.45,'Enter Data'!C56&lt;0.4), 12, 0)</f>
        <v>0</v>
      </c>
      <c r="BC13">
        <f>IF(AND('Enter Data'!D57&gt;=0.4, 'Enter Data'!B57&lt;=0.45,'Enter Data'!C57&lt;0.4), 12, 0)</f>
        <v>0</v>
      </c>
      <c r="BD13">
        <f>IF(AND('Enter Data'!D58&gt;=0.4, 'Enter Data'!B58&lt;=0.45,'Enter Data'!C58&lt;0.4), 12, 0)</f>
        <v>0</v>
      </c>
      <c r="BE13">
        <f>IF(AND('Enter Data'!D59&gt;=0.4, 'Enter Data'!B59&lt;=0.45,'Enter Data'!C59&lt;0.4), 12, 0)</f>
        <v>0</v>
      </c>
      <c r="BF13">
        <f>IF(AND('Enter Data'!D60&gt;=0.4, 'Enter Data'!B60&lt;=0.45,'Enter Data'!C60&lt;0.4), 12, 0)</f>
        <v>0</v>
      </c>
      <c r="BG13">
        <f>IF(AND('Enter Data'!D61&gt;=0.4, 'Enter Data'!B61&lt;=0.45,'Enter Data'!C61&lt;0.4), 12, 0)</f>
        <v>0</v>
      </c>
      <c r="BH13">
        <f>IF(AND('Enter Data'!D62&gt;=0.4, 'Enter Data'!B62&lt;=0.45,'Enter Data'!C62&lt;0.4), 12, 0)</f>
        <v>0</v>
      </c>
      <c r="BI13">
        <f>IF(AND('Enter Data'!D63&gt;=0.4, 'Enter Data'!B63&lt;=0.45,'Enter Data'!C63&lt;0.4), 12, 0)</f>
        <v>0</v>
      </c>
      <c r="BJ13">
        <f>IF(AND('Enter Data'!D64&gt;=0.4, 'Enter Data'!B64&lt;=0.45,'Enter Data'!C64&lt;0.4), 12, 0)</f>
        <v>0</v>
      </c>
      <c r="BK13">
        <f>IF(AND('Enter Data'!D65&gt;=0.4, 'Enter Data'!B65&lt;=0.45,'Enter Data'!C65&lt;0.4), 12, 0)</f>
        <v>0</v>
      </c>
      <c r="BL13">
        <f>IF(AND('Enter Data'!D66&gt;=0.4, 'Enter Data'!B66&lt;=0.45,'Enter Data'!C66&lt;0.4), 12, 0)</f>
        <v>0</v>
      </c>
      <c r="BM13">
        <f>IF(AND('Enter Data'!D67&gt;=0.4, 'Enter Data'!B67&lt;=0.45,'Enter Data'!C67&lt;0.4), 12, 0)</f>
        <v>0</v>
      </c>
      <c r="BN13">
        <f>IF(AND('Enter Data'!D68&gt;=0.4, 'Enter Data'!B68&lt;=0.45,'Enter Data'!C68&lt;0.4), 12, 0)</f>
        <v>0</v>
      </c>
      <c r="BO13">
        <f>IF(AND('Enter Data'!D69&gt;=0.4, 'Enter Data'!B69&lt;=0.45,'Enter Data'!C69&lt;0.4), 12, 0)</f>
        <v>0</v>
      </c>
      <c r="BP13">
        <f>IF(AND('Enter Data'!D70&gt;=0.4, 'Enter Data'!B70&lt;=0.45,'Enter Data'!C70&lt;0.4), 12, 0)</f>
        <v>0</v>
      </c>
      <c r="BQ13">
        <f>IF(AND('Enter Data'!D71&gt;=0.4, 'Enter Data'!B71&lt;=0.45,'Enter Data'!C71&lt;0.4), 12, 0)</f>
        <v>0</v>
      </c>
      <c r="BR13">
        <f>IF(AND('Enter Data'!D72&gt;=0.4, 'Enter Data'!B72&lt;=0.45,'Enter Data'!C72&lt;0.4), 12, 0)</f>
        <v>0</v>
      </c>
      <c r="BS13">
        <f>IF(AND('Enter Data'!D73&gt;=0.4, 'Enter Data'!B73&lt;=0.45,'Enter Data'!C73&lt;0.4), 12, 0)</f>
        <v>0</v>
      </c>
      <c r="BT13">
        <f>IF(AND('Enter Data'!D74&gt;=0.4, 'Enter Data'!B74&lt;=0.45,'Enter Data'!C74&lt;0.4), 12, 0)</f>
        <v>0</v>
      </c>
      <c r="BU13">
        <f>IF(AND('Enter Data'!D75&gt;=0.4, 'Enter Data'!B75&lt;=0.45,'Enter Data'!C75&lt;0.4), 12, 0)</f>
        <v>0</v>
      </c>
      <c r="BV13">
        <f>IF(AND('Enter Data'!D76&gt;=0.4, 'Enter Data'!B76&lt;=0.45,'Enter Data'!C76&lt;0.4), 12, 0)</f>
        <v>0</v>
      </c>
      <c r="BW13">
        <f>IF(AND('Enter Data'!D77&gt;=0.4, 'Enter Data'!B77&lt;=0.45,'Enter Data'!C77&lt;0.4), 12, 0)</f>
        <v>0</v>
      </c>
      <c r="BX13">
        <f>IF(AND('Enter Data'!D78&gt;=0.4, 'Enter Data'!B78&lt;=0.45,'Enter Data'!C78&lt;0.4), 12, 0)</f>
        <v>0</v>
      </c>
      <c r="BY13">
        <f>IF(AND('Enter Data'!D79&gt;=0.4, 'Enter Data'!B79&lt;=0.45,'Enter Data'!C79&lt;0.4), 12, 0)</f>
        <v>0</v>
      </c>
      <c r="BZ13">
        <f>IF(AND('Enter Data'!D80&gt;=0.4, 'Enter Data'!B80&lt;=0.45,'Enter Data'!C80&lt;0.4), 12, 0)</f>
        <v>0</v>
      </c>
      <c r="CA13">
        <f>IF(AND('Enter Data'!D81&gt;=0.4, 'Enter Data'!B81&lt;=0.45,'Enter Data'!C81&lt;0.4), 12, 0)</f>
        <v>0</v>
      </c>
      <c r="CB13">
        <f>IF(AND('Enter Data'!D82&gt;=0.4, 'Enter Data'!B82&lt;=0.45,'Enter Data'!C82&lt;0.4), 12, 0)</f>
        <v>0</v>
      </c>
      <c r="CC13">
        <f>IF(AND('Enter Data'!D83&gt;=0.4, 'Enter Data'!B83&lt;=0.45,'Enter Data'!C83&lt;0.4), 12, 0)</f>
        <v>0</v>
      </c>
      <c r="CD13">
        <f>IF(AND('Enter Data'!D84&gt;=0.4, 'Enter Data'!B84&lt;=0.45,'Enter Data'!C84&lt;0.4), 12, 0)</f>
        <v>0</v>
      </c>
      <c r="CE13">
        <f>IF(AND('Enter Data'!D85&gt;=0.4, 'Enter Data'!B85&lt;=0.45,'Enter Data'!C85&lt;0.4), 12, 0)</f>
        <v>0</v>
      </c>
      <c r="CF13">
        <f>IF(AND('Enter Data'!D86&gt;=0.4, 'Enter Data'!B86&lt;=0.45,'Enter Data'!C86&lt;0.4), 12, 0)</f>
        <v>0</v>
      </c>
      <c r="CG13">
        <f>IF(AND('Enter Data'!D87&gt;=0.4, 'Enter Data'!B87&lt;=0.45,'Enter Data'!C87&lt;0.4), 12, 0)</f>
        <v>0</v>
      </c>
      <c r="CH13">
        <f>IF(AND('Enter Data'!D88&gt;=0.4, 'Enter Data'!B88&lt;=0.45,'Enter Data'!C88&lt;0.4), 12, 0)</f>
        <v>0</v>
      </c>
      <c r="CI13">
        <f>IF(AND('Enter Data'!D89&gt;=0.4, 'Enter Data'!B89&lt;=0.45,'Enter Data'!C89&lt;0.4), 12, 0)</f>
        <v>0</v>
      </c>
      <c r="CJ13">
        <f>IF(AND('Enter Data'!D90&gt;=0.4, 'Enter Data'!B90&lt;=0.45,'Enter Data'!C90&lt;0.4), 12, 0)</f>
        <v>0</v>
      </c>
      <c r="CK13">
        <f>IF(AND('Enter Data'!D91&gt;=0.4, 'Enter Data'!B91&lt;=0.45,'Enter Data'!C91&lt;0.4), 12, 0)</f>
        <v>0</v>
      </c>
      <c r="CL13">
        <f>IF(AND('Enter Data'!D92&gt;=0.4, 'Enter Data'!B92&lt;=0.45,'Enter Data'!C92&lt;0.4), 12, 0)</f>
        <v>0</v>
      </c>
      <c r="CM13">
        <f>IF(AND('Enter Data'!D93&gt;=0.4, 'Enter Data'!B93&lt;=0.45,'Enter Data'!C93&lt;0.4), 12, 0)</f>
        <v>0</v>
      </c>
      <c r="CN13">
        <f>IF(AND('Enter Data'!D94&gt;=0.4, 'Enter Data'!B94&lt;=0.45,'Enter Data'!C94&lt;0.4), 12, 0)</f>
        <v>0</v>
      </c>
      <c r="CO13">
        <f>IF(AND('Enter Data'!D95&gt;=0.4, 'Enter Data'!B95&lt;=0.45,'Enter Data'!C95&lt;0.4), 12, 0)</f>
        <v>0</v>
      </c>
      <c r="CP13">
        <f>IF(AND('Enter Data'!D96&gt;=0.4, 'Enter Data'!B96&lt;=0.45,'Enter Data'!C96&lt;0.4), 12, 0)</f>
        <v>0</v>
      </c>
      <c r="CQ13">
        <f>IF(AND('Enter Data'!D97&gt;=0.4, 'Enter Data'!B97&lt;=0.45,'Enter Data'!C97&lt;0.4), 12, 0)</f>
        <v>0</v>
      </c>
      <c r="CR13">
        <f>IF(AND('Enter Data'!D98&gt;=0.4, 'Enter Data'!B98&lt;=0.45,'Enter Data'!C98&lt;0.4), 12, 0)</f>
        <v>0</v>
      </c>
      <c r="CS13">
        <f>IF(AND('Enter Data'!D99&gt;=0.4, 'Enter Data'!B99&lt;=0.45,'Enter Data'!C99&lt;0.4), 12, 0)</f>
        <v>0</v>
      </c>
      <c r="CT13">
        <f>IF(AND('Enter Data'!D100&gt;=0.4, 'Enter Data'!B100&lt;=0.45,'Enter Data'!C100&lt;0.4), 12, 0)</f>
        <v>0</v>
      </c>
      <c r="CU13">
        <f>IF(AND('Enter Data'!D101&gt;=0.4, 'Enter Data'!B101&lt;=0.45,'Enter Data'!C101&lt;0.4), 12, 0)</f>
        <v>0</v>
      </c>
      <c r="CV13">
        <f>IF(AND('Enter Data'!D102&gt;=0.4, 'Enter Data'!B102&lt;=0.45,'Enter Data'!C102&lt;0.4), 12, 0)</f>
        <v>0</v>
      </c>
    </row>
    <row r="14" spans="1:100" x14ac:dyDescent="0.25">
      <c r="A14" s="69">
        <f>SUM(A2:A13)</f>
        <v>6</v>
      </c>
      <c r="B14" s="70">
        <f>SUM(A2:A13)</f>
        <v>6</v>
      </c>
      <c r="C14" s="70">
        <f>SUM(A2:A13)</f>
        <v>6</v>
      </c>
      <c r="D14" s="70">
        <f>SUM(A2:A13)</f>
        <v>6</v>
      </c>
      <c r="E14" s="70">
        <f>SUM(A2:A13)</f>
        <v>6</v>
      </c>
      <c r="F14" s="70">
        <f>SUM(A2:A13)</f>
        <v>6</v>
      </c>
      <c r="G14" s="70">
        <f>SUM(A2:A13)</f>
        <v>6</v>
      </c>
      <c r="H14" s="70">
        <f>SUM(A2:A13)</f>
        <v>6</v>
      </c>
      <c r="I14" s="70">
        <f>SUM(A2:A13)</f>
        <v>6</v>
      </c>
      <c r="J14" s="70">
        <f>SUM(A2:A13)</f>
        <v>6</v>
      </c>
      <c r="K14" s="70">
        <f>SUM(A2:A13)</f>
        <v>6</v>
      </c>
      <c r="L14" s="70">
        <f>SUM(A2:A13)</f>
        <v>6</v>
      </c>
      <c r="M14" s="70">
        <f>SUM(A2:A13)</f>
        <v>6</v>
      </c>
      <c r="N14" s="70">
        <f>SUM(A2:A13)</f>
        <v>6</v>
      </c>
      <c r="O14" s="70">
        <f>SUM(A2:A13)</f>
        <v>6</v>
      </c>
      <c r="P14" s="70">
        <f>SUM(A2:A13)</f>
        <v>6</v>
      </c>
      <c r="Q14" s="70">
        <f>SUM(A2:A13)</f>
        <v>6</v>
      </c>
      <c r="R14" s="70">
        <f>SUM(A2:A13)</f>
        <v>6</v>
      </c>
      <c r="S14" s="70">
        <f>SUM(A2:A13)</f>
        <v>6</v>
      </c>
      <c r="T14" s="70">
        <f>SUM(A2:A13)</f>
        <v>6</v>
      </c>
      <c r="U14" s="70">
        <f>SUM(A2:A13)</f>
        <v>6</v>
      </c>
      <c r="V14" s="70">
        <f>SUM(A2:A13)</f>
        <v>6</v>
      </c>
      <c r="W14" s="70">
        <f>SUM(A2:A13)</f>
        <v>6</v>
      </c>
      <c r="X14" s="70">
        <f>SUM(A2:A13)</f>
        <v>6</v>
      </c>
      <c r="Y14" s="70">
        <f>SUM(A2:A13)</f>
        <v>6</v>
      </c>
      <c r="Z14" s="70">
        <f>SUM(A2:A13)</f>
        <v>6</v>
      </c>
      <c r="AA14" s="70">
        <f>SUM(A2:A13)</f>
        <v>6</v>
      </c>
      <c r="AB14" s="70">
        <f>SUM(A2:A13)</f>
        <v>6</v>
      </c>
      <c r="AC14" s="70">
        <f>SUM(A2:A13)</f>
        <v>6</v>
      </c>
      <c r="AD14" s="70">
        <f>SUM(A2:A13)</f>
        <v>6</v>
      </c>
      <c r="AE14" s="70">
        <f>SUM(A2:A13)</f>
        <v>6</v>
      </c>
      <c r="AF14" s="70">
        <f>SUM(A2:A13)</f>
        <v>6</v>
      </c>
      <c r="AG14" s="70">
        <f>SUM(A2:A13)</f>
        <v>6</v>
      </c>
      <c r="AH14" s="70">
        <f>SUM(A2:A13)</f>
        <v>6</v>
      </c>
      <c r="AI14" s="70">
        <f>SUM(A2:A13)</f>
        <v>6</v>
      </c>
      <c r="AJ14" s="70">
        <f>SUM(A2:A13)</f>
        <v>6</v>
      </c>
      <c r="AK14" s="70">
        <f>SUM(A2:A13)</f>
        <v>6</v>
      </c>
      <c r="AL14" s="70">
        <f>SUM(A2:A13)</f>
        <v>6</v>
      </c>
      <c r="AM14" s="70">
        <f>SUM(A2:A13)</f>
        <v>6</v>
      </c>
      <c r="AN14" s="70">
        <f>SUM(A2:A13)</f>
        <v>6</v>
      </c>
      <c r="AO14" s="70">
        <f>SUM(A2:A13)</f>
        <v>6</v>
      </c>
      <c r="AP14" s="70">
        <f>SUM(A2:A13)</f>
        <v>6</v>
      </c>
      <c r="AQ14" s="70">
        <f>SUM(A2:A13)</f>
        <v>6</v>
      </c>
      <c r="AR14" s="70">
        <f>SUM(A2:A13)</f>
        <v>6</v>
      </c>
      <c r="AS14" s="70">
        <f>SUM(A2:A13)</f>
        <v>6</v>
      </c>
      <c r="AT14" s="70">
        <f>SUM(A2:A13)</f>
        <v>6</v>
      </c>
      <c r="AU14" s="70">
        <f>SUM(A2:A13)</f>
        <v>6</v>
      </c>
      <c r="AV14" s="70">
        <f>SUM(A2:A13)</f>
        <v>6</v>
      </c>
      <c r="AW14" s="70">
        <f>SUM(A2:A13)</f>
        <v>6</v>
      </c>
      <c r="AX14" s="70">
        <f>SUM(A2:A13)</f>
        <v>6</v>
      </c>
      <c r="AY14" s="70">
        <f>SUM(A2:A13)</f>
        <v>6</v>
      </c>
      <c r="AZ14" s="70">
        <f>SUM(A2:A13)</f>
        <v>6</v>
      </c>
      <c r="BA14" s="70">
        <f>SUM(A2:A13)</f>
        <v>6</v>
      </c>
      <c r="BB14" s="70">
        <f>SUM(A2:A13)</f>
        <v>6</v>
      </c>
      <c r="BC14" s="70">
        <f>SUM(A2:A13)</f>
        <v>6</v>
      </c>
      <c r="BD14" s="70">
        <f>SUM(A2:A13)</f>
        <v>6</v>
      </c>
      <c r="BE14" s="70">
        <f>SUM(A2:A13)</f>
        <v>6</v>
      </c>
      <c r="BF14" s="70">
        <f>SUM(A2:A13)</f>
        <v>6</v>
      </c>
      <c r="BG14" s="70">
        <f>SUM(A2:A13)</f>
        <v>6</v>
      </c>
      <c r="BH14" s="70">
        <f>SUM(A2:A13)</f>
        <v>6</v>
      </c>
      <c r="BI14" s="70">
        <f>SUM(A2:A13)</f>
        <v>6</v>
      </c>
      <c r="BJ14" s="70">
        <f>SUM(A2:A13)</f>
        <v>6</v>
      </c>
      <c r="BK14" s="70">
        <f>SUM(A2:A13)</f>
        <v>6</v>
      </c>
      <c r="BL14" s="70">
        <f>SUM(A2:A13)</f>
        <v>6</v>
      </c>
      <c r="BM14" s="70">
        <f>SUM(A2:A13)</f>
        <v>6</v>
      </c>
      <c r="BN14" s="70">
        <f>SUM(A2:A13)</f>
        <v>6</v>
      </c>
      <c r="BO14" s="70">
        <f>SUM(A2:A13)</f>
        <v>6</v>
      </c>
      <c r="BP14" s="70">
        <f>SUM(A2:A13)</f>
        <v>6</v>
      </c>
      <c r="BQ14" s="70">
        <f>SUM(A2:A13)</f>
        <v>6</v>
      </c>
      <c r="BR14" s="70">
        <f>SUM(A2:A13)</f>
        <v>6</v>
      </c>
      <c r="BS14" s="70">
        <f>SUM(A2:A13)</f>
        <v>6</v>
      </c>
      <c r="BT14" s="70">
        <f>SUM(A2:A13)</f>
        <v>6</v>
      </c>
      <c r="BU14" s="70">
        <f>SUM(A2:A13)</f>
        <v>6</v>
      </c>
      <c r="BV14" s="70">
        <f>SUM(A2:A13)</f>
        <v>6</v>
      </c>
      <c r="BW14" s="70">
        <f>SUM(A2:A13)</f>
        <v>6</v>
      </c>
      <c r="BX14" s="70">
        <f>SUM(A2:A13)</f>
        <v>6</v>
      </c>
      <c r="BY14" s="70">
        <f>SUM(A2:A13)</f>
        <v>6</v>
      </c>
      <c r="BZ14" s="70">
        <f>SUM(A2:A13)</f>
        <v>6</v>
      </c>
      <c r="CA14" s="70">
        <f>SUM(A2:A13)</f>
        <v>6</v>
      </c>
      <c r="CB14" s="70">
        <f>SUM(A2:A13)</f>
        <v>6</v>
      </c>
      <c r="CC14" s="70">
        <f>SUM(A2:A13)</f>
        <v>6</v>
      </c>
      <c r="CD14" s="70">
        <f>SUM(A2:A13)</f>
        <v>6</v>
      </c>
      <c r="CE14" s="70">
        <f>SUM(A2:A13)</f>
        <v>6</v>
      </c>
      <c r="CF14" s="70">
        <f>SUM(A2:A13)</f>
        <v>6</v>
      </c>
      <c r="CG14" s="70">
        <f>SUM(A2:A13)</f>
        <v>6</v>
      </c>
      <c r="CH14" s="70">
        <f>SUM(A2:A13)</f>
        <v>6</v>
      </c>
      <c r="CI14" s="70">
        <f>SUM(A2:A13)</f>
        <v>6</v>
      </c>
      <c r="CJ14" s="70">
        <f>SUM(A2:A13)</f>
        <v>6</v>
      </c>
      <c r="CK14" s="70">
        <f>SUM(A2:A13)</f>
        <v>6</v>
      </c>
      <c r="CL14" s="70">
        <f>SUM(A2:A13)</f>
        <v>6</v>
      </c>
      <c r="CM14" s="70">
        <f>SUM(A2:A13)</f>
        <v>6</v>
      </c>
      <c r="CN14" s="70">
        <f>SUM(A2:A13)</f>
        <v>6</v>
      </c>
      <c r="CO14" s="70">
        <f>SUM(A2:A13)</f>
        <v>6</v>
      </c>
      <c r="CP14" s="70">
        <f>SUM(A2:A13)</f>
        <v>6</v>
      </c>
      <c r="CQ14" s="70">
        <f>SUM(A2:A13)</f>
        <v>6</v>
      </c>
      <c r="CR14" s="70">
        <f>SUM(A2:A13)</f>
        <v>6</v>
      </c>
      <c r="CS14" s="70">
        <f>SUM(A2:A13)</f>
        <v>6</v>
      </c>
      <c r="CT14" s="70">
        <f>SUM(A2:A13)</f>
        <v>6</v>
      </c>
      <c r="CU14" s="70">
        <f>SUM(A2:A13)</f>
        <v>6</v>
      </c>
      <c r="CV14" s="70">
        <f>SUM(A2:A13)</f>
        <v>6</v>
      </c>
    </row>
    <row r="15" spans="1:100" x14ac:dyDescent="0.25">
      <c r="A15" s="68"/>
    </row>
    <row r="16" spans="1:100" x14ac:dyDescent="0.25">
      <c r="A16" s="68" t="s">
        <v>1</v>
      </c>
      <c r="B16" t="s">
        <v>1</v>
      </c>
      <c r="C16" t="s">
        <v>1</v>
      </c>
      <c r="D16" t="s">
        <v>1</v>
      </c>
      <c r="E16" t="s">
        <v>1</v>
      </c>
      <c r="F16" t="s">
        <v>1</v>
      </c>
      <c r="G16" t="s">
        <v>1</v>
      </c>
      <c r="H16" t="s">
        <v>1</v>
      </c>
      <c r="I16" t="s">
        <v>1</v>
      </c>
      <c r="J16" t="s">
        <v>1</v>
      </c>
      <c r="K16" t="s">
        <v>1</v>
      </c>
      <c r="L16" t="s">
        <v>1</v>
      </c>
      <c r="M16" t="s">
        <v>1</v>
      </c>
      <c r="N16" t="s">
        <v>1</v>
      </c>
      <c r="O16" t="s">
        <v>1</v>
      </c>
      <c r="P16" t="s">
        <v>1</v>
      </c>
      <c r="Q16" t="s">
        <v>1</v>
      </c>
      <c r="R16" t="s">
        <v>1</v>
      </c>
      <c r="S16" t="s">
        <v>1</v>
      </c>
      <c r="T16" t="s">
        <v>1</v>
      </c>
      <c r="U16" t="s">
        <v>1</v>
      </c>
      <c r="V16" t="s">
        <v>1</v>
      </c>
      <c r="W16" t="s">
        <v>1</v>
      </c>
      <c r="X16" t="s">
        <v>1</v>
      </c>
      <c r="Y16" t="s">
        <v>1</v>
      </c>
      <c r="Z16" t="s">
        <v>1</v>
      </c>
      <c r="AA16" t="s">
        <v>1</v>
      </c>
      <c r="AB16" t="s">
        <v>1</v>
      </c>
      <c r="AC16" t="s">
        <v>1</v>
      </c>
      <c r="AD16" t="s">
        <v>1</v>
      </c>
      <c r="AE16" t="s">
        <v>1</v>
      </c>
      <c r="AF16" t="s">
        <v>1</v>
      </c>
      <c r="AG16" t="s">
        <v>1</v>
      </c>
      <c r="AH16" t="s">
        <v>1</v>
      </c>
      <c r="AI16" t="s">
        <v>1</v>
      </c>
      <c r="AJ16" t="s">
        <v>1</v>
      </c>
      <c r="AK16" t="s">
        <v>1</v>
      </c>
      <c r="AL16" t="s">
        <v>1</v>
      </c>
      <c r="AM16" t="s">
        <v>1</v>
      </c>
      <c r="AN16" t="s">
        <v>1</v>
      </c>
      <c r="AO16" t="s">
        <v>1</v>
      </c>
      <c r="AP16" t="s">
        <v>1</v>
      </c>
      <c r="AQ16" t="s">
        <v>1</v>
      </c>
      <c r="AR16" t="s">
        <v>1</v>
      </c>
      <c r="AS16" t="s">
        <v>1</v>
      </c>
      <c r="AT16" t="s">
        <v>1</v>
      </c>
      <c r="AU16" t="s">
        <v>1</v>
      </c>
      <c r="AV16" t="s">
        <v>1</v>
      </c>
      <c r="AW16" t="s">
        <v>1</v>
      </c>
      <c r="AX16" t="s">
        <v>1</v>
      </c>
      <c r="AY16" t="s">
        <v>1</v>
      </c>
      <c r="AZ16" t="s">
        <v>1</v>
      </c>
      <c r="BA16" t="s">
        <v>1</v>
      </c>
      <c r="BB16" t="s">
        <v>1</v>
      </c>
      <c r="BC16" t="s">
        <v>1</v>
      </c>
      <c r="BD16" t="s">
        <v>1</v>
      </c>
      <c r="BE16" t="s">
        <v>1</v>
      </c>
      <c r="BF16" t="s">
        <v>1</v>
      </c>
      <c r="BG16" t="s">
        <v>1</v>
      </c>
      <c r="BH16" t="s">
        <v>1</v>
      </c>
      <c r="BI16" t="s">
        <v>1</v>
      </c>
      <c r="BJ16" t="s">
        <v>1</v>
      </c>
      <c r="BK16" t="s">
        <v>1</v>
      </c>
      <c r="BL16" t="s">
        <v>1</v>
      </c>
      <c r="BM16" t="s">
        <v>1</v>
      </c>
      <c r="BN16" t="s">
        <v>1</v>
      </c>
      <c r="BO16" t="s">
        <v>1</v>
      </c>
      <c r="BP16" t="s">
        <v>1</v>
      </c>
      <c r="BQ16" t="s">
        <v>1</v>
      </c>
      <c r="BR16" t="s">
        <v>1</v>
      </c>
      <c r="BS16" t="s">
        <v>1</v>
      </c>
      <c r="BT16" t="s">
        <v>1</v>
      </c>
      <c r="BU16" t="s">
        <v>1</v>
      </c>
      <c r="BV16" t="s">
        <v>1</v>
      </c>
      <c r="BW16" t="s">
        <v>1</v>
      </c>
      <c r="BX16" t="s">
        <v>1</v>
      </c>
      <c r="BY16" t="s">
        <v>1</v>
      </c>
      <c r="BZ16" t="s">
        <v>1</v>
      </c>
      <c r="CA16" t="s">
        <v>1</v>
      </c>
      <c r="CB16" t="s">
        <v>1</v>
      </c>
      <c r="CC16" t="s">
        <v>1</v>
      </c>
      <c r="CD16" t="s">
        <v>1</v>
      </c>
      <c r="CE16" t="s">
        <v>1</v>
      </c>
      <c r="CF16" t="s">
        <v>1</v>
      </c>
      <c r="CG16" t="s">
        <v>1</v>
      </c>
      <c r="CH16" t="s">
        <v>1</v>
      </c>
      <c r="CI16" t="s">
        <v>1</v>
      </c>
      <c r="CJ16" t="s">
        <v>1</v>
      </c>
      <c r="CK16" t="s">
        <v>1</v>
      </c>
      <c r="CL16" t="s">
        <v>1</v>
      </c>
      <c r="CM16" t="s">
        <v>1</v>
      </c>
      <c r="CN16" t="s">
        <v>1</v>
      </c>
      <c r="CO16" t="s">
        <v>1</v>
      </c>
      <c r="CP16" t="s">
        <v>1</v>
      </c>
      <c r="CQ16" t="s">
        <v>1</v>
      </c>
      <c r="CR16" t="s">
        <v>1</v>
      </c>
      <c r="CS16" t="s">
        <v>1</v>
      </c>
      <c r="CT16" t="s">
        <v>1</v>
      </c>
      <c r="CU16" t="s">
        <v>1</v>
      </c>
      <c r="CV16" t="s">
        <v>1</v>
      </c>
    </row>
    <row r="17" spans="1:100" x14ac:dyDescent="0.25">
      <c r="A17" s="69">
        <f>IF(AND(SUM('Enter Data'!E3:I3)='Enter Data'!B3, 'Enter Data'!E3+'Enter Data'!F3&gt;=0.25, 'Enter Data'!G3&lt;0.5, 'Enter Data'!H3&lt;0.5, 'Enter Data'!I3&lt;0.5), 1, 0)</f>
        <v>0</v>
      </c>
      <c r="B17">
        <f>IF(AND(SUM('Enter Data'!E4:I4)='Enter Data'!B4, 'Enter Data'!E4+'Enter Data'!F4&gt;=0.25, 'Enter Data'!G4&lt;0.5, 'Enter Data'!H4&lt;0.5, 'Enter Data'!I4&lt;0.5), 1, 0)</f>
        <v>0</v>
      </c>
      <c r="C17">
        <f>IF(AND(SUM('Enter Data'!E5:I5)='Enter Data'!B5, 'Enter Data'!E5+'Enter Data'!F5&gt;=0.25, 'Enter Data'!G5&lt;0.5, 'Enter Data'!H5&lt;0.5, 'Enter Data'!I5&lt;0.5), 1, 0)</f>
        <v>0</v>
      </c>
      <c r="D17">
        <f>IF(AND(SUM('Enter Data'!E6:I6)='Enter Data'!B6, 'Enter Data'!E6+'Enter Data'!F6&gt;=0.25, 'Enter Data'!G6&lt;0.5, 'Enter Data'!H6&lt;0.5, 'Enter Data'!I6&lt;0.5), 1, 0)</f>
        <v>0</v>
      </c>
      <c r="E17">
        <f>IF(AND(SUM('Enter Data'!E7:I7)='Enter Data'!B7, 'Enter Data'!E7+'Enter Data'!F7&gt;=0.25, 'Enter Data'!G7&lt;0.5, 'Enter Data'!H7&lt;0.5, 'Enter Data'!I7&lt;0.5), 1, 0)</f>
        <v>0</v>
      </c>
      <c r="F17">
        <f>IF(AND(SUM('Enter Data'!E8:I8)='Enter Data'!B8, 'Enter Data'!E8+'Enter Data'!F8&gt;=0.25, 'Enter Data'!G8&lt;0.5, 'Enter Data'!H8&lt;0.5, 'Enter Data'!I8&lt;0.5), 1, 0)</f>
        <v>0</v>
      </c>
      <c r="G17">
        <f>IF(AND(SUM('Enter Data'!E9:I9)='Enter Data'!B9, 'Enter Data'!E9+'Enter Data'!F9&gt;=0.25, 'Enter Data'!G9&lt;0.5, 'Enter Data'!H9&lt;0.5, 'Enter Data'!I9&lt;0.5), 1, 0)</f>
        <v>0</v>
      </c>
      <c r="H17">
        <f>IF(AND(SUM('Enter Data'!E10:I10)='Enter Data'!B10, 'Enter Data'!E10+'Enter Data'!F10&gt;=0.25, 'Enter Data'!G10&lt;0.5, 'Enter Data'!H10&lt;0.5, 'Enter Data'!I10&lt;0.5), 1, 0)</f>
        <v>0</v>
      </c>
      <c r="I17">
        <f>IF(AND(SUM('Enter Data'!E11:I11)='Enter Data'!B11, 'Enter Data'!E11+'Enter Data'!F11&gt;=0.25, 'Enter Data'!G11&lt;0.5, 'Enter Data'!H11&lt;0.5, 'Enter Data'!I11&lt;0.5), 1, 0)</f>
        <v>0</v>
      </c>
      <c r="J17">
        <f>IF(AND(SUM('Enter Data'!E12:I12)='Enter Data'!B12, 'Enter Data'!E12+'Enter Data'!F12&gt;=0.25, 'Enter Data'!G12&lt;0.5, 'Enter Data'!H12&lt;0.5, 'Enter Data'!I12&lt;0.5), 1, 0)</f>
        <v>0</v>
      </c>
      <c r="K17">
        <f>IF(AND(SUM('Enter Data'!E13:I13)='Enter Data'!B13, 'Enter Data'!E13+'Enter Data'!F13&gt;=0.25, 'Enter Data'!G13&lt;0.5, 'Enter Data'!H13&lt;0.5, 'Enter Data'!I13&lt;0.5), 1, 0)</f>
        <v>0</v>
      </c>
      <c r="L17">
        <f>IF(AND(SUM('Enter Data'!E14:I14)='Enter Data'!B14, 'Enter Data'!E14+'Enter Data'!F14&gt;=0.25, 'Enter Data'!G14&lt;0.5, 'Enter Data'!H14&lt;0.5, 'Enter Data'!I14&lt;0.5), 1, 0)</f>
        <v>0</v>
      </c>
      <c r="M17">
        <f>IF(AND(SUM('Enter Data'!E15:I15)='Enter Data'!B15, 'Enter Data'!E15+'Enter Data'!F15&gt;=0.25, 'Enter Data'!G15&lt;0.5, 'Enter Data'!H15&lt;0.5, 'Enter Data'!I15&lt;0.5), 1, 0)</f>
        <v>0</v>
      </c>
      <c r="N17">
        <f>IF(AND(SUM('Enter Data'!E16:I16)='Enter Data'!B16, 'Enter Data'!E16+'Enter Data'!F16&gt;=0.25, 'Enter Data'!G16&lt;0.5, 'Enter Data'!H16&lt;0.5, 'Enter Data'!I16&lt;0.5), 1, 0)</f>
        <v>0</v>
      </c>
      <c r="O17">
        <f>IF(AND(SUM('Enter Data'!E17:I17)='Enter Data'!B17, 'Enter Data'!E17+'Enter Data'!F17&gt;=0.25, 'Enter Data'!G17&lt;0.5, 'Enter Data'!H17&lt;0.5, 'Enter Data'!I17&lt;0.5), 1, 0)</f>
        <v>0</v>
      </c>
      <c r="P17">
        <f>IF(AND(SUM('Enter Data'!E18:I18)='Enter Data'!B18, 'Enter Data'!E18+'Enter Data'!F18&gt;=0.25, 'Enter Data'!G18&lt;0.5, 'Enter Data'!H18&lt;0.5, 'Enter Data'!I18&lt;0.5), 1, 0)</f>
        <v>0</v>
      </c>
      <c r="Q17">
        <f>IF(AND(SUM('Enter Data'!E19:I19)='Enter Data'!B19, 'Enter Data'!E19+'Enter Data'!F19&gt;=0.25, 'Enter Data'!G19&lt;0.5, 'Enter Data'!H19&lt;0.5, 'Enter Data'!I19&lt;0.5), 1, 0)</f>
        <v>0</v>
      </c>
      <c r="R17">
        <f>IF(AND(SUM('Enter Data'!E20:I20)='Enter Data'!B20, 'Enter Data'!E20+'Enter Data'!F20&gt;=0.25, 'Enter Data'!G20&lt;0.5, 'Enter Data'!H20&lt;0.5, 'Enter Data'!I20&lt;0.5), 1, 0)</f>
        <v>0</v>
      </c>
      <c r="S17">
        <f>IF(AND(SUM('Enter Data'!E21:I21)='Enter Data'!B21, 'Enter Data'!E21+'Enter Data'!F21&gt;=0.25, 'Enter Data'!G21&lt;0.5, 'Enter Data'!H21&lt;0.5, 'Enter Data'!I21&lt;0.5), 1, 0)</f>
        <v>0</v>
      </c>
      <c r="T17">
        <f>IF(AND(SUM('Enter Data'!E22:I22)='Enter Data'!B22, 'Enter Data'!E22+'Enter Data'!F22&gt;=0.25, 'Enter Data'!G22&lt;0.5, 'Enter Data'!H22&lt;0.5, 'Enter Data'!I22&lt;0.5), 1, 0)</f>
        <v>0</v>
      </c>
      <c r="U17">
        <f>IF(AND(SUM('Enter Data'!E23:I23)='Enter Data'!B23, 'Enter Data'!E23+'Enter Data'!F23&gt;=0.25, 'Enter Data'!G23&lt;0.5, 'Enter Data'!H23&lt;0.5, 'Enter Data'!I23&lt;0.5), 1, 0)</f>
        <v>0</v>
      </c>
      <c r="V17">
        <f>IF(AND(SUM('Enter Data'!E24:I24)='Enter Data'!B24, 'Enter Data'!E24+'Enter Data'!F24&gt;=0.25, 'Enter Data'!G24&lt;0.5, 'Enter Data'!H24&lt;0.5, 'Enter Data'!I24&lt;0.5), 1, 0)</f>
        <v>0</v>
      </c>
      <c r="W17">
        <f>IF(AND(SUM('Enter Data'!E25:I25)='Enter Data'!B25, 'Enter Data'!E25+'Enter Data'!F25&gt;=0.25, 'Enter Data'!G25&lt;0.5, 'Enter Data'!H25&lt;0.5, 'Enter Data'!I25&lt;0.5), 1, 0)</f>
        <v>0</v>
      </c>
      <c r="X17">
        <f>IF(AND(SUM('Enter Data'!E26:I26)='Enter Data'!B26, 'Enter Data'!E26+'Enter Data'!F26&gt;=0.25, 'Enter Data'!G26&lt;0.5, 'Enter Data'!H26&lt;0.5, 'Enter Data'!I26&lt;0.5), 1, 0)</f>
        <v>0</v>
      </c>
      <c r="Y17">
        <f>IF(AND(SUM('Enter Data'!E27:I27)='Enter Data'!B27, 'Enter Data'!E27+'Enter Data'!F27&gt;=0.25, 'Enter Data'!G27&lt;0.5, 'Enter Data'!H27&lt;0.5, 'Enter Data'!I27&lt;0.5), 1, 0)</f>
        <v>0</v>
      </c>
      <c r="Z17">
        <f>IF(AND(SUM('Enter Data'!E28:I28)='Enter Data'!B28, 'Enter Data'!E28+'Enter Data'!F28&gt;=0.25, 'Enter Data'!G28&lt;0.5, 'Enter Data'!H28&lt;0.5, 'Enter Data'!I28&lt;0.5), 1, 0)</f>
        <v>0</v>
      </c>
      <c r="AA17">
        <f>IF(AND(SUM('Enter Data'!E29:I29)='Enter Data'!B29, 'Enter Data'!E29+'Enter Data'!F29&gt;=0.25, 'Enter Data'!G29&lt;0.5, 'Enter Data'!H29&lt;0.5, 'Enter Data'!I29&lt;0.5), 1, 0)</f>
        <v>0</v>
      </c>
      <c r="AB17">
        <f>IF(AND(SUM('Enter Data'!E30:I30)='Enter Data'!B30, 'Enter Data'!E30+'Enter Data'!F30&gt;=0.25, 'Enter Data'!G30&lt;0.5, 'Enter Data'!H30&lt;0.5, 'Enter Data'!I30&lt;0.5), 1, 0)</f>
        <v>0</v>
      </c>
      <c r="AC17">
        <f>IF(AND(SUM('Enter Data'!E31:I31)='Enter Data'!B31, 'Enter Data'!E31+'Enter Data'!F31&gt;=0.25, 'Enter Data'!G31&lt;0.5, 'Enter Data'!H31&lt;0.5, 'Enter Data'!I31&lt;0.5), 1, 0)</f>
        <v>0</v>
      </c>
      <c r="AD17">
        <f>IF(AND(SUM('Enter Data'!E32:I32)='Enter Data'!B32, 'Enter Data'!E32+'Enter Data'!F32&gt;=0.25, 'Enter Data'!G32&lt;0.5, 'Enter Data'!H32&lt;0.5, 'Enter Data'!I32&lt;0.5), 1, 0)</f>
        <v>0</v>
      </c>
      <c r="AE17">
        <f>IF(AND(SUM('Enter Data'!E33:I33)='Enter Data'!B33, 'Enter Data'!E33+'Enter Data'!F33&gt;=0.25, 'Enter Data'!G33&lt;0.5, 'Enter Data'!H33&lt;0.5, 'Enter Data'!I33&lt;0.5), 1, 0)</f>
        <v>0</v>
      </c>
      <c r="AF17">
        <f>IF(AND(SUM('Enter Data'!E34:I34)='Enter Data'!B34, 'Enter Data'!E34+'Enter Data'!F34&gt;=0.25, 'Enter Data'!G34&lt;0.5, 'Enter Data'!H34&lt;0.5, 'Enter Data'!I34&lt;0.5), 1, 0)</f>
        <v>0</v>
      </c>
      <c r="AG17">
        <f>IF(AND(SUM('Enter Data'!E35:I35)='Enter Data'!B35, 'Enter Data'!E35+'Enter Data'!F35&gt;=0.25, 'Enter Data'!G35&lt;0.5, 'Enter Data'!H35&lt;0.5, 'Enter Data'!I35&lt;0.5), 1, 0)</f>
        <v>0</v>
      </c>
      <c r="AH17">
        <f>IF(AND(SUM('Enter Data'!E36:I36)='Enter Data'!B36, 'Enter Data'!E36+'Enter Data'!F36&gt;=0.25, 'Enter Data'!G36&lt;0.5, 'Enter Data'!H36&lt;0.5, 'Enter Data'!I36&lt;0.5), 1, 0)</f>
        <v>0</v>
      </c>
      <c r="AI17">
        <f>IF(AND(SUM('Enter Data'!E37:I37)='Enter Data'!B37, 'Enter Data'!E37+'Enter Data'!F37&gt;=0.25, 'Enter Data'!G37&lt;0.5, 'Enter Data'!H37&lt;0.5, 'Enter Data'!I37&lt;0.5), 1, 0)</f>
        <v>0</v>
      </c>
      <c r="AJ17">
        <f>IF(AND(SUM('Enter Data'!E38:I38)='Enter Data'!B38, 'Enter Data'!E38+'Enter Data'!F38&gt;=0.25, 'Enter Data'!G38&lt;0.5, 'Enter Data'!H38&lt;0.5, 'Enter Data'!I38&lt;0.5), 1, 0)</f>
        <v>0</v>
      </c>
      <c r="AK17">
        <f>IF(AND(SUM('Enter Data'!E39:I39)='Enter Data'!B39, 'Enter Data'!E39+'Enter Data'!F39&gt;=0.25, 'Enter Data'!G39&lt;0.5, 'Enter Data'!H39&lt;0.5, 'Enter Data'!I39&lt;0.5), 1, 0)</f>
        <v>0</v>
      </c>
      <c r="AL17">
        <f>IF(AND(SUM('Enter Data'!E40:I40)='Enter Data'!B40, 'Enter Data'!E40+'Enter Data'!F40&gt;=0.25, 'Enter Data'!G40&lt;0.5, 'Enter Data'!H40&lt;0.5, 'Enter Data'!I40&lt;0.5), 1, 0)</f>
        <v>0</v>
      </c>
      <c r="AM17">
        <f>IF(AND(SUM('Enter Data'!E41:I41)='Enter Data'!B41, 'Enter Data'!E41+'Enter Data'!F41&gt;=0.25, 'Enter Data'!G41&lt;0.5, 'Enter Data'!H41&lt;0.5, 'Enter Data'!I41&lt;0.5), 1, 0)</f>
        <v>0</v>
      </c>
      <c r="AN17">
        <f>IF(AND(SUM('Enter Data'!E42:I42)='Enter Data'!B42, 'Enter Data'!E42+'Enter Data'!F42&gt;=0.25, 'Enter Data'!G42&lt;0.5, 'Enter Data'!H42&lt;0.5, 'Enter Data'!I42&lt;0.5), 1, 0)</f>
        <v>0</v>
      </c>
      <c r="AO17">
        <f>IF(AND(SUM('Enter Data'!E43:I43)='Enter Data'!B43, 'Enter Data'!E43+'Enter Data'!F43&gt;=0.25, 'Enter Data'!G43&lt;0.5, 'Enter Data'!H43&lt;0.5, 'Enter Data'!I43&lt;0.5), 1, 0)</f>
        <v>0</v>
      </c>
      <c r="AP17">
        <f>IF(AND(SUM('Enter Data'!E44:I44)='Enter Data'!B44, 'Enter Data'!E44+'Enter Data'!F44&gt;=0.25, 'Enter Data'!G44&lt;0.5, 'Enter Data'!H44&lt;0.5, 'Enter Data'!I44&lt;0.5), 1, 0)</f>
        <v>0</v>
      </c>
      <c r="AQ17">
        <f>IF(AND(SUM('Enter Data'!E45:I45)='Enter Data'!B45, 'Enter Data'!E45+'Enter Data'!F45&gt;=0.25, 'Enter Data'!G45&lt;0.5, 'Enter Data'!H45&lt;0.5, 'Enter Data'!I45&lt;0.5), 1, 0)</f>
        <v>0</v>
      </c>
      <c r="AR17">
        <f>IF(AND(SUM('Enter Data'!E46:I46)='Enter Data'!B46, 'Enter Data'!E46+'Enter Data'!F46&gt;=0.25, 'Enter Data'!G46&lt;0.5, 'Enter Data'!H46&lt;0.5, 'Enter Data'!I46&lt;0.5), 1, 0)</f>
        <v>0</v>
      </c>
      <c r="AS17">
        <f>IF(AND(SUM('Enter Data'!E47:I47)='Enter Data'!B47, 'Enter Data'!E47+'Enter Data'!F47&gt;=0.25, 'Enter Data'!G47&lt;0.5, 'Enter Data'!H47&lt;0.5, 'Enter Data'!I47&lt;0.5), 1, 0)</f>
        <v>0</v>
      </c>
      <c r="AT17">
        <f>IF(AND(SUM('Enter Data'!E48:I48)='Enter Data'!B48, 'Enter Data'!E48+'Enter Data'!F48&gt;=0.25, 'Enter Data'!G48&lt;0.5, 'Enter Data'!H48&lt;0.5, 'Enter Data'!I48&lt;0.5), 1, 0)</f>
        <v>0</v>
      </c>
      <c r="AU17">
        <f>IF(AND(SUM('Enter Data'!E49:I49)='Enter Data'!B49, 'Enter Data'!E49+'Enter Data'!F49&gt;=0.25, 'Enter Data'!G49&lt;0.5, 'Enter Data'!H49&lt;0.5, 'Enter Data'!I49&lt;0.5), 1, 0)</f>
        <v>0</v>
      </c>
      <c r="AV17">
        <f>IF(AND(SUM('Enter Data'!E50:I50)='Enter Data'!B50, 'Enter Data'!E50+'Enter Data'!F50&gt;=0.25, 'Enter Data'!G50&lt;0.5, 'Enter Data'!H50&lt;0.5, 'Enter Data'!I50&lt;0.5), 1, 0)</f>
        <v>0</v>
      </c>
      <c r="AW17">
        <f>IF(AND(SUM('Enter Data'!E51:I51)='Enter Data'!B51, 'Enter Data'!E51+'Enter Data'!F51&gt;=0.25, 'Enter Data'!G51&lt;0.5, 'Enter Data'!H51&lt;0.5, 'Enter Data'!I51&lt;0.5), 1, 0)</f>
        <v>0</v>
      </c>
      <c r="AX17">
        <f>IF(AND(SUM('Enter Data'!E52:I52)='Enter Data'!B52, 'Enter Data'!E52+'Enter Data'!F52&gt;=0.25, 'Enter Data'!G52&lt;0.5, 'Enter Data'!H52&lt;0.5, 'Enter Data'!I52&lt;0.5), 1, 0)</f>
        <v>0</v>
      </c>
      <c r="AY17">
        <f>IF(AND(SUM('Enter Data'!E53:I53)='Enter Data'!B53, 'Enter Data'!E53+'Enter Data'!F53&gt;=0.25, 'Enter Data'!G53&lt;0.5, 'Enter Data'!H53&lt;0.5, 'Enter Data'!I53&lt;0.5), 1, 0)</f>
        <v>0</v>
      </c>
      <c r="AZ17">
        <f>IF(AND(SUM('Enter Data'!E54:I54)='Enter Data'!B54, 'Enter Data'!E54+'Enter Data'!F54&gt;=0.25, 'Enter Data'!G54&lt;0.5, 'Enter Data'!H54&lt;0.5, 'Enter Data'!I54&lt;0.5), 1, 0)</f>
        <v>0</v>
      </c>
      <c r="BA17">
        <f>IF(AND(SUM('Enter Data'!E55:I55)='Enter Data'!B55, 'Enter Data'!E55+'Enter Data'!F55&gt;=0.25, 'Enter Data'!G55&lt;0.5, 'Enter Data'!H55&lt;0.5, 'Enter Data'!I55&lt;0.5), 1, 0)</f>
        <v>0</v>
      </c>
      <c r="BB17">
        <f>IF(AND(SUM('Enter Data'!E56:I56)='Enter Data'!B56, 'Enter Data'!E56+'Enter Data'!F56&gt;=0.25, 'Enter Data'!G56&lt;0.5, 'Enter Data'!H56&lt;0.5, 'Enter Data'!I56&lt;0.5), 1, 0)</f>
        <v>0</v>
      </c>
      <c r="BC17">
        <f>IF(AND(SUM('Enter Data'!E57:I57)='Enter Data'!B57, 'Enter Data'!E57+'Enter Data'!F57&gt;=0.25, 'Enter Data'!G57&lt;0.5, 'Enter Data'!H57&lt;0.5, 'Enter Data'!I57&lt;0.5), 1, 0)</f>
        <v>0</v>
      </c>
      <c r="BD17">
        <f>IF(AND(SUM('Enter Data'!E58:I58)='Enter Data'!B58, 'Enter Data'!E58+'Enter Data'!F58&gt;=0.25, 'Enter Data'!G58&lt;0.5, 'Enter Data'!H58&lt;0.5, 'Enter Data'!I58&lt;0.5), 1, 0)</f>
        <v>0</v>
      </c>
      <c r="BE17">
        <f>IF(AND(SUM('Enter Data'!E59:I59)='Enter Data'!B59, 'Enter Data'!E59+'Enter Data'!F59&gt;=0.25, 'Enter Data'!G59&lt;0.5, 'Enter Data'!H59&lt;0.5, 'Enter Data'!I59&lt;0.5), 1, 0)</f>
        <v>0</v>
      </c>
      <c r="BF17">
        <f>IF(AND(SUM('Enter Data'!E60:I60)='Enter Data'!B60, 'Enter Data'!E60+'Enter Data'!F60&gt;=0.25, 'Enter Data'!G60&lt;0.5, 'Enter Data'!H60&lt;0.5, 'Enter Data'!I60&lt;0.5), 1, 0)</f>
        <v>0</v>
      </c>
      <c r="BG17">
        <f>IF(AND(SUM('Enter Data'!E61:I61)='Enter Data'!B61, 'Enter Data'!E61+'Enter Data'!F61&gt;=0.25, 'Enter Data'!G61&lt;0.5, 'Enter Data'!H61&lt;0.5, 'Enter Data'!I61&lt;0.5), 1, 0)</f>
        <v>0</v>
      </c>
      <c r="BH17">
        <f>IF(AND(SUM('Enter Data'!E62:I62)='Enter Data'!B62, 'Enter Data'!E62+'Enter Data'!F62&gt;=0.25, 'Enter Data'!G62&lt;0.5, 'Enter Data'!H62&lt;0.5, 'Enter Data'!I62&lt;0.5), 1, 0)</f>
        <v>0</v>
      </c>
      <c r="BI17">
        <f>IF(AND(SUM('Enter Data'!E63:I63)='Enter Data'!B63, 'Enter Data'!E63+'Enter Data'!F63&gt;=0.25, 'Enter Data'!G63&lt;0.5, 'Enter Data'!H63&lt;0.5, 'Enter Data'!I63&lt;0.5), 1, 0)</f>
        <v>0</v>
      </c>
      <c r="BJ17">
        <f>IF(AND(SUM('Enter Data'!E64:I64)='Enter Data'!B64, 'Enter Data'!E64+'Enter Data'!F64&gt;=0.25, 'Enter Data'!G64&lt;0.5, 'Enter Data'!H64&lt;0.5, 'Enter Data'!I64&lt;0.5), 1, 0)</f>
        <v>0</v>
      </c>
      <c r="BK17">
        <f>IF(AND(SUM('Enter Data'!E65:I65)='Enter Data'!B65, 'Enter Data'!E65+'Enter Data'!F65&gt;=0.25, 'Enter Data'!G65&lt;0.5, 'Enter Data'!H65&lt;0.5, 'Enter Data'!I65&lt;0.5), 1, 0)</f>
        <v>0</v>
      </c>
      <c r="BL17">
        <f>IF(AND(SUM('Enter Data'!E66:I66)='Enter Data'!B66, 'Enter Data'!E66+'Enter Data'!F66&gt;=0.25, 'Enter Data'!G66&lt;0.5, 'Enter Data'!H66&lt;0.5, 'Enter Data'!I66&lt;0.5), 1, 0)</f>
        <v>0</v>
      </c>
      <c r="BM17">
        <f>IF(AND(SUM('Enter Data'!E67:I67)='Enter Data'!B67, 'Enter Data'!E67+'Enter Data'!F67&gt;=0.25, 'Enter Data'!G67&lt;0.5, 'Enter Data'!H67&lt;0.5, 'Enter Data'!I67&lt;0.5), 1, 0)</f>
        <v>0</v>
      </c>
      <c r="BN17">
        <f>IF(AND(SUM('Enter Data'!E68:I68)='Enter Data'!B68, 'Enter Data'!E68+'Enter Data'!F68&gt;=0.25, 'Enter Data'!G68&lt;0.5, 'Enter Data'!H68&lt;0.5, 'Enter Data'!I68&lt;0.5), 1, 0)</f>
        <v>0</v>
      </c>
      <c r="BO17">
        <f>IF(AND(SUM('Enter Data'!E69:I69)='Enter Data'!B69, 'Enter Data'!E69+'Enter Data'!F69&gt;=0.25, 'Enter Data'!G69&lt;0.5, 'Enter Data'!H69&lt;0.5, 'Enter Data'!I69&lt;0.5), 1, 0)</f>
        <v>0</v>
      </c>
      <c r="BP17">
        <f>IF(AND(SUM('Enter Data'!E70:I70)='Enter Data'!B70, 'Enter Data'!E70+'Enter Data'!F70&gt;=0.25, 'Enter Data'!G70&lt;0.5, 'Enter Data'!H70&lt;0.5, 'Enter Data'!I70&lt;0.5), 1, 0)</f>
        <v>0</v>
      </c>
      <c r="BQ17">
        <f>IF(AND(SUM('Enter Data'!E71:I71)='Enter Data'!B71, 'Enter Data'!E71+'Enter Data'!F71&gt;=0.25, 'Enter Data'!G71&lt;0.5, 'Enter Data'!H71&lt;0.5, 'Enter Data'!I71&lt;0.5), 1, 0)</f>
        <v>0</v>
      </c>
      <c r="BR17">
        <f>IF(AND(SUM('Enter Data'!E72:I72)='Enter Data'!B72, 'Enter Data'!E72+'Enter Data'!F72&gt;=0.25, 'Enter Data'!G72&lt;0.5, 'Enter Data'!H72&lt;0.5, 'Enter Data'!I72&lt;0.5), 1, 0)</f>
        <v>0</v>
      </c>
      <c r="BS17">
        <f>IF(AND(SUM('Enter Data'!E73:I73)='Enter Data'!B73, 'Enter Data'!E73+'Enter Data'!F73&gt;=0.25, 'Enter Data'!G73&lt;0.5, 'Enter Data'!H73&lt;0.5, 'Enter Data'!I73&lt;0.5), 1, 0)</f>
        <v>0</v>
      </c>
      <c r="BT17">
        <f>IF(AND(SUM('Enter Data'!E74:I74)='Enter Data'!B74, 'Enter Data'!E74+'Enter Data'!F74&gt;=0.25, 'Enter Data'!G74&lt;0.5, 'Enter Data'!H74&lt;0.5, 'Enter Data'!I74&lt;0.5), 1, 0)</f>
        <v>0</v>
      </c>
      <c r="BU17">
        <f>IF(AND(SUM('Enter Data'!E75:I75)='Enter Data'!B75, 'Enter Data'!E75+'Enter Data'!F75&gt;=0.25, 'Enter Data'!G75&lt;0.5, 'Enter Data'!H75&lt;0.5, 'Enter Data'!I75&lt;0.5), 1, 0)</f>
        <v>0</v>
      </c>
      <c r="BV17">
        <f>IF(AND(SUM('Enter Data'!E76:I76)='Enter Data'!B76, 'Enter Data'!E76+'Enter Data'!F76&gt;=0.25, 'Enter Data'!G76&lt;0.5, 'Enter Data'!H76&lt;0.5, 'Enter Data'!I76&lt;0.5), 1, 0)</f>
        <v>0</v>
      </c>
      <c r="BW17">
        <f>IF(AND(SUM('Enter Data'!E77:I77)='Enter Data'!B77, 'Enter Data'!E77+'Enter Data'!F77&gt;=0.25, 'Enter Data'!G77&lt;0.5, 'Enter Data'!H77&lt;0.5, 'Enter Data'!I77&lt;0.5), 1, 0)</f>
        <v>0</v>
      </c>
      <c r="BX17">
        <f>IF(AND(SUM('Enter Data'!E78:I78)='Enter Data'!B78, 'Enter Data'!E78+'Enter Data'!F78&gt;=0.25, 'Enter Data'!G78&lt;0.5, 'Enter Data'!H78&lt;0.5, 'Enter Data'!I78&lt;0.5), 1, 0)</f>
        <v>0</v>
      </c>
      <c r="BY17">
        <f>IF(AND(SUM('Enter Data'!E79:I79)='Enter Data'!B79, 'Enter Data'!E79+'Enter Data'!F79&gt;=0.25, 'Enter Data'!G79&lt;0.5, 'Enter Data'!H79&lt;0.5, 'Enter Data'!I79&lt;0.5), 1, 0)</f>
        <v>0</v>
      </c>
      <c r="BZ17">
        <f>IF(AND(SUM('Enter Data'!E80:I80)='Enter Data'!B80, 'Enter Data'!E80+'Enter Data'!F80&gt;=0.25, 'Enter Data'!G80&lt;0.5, 'Enter Data'!H80&lt;0.5, 'Enter Data'!I80&lt;0.5), 1, 0)</f>
        <v>0</v>
      </c>
      <c r="CA17">
        <f>IF(AND(SUM('Enter Data'!E81:I81)='Enter Data'!B81, 'Enter Data'!E81+'Enter Data'!F81&gt;=0.25, 'Enter Data'!G81&lt;0.5, 'Enter Data'!H81&lt;0.5, 'Enter Data'!I81&lt;0.5), 1, 0)</f>
        <v>0</v>
      </c>
      <c r="CB17">
        <f>IF(AND(SUM('Enter Data'!E82:I82)='Enter Data'!B82, 'Enter Data'!E82+'Enter Data'!F82&gt;=0.25, 'Enter Data'!G82&lt;0.5, 'Enter Data'!H82&lt;0.5, 'Enter Data'!I82&lt;0.5), 1, 0)</f>
        <v>0</v>
      </c>
      <c r="CC17">
        <f>IF(AND(SUM('Enter Data'!E83:I83)='Enter Data'!B83, 'Enter Data'!E83+'Enter Data'!F83&gt;=0.25, 'Enter Data'!G83&lt;0.5, 'Enter Data'!H83&lt;0.5, 'Enter Data'!I83&lt;0.5), 1, 0)</f>
        <v>0</v>
      </c>
      <c r="CD17">
        <f>IF(AND(SUM('Enter Data'!E84:I84)='Enter Data'!B84, 'Enter Data'!E84+'Enter Data'!F84&gt;=0.25, 'Enter Data'!G84&lt;0.5, 'Enter Data'!H84&lt;0.5, 'Enter Data'!I84&lt;0.5), 1, 0)</f>
        <v>0</v>
      </c>
      <c r="CE17">
        <f>IF(AND(SUM('Enter Data'!E85:I85)='Enter Data'!B85, 'Enter Data'!E85+'Enter Data'!F85&gt;=0.25, 'Enter Data'!G85&lt;0.5, 'Enter Data'!H85&lt;0.5, 'Enter Data'!I85&lt;0.5), 1, 0)</f>
        <v>0</v>
      </c>
      <c r="CF17">
        <f>IF(AND(SUM('Enter Data'!E86:I86)='Enter Data'!B86, 'Enter Data'!E86+'Enter Data'!F86&gt;=0.25, 'Enter Data'!G86&lt;0.5, 'Enter Data'!H86&lt;0.5, 'Enter Data'!I86&lt;0.5), 1, 0)</f>
        <v>0</v>
      </c>
      <c r="CG17">
        <f>IF(AND(SUM('Enter Data'!E87:I87)='Enter Data'!B87, 'Enter Data'!E87+'Enter Data'!F87&gt;=0.25, 'Enter Data'!G87&lt;0.5, 'Enter Data'!H87&lt;0.5, 'Enter Data'!I87&lt;0.5), 1, 0)</f>
        <v>0</v>
      </c>
      <c r="CH17">
        <f>IF(AND(SUM('Enter Data'!E88:I88)='Enter Data'!B88, 'Enter Data'!E88+'Enter Data'!F88&gt;=0.25, 'Enter Data'!G88&lt;0.5, 'Enter Data'!H88&lt;0.5, 'Enter Data'!I88&lt;0.5), 1, 0)</f>
        <v>0</v>
      </c>
      <c r="CI17">
        <f>IF(AND(SUM('Enter Data'!E89:I89)='Enter Data'!B89, 'Enter Data'!E89+'Enter Data'!F89&gt;=0.25, 'Enter Data'!G89&lt;0.5, 'Enter Data'!H89&lt;0.5, 'Enter Data'!I89&lt;0.5), 1, 0)</f>
        <v>0</v>
      </c>
      <c r="CJ17">
        <f>IF(AND(SUM('Enter Data'!E90:I90)='Enter Data'!B90, 'Enter Data'!E90+'Enter Data'!F90&gt;=0.25, 'Enter Data'!G90&lt;0.5, 'Enter Data'!H90&lt;0.5, 'Enter Data'!I90&lt;0.5), 1, 0)</f>
        <v>0</v>
      </c>
      <c r="CK17">
        <f>IF(AND(SUM('Enter Data'!E91:I91)='Enter Data'!B91, 'Enter Data'!E91+'Enter Data'!F91&gt;=0.25, 'Enter Data'!G91&lt;0.5, 'Enter Data'!H91&lt;0.5, 'Enter Data'!I91&lt;0.5), 1, 0)</f>
        <v>0</v>
      </c>
      <c r="CL17">
        <f>IF(AND(SUM('Enter Data'!E92:I92)='Enter Data'!B92, 'Enter Data'!E92+'Enter Data'!F92&gt;=0.25, 'Enter Data'!G92&lt;0.5, 'Enter Data'!H92&lt;0.5, 'Enter Data'!I92&lt;0.5), 1, 0)</f>
        <v>0</v>
      </c>
      <c r="CM17">
        <f>IF(AND(SUM('Enter Data'!E93:I93)='Enter Data'!B93, 'Enter Data'!E93+'Enter Data'!F93&gt;=0.25, 'Enter Data'!G93&lt;0.5, 'Enter Data'!H93&lt;0.5, 'Enter Data'!I93&lt;0.5), 1, 0)</f>
        <v>0</v>
      </c>
      <c r="CN17">
        <f>IF(AND(SUM('Enter Data'!E94:I94)='Enter Data'!B94, 'Enter Data'!E94+'Enter Data'!F94&gt;=0.25, 'Enter Data'!G94&lt;0.5, 'Enter Data'!H94&lt;0.5, 'Enter Data'!I94&lt;0.5), 1, 0)</f>
        <v>0</v>
      </c>
      <c r="CO17">
        <f>IF(AND(SUM('Enter Data'!E95:I95)='Enter Data'!B95, 'Enter Data'!E95+'Enter Data'!F95&gt;=0.25, 'Enter Data'!G95&lt;0.5, 'Enter Data'!H95&lt;0.5, 'Enter Data'!I95&lt;0.5), 1, 0)</f>
        <v>0</v>
      </c>
      <c r="CP17">
        <f>IF(AND(SUM('Enter Data'!E96:I96)='Enter Data'!B96, 'Enter Data'!E96+'Enter Data'!F96&gt;=0.25, 'Enter Data'!G96&lt;0.5, 'Enter Data'!H96&lt;0.5, 'Enter Data'!I96&lt;0.5), 1, 0)</f>
        <v>0</v>
      </c>
      <c r="CQ17">
        <f>IF(AND(SUM('Enter Data'!E97:I97)='Enter Data'!B97, 'Enter Data'!E97+'Enter Data'!F97&gt;=0.25, 'Enter Data'!G97&lt;0.5, 'Enter Data'!H97&lt;0.5, 'Enter Data'!I97&lt;0.5), 1, 0)</f>
        <v>0</v>
      </c>
      <c r="CR17">
        <f>IF(AND(SUM('Enter Data'!E98:I98)='Enter Data'!B98, 'Enter Data'!E98+'Enter Data'!F98&gt;=0.25, 'Enter Data'!G98&lt;0.5, 'Enter Data'!H98&lt;0.5, 'Enter Data'!I98&lt;0.5), 1, 0)</f>
        <v>0</v>
      </c>
      <c r="CS17">
        <f>IF(AND(SUM('Enter Data'!E99:I99)='Enter Data'!B99, 'Enter Data'!E99+'Enter Data'!F99&gt;=0.25, 'Enter Data'!G99&lt;0.5, 'Enter Data'!H99&lt;0.5, 'Enter Data'!I99&lt;0.5), 1, 0)</f>
        <v>0</v>
      </c>
      <c r="CT17">
        <f>IF(AND(SUM('Enter Data'!E100:I100)='Enter Data'!B100, 'Enter Data'!E100+'Enter Data'!F100&gt;=0.25, 'Enter Data'!G100&lt;0.5, 'Enter Data'!H100&lt;0.5, 'Enter Data'!I100&lt;0.5), 1, 0)</f>
        <v>0</v>
      </c>
      <c r="CU17">
        <f>IF(AND(SUM('Enter Data'!E101:I101)='Enter Data'!B101, 'Enter Data'!E101+'Enter Data'!F101&gt;=0.25, 'Enter Data'!G101&lt;0.5, 'Enter Data'!H101&lt;0.5, 'Enter Data'!I101&lt;0.5), 1, 0)</f>
        <v>0</v>
      </c>
      <c r="CV17">
        <f>IF(AND(SUM('Enter Data'!E102:I102)='Enter Data'!B102, 'Enter Data'!E102+'Enter Data'!F102&gt;=0.25, 'Enter Data'!G102&lt;0.5, 'Enter Data'!H102&lt;0.5, 'Enter Data'!I102&lt;0.5), 1, 0)</f>
        <v>0</v>
      </c>
    </row>
    <row r="18" spans="1:100" x14ac:dyDescent="0.25">
      <c r="A18" s="69">
        <f>IF(AND(SUM('Enter Data'!E3:I3)='Enter Data'!B3,SUM($A$17) = 0, 'Enter Data'!E3+'Enter Data'!F3+'Enter Data'!G3&gt;=0.25, 'Enter Data'!E3+'Enter Data'!F3&lt;0.25, 'Enter Data'!H3&lt;0.5,'Enter Data'!I3&lt;0.5), 2, 0)</f>
        <v>0</v>
      </c>
      <c r="B18">
        <f>IF(AND(SUM('Enter Data'!E4:I4)='Enter Data'!B4,SUM($A$17) = 0, 'Enter Data'!E4+'Enter Data'!F4+'Enter Data'!G4&gt;=0.25, 'Enter Data'!E4+'Enter Data'!F4&lt;0.25, 'Enter Data'!H4&lt;0.5,'Enter Data'!I4&lt;0.5), 2, 0)</f>
        <v>0</v>
      </c>
      <c r="C18">
        <f>IF(AND(SUM('Enter Data'!E5:I5)='Enter Data'!B5,SUM($A$17) = 0, 'Enter Data'!E5+'Enter Data'!F5+'Enter Data'!G5&gt;=0.25, 'Enter Data'!E5+'Enter Data'!F5&lt;0.25, 'Enter Data'!H5&lt;0.5,'Enter Data'!I5&lt;0.5), 2, 0)</f>
        <v>0</v>
      </c>
      <c r="D18">
        <f>IF(AND(SUM('Enter Data'!E6:I6)='Enter Data'!B6,SUM($A$17) = 0, 'Enter Data'!E6+'Enter Data'!F6+'Enter Data'!G6&gt;=0.25, 'Enter Data'!E6+'Enter Data'!F6&lt;0.25, 'Enter Data'!H6&lt;0.5,'Enter Data'!I6&lt;0.5), 2, 0)</f>
        <v>0</v>
      </c>
      <c r="E18">
        <f>IF(AND(SUM('Enter Data'!E7:I7)='Enter Data'!B7,SUM($A$17) = 0, 'Enter Data'!E7+'Enter Data'!F7+'Enter Data'!G7&gt;=0.25, 'Enter Data'!E7+'Enter Data'!F7&lt;0.25, 'Enter Data'!H7&lt;0.5,'Enter Data'!I7&lt;0.5), 2, 0)</f>
        <v>0</v>
      </c>
      <c r="F18">
        <f>IF(AND(SUM('Enter Data'!E8:I8)='Enter Data'!B8,SUM($A$17) = 0, 'Enter Data'!E8+'Enter Data'!F8+'Enter Data'!G8&gt;=0.25, 'Enter Data'!E8+'Enter Data'!F8&lt;0.25, 'Enter Data'!H8&lt;0.5,'Enter Data'!I8&lt;0.5), 2, 0)</f>
        <v>0</v>
      </c>
      <c r="G18">
        <f>IF(AND(SUM('Enter Data'!E9:I9)='Enter Data'!B9,SUM($A$17) = 0, 'Enter Data'!E9+'Enter Data'!F9+'Enter Data'!G9&gt;=0.25, 'Enter Data'!E9+'Enter Data'!F9&lt;0.25, 'Enter Data'!H9&lt;0.5,'Enter Data'!I9&lt;0.5), 2, 0)</f>
        <v>0</v>
      </c>
      <c r="H18">
        <f>IF(AND(SUM('Enter Data'!E10:I10)='Enter Data'!B10,SUM($A$17) = 0, 'Enter Data'!E10+'Enter Data'!F10+'Enter Data'!G10&gt;=0.25, 'Enter Data'!E10+'Enter Data'!F10&lt;0.25, 'Enter Data'!H10&lt;0.5,'Enter Data'!I10&lt;0.5), 2, 0)</f>
        <v>0</v>
      </c>
      <c r="I18">
        <f>IF(AND(SUM('Enter Data'!E11:I11)='Enter Data'!B11,SUM($A$17) = 0, 'Enter Data'!E11+'Enter Data'!F11+'Enter Data'!G11&gt;=0.25, 'Enter Data'!E11+'Enter Data'!F11&lt;0.25, 'Enter Data'!H11&lt;0.5,'Enter Data'!I11&lt;0.5), 2, 0)</f>
        <v>0</v>
      </c>
      <c r="J18">
        <f>IF(AND(SUM('Enter Data'!E12:I12)='Enter Data'!B12,SUM($A$17) = 0, 'Enter Data'!E12+'Enter Data'!F12+'Enter Data'!G12&gt;=0.25, 'Enter Data'!E12+'Enter Data'!F12&lt;0.25, 'Enter Data'!H12&lt;0.5,'Enter Data'!I12&lt;0.5), 2, 0)</f>
        <v>0</v>
      </c>
      <c r="K18">
        <f>IF(AND(SUM('Enter Data'!E13:I13)='Enter Data'!B13,SUM($A$17) = 0, 'Enter Data'!E13+'Enter Data'!F13+'Enter Data'!G13&gt;=0.25, 'Enter Data'!E13+'Enter Data'!F13&lt;0.25, 'Enter Data'!H13&lt;0.5,'Enter Data'!I13&lt;0.5), 2, 0)</f>
        <v>0</v>
      </c>
      <c r="L18">
        <f>IF(AND(SUM('Enter Data'!E14:I14)='Enter Data'!B14,SUM($A$17) = 0, 'Enter Data'!E14+'Enter Data'!F14+'Enter Data'!G14&gt;=0.25, 'Enter Data'!E14+'Enter Data'!F14&lt;0.25, 'Enter Data'!H14&lt;0.5,'Enter Data'!I14&lt;0.5), 2, 0)</f>
        <v>0</v>
      </c>
      <c r="M18">
        <f>IF(AND(SUM('Enter Data'!E15:I15)='Enter Data'!B15,SUM($A$17) = 0, 'Enter Data'!E15+'Enter Data'!F15+'Enter Data'!G15&gt;=0.25, 'Enter Data'!E15+'Enter Data'!F15&lt;0.25, 'Enter Data'!H15&lt;0.5,'Enter Data'!I15&lt;0.5), 2, 0)</f>
        <v>0</v>
      </c>
      <c r="N18">
        <f>IF(AND(SUM('Enter Data'!E16:I16)='Enter Data'!B16,SUM($A$17) = 0, 'Enter Data'!E16+'Enter Data'!F16+'Enter Data'!G16&gt;=0.25, 'Enter Data'!E16+'Enter Data'!F16&lt;0.25, 'Enter Data'!H16&lt;0.5,'Enter Data'!I16&lt;0.5), 2, 0)</f>
        <v>0</v>
      </c>
      <c r="O18">
        <f>IF(AND(SUM('Enter Data'!E17:I17)='Enter Data'!B17,SUM($A$17) = 0, 'Enter Data'!E17+'Enter Data'!F17+'Enter Data'!G17&gt;=0.25, 'Enter Data'!E17+'Enter Data'!F17&lt;0.25, 'Enter Data'!H17&lt;0.5,'Enter Data'!I17&lt;0.5), 2, 0)</f>
        <v>0</v>
      </c>
      <c r="P18">
        <f>IF(AND(SUM('Enter Data'!E18:I18)='Enter Data'!B18,SUM($A$17) = 0, 'Enter Data'!E18+'Enter Data'!F18+'Enter Data'!G18&gt;=0.25, 'Enter Data'!E18+'Enter Data'!F18&lt;0.25, 'Enter Data'!H18&lt;0.5,'Enter Data'!I18&lt;0.5), 2, 0)</f>
        <v>0</v>
      </c>
      <c r="Q18">
        <f>IF(AND(SUM('Enter Data'!E19:I19)='Enter Data'!B19,SUM($A$17) = 0, 'Enter Data'!E19+'Enter Data'!F19+'Enter Data'!G19&gt;=0.25, 'Enter Data'!E19+'Enter Data'!F19&lt;0.25, 'Enter Data'!H19&lt;0.5,'Enter Data'!I19&lt;0.5), 2, 0)</f>
        <v>0</v>
      </c>
      <c r="R18">
        <f>IF(AND(SUM('Enter Data'!E20:I20)='Enter Data'!B20,SUM($A$17) = 0, 'Enter Data'!E20+'Enter Data'!F20+'Enter Data'!G20&gt;=0.25, 'Enter Data'!E20+'Enter Data'!F20&lt;0.25, 'Enter Data'!H20&lt;0.5,'Enter Data'!I20&lt;0.5), 2, 0)</f>
        <v>0</v>
      </c>
      <c r="S18">
        <f>IF(AND(SUM('Enter Data'!E21:I21)='Enter Data'!B21,SUM($A$17) = 0, 'Enter Data'!E21+'Enter Data'!F21+'Enter Data'!G21&gt;=0.25, 'Enter Data'!E21+'Enter Data'!F21&lt;0.25, 'Enter Data'!H21&lt;0.5,'Enter Data'!I21&lt;0.5), 2, 0)</f>
        <v>0</v>
      </c>
      <c r="T18">
        <f>IF(AND(SUM('Enter Data'!E22:I22)='Enter Data'!B22,SUM($A$17) = 0, 'Enter Data'!E22+'Enter Data'!F22+'Enter Data'!G22&gt;=0.25, 'Enter Data'!E22+'Enter Data'!F22&lt;0.25, 'Enter Data'!H22&lt;0.5,'Enter Data'!I22&lt;0.5), 2, 0)</f>
        <v>0</v>
      </c>
      <c r="U18">
        <f>IF(AND(SUM('Enter Data'!E23:I23)='Enter Data'!B23,SUM($A$17) = 0, 'Enter Data'!E23+'Enter Data'!F23+'Enter Data'!G23&gt;=0.25, 'Enter Data'!E23+'Enter Data'!F23&lt;0.25, 'Enter Data'!H23&lt;0.5,'Enter Data'!I23&lt;0.5), 2, 0)</f>
        <v>0</v>
      </c>
      <c r="V18">
        <f>IF(AND(SUM('Enter Data'!E24:I24)='Enter Data'!B24,SUM($A$17) = 0, 'Enter Data'!E24+'Enter Data'!F24+'Enter Data'!G24&gt;=0.25, 'Enter Data'!E24+'Enter Data'!F24&lt;0.25, 'Enter Data'!H24&lt;0.5,'Enter Data'!I24&lt;0.5), 2, 0)</f>
        <v>0</v>
      </c>
      <c r="W18">
        <f>IF(AND(SUM('Enter Data'!E25:I25)='Enter Data'!B25,SUM($A$17) = 0, 'Enter Data'!E25+'Enter Data'!F25+'Enter Data'!G25&gt;=0.25, 'Enter Data'!E25+'Enter Data'!F25&lt;0.25, 'Enter Data'!H25&lt;0.5,'Enter Data'!I25&lt;0.5), 2, 0)</f>
        <v>0</v>
      </c>
      <c r="X18">
        <f>IF(AND(SUM('Enter Data'!E26:I26)='Enter Data'!B26,SUM($A$17) = 0, 'Enter Data'!E26+'Enter Data'!F26+'Enter Data'!G26&gt;=0.25, 'Enter Data'!E26+'Enter Data'!F26&lt;0.25, 'Enter Data'!H26&lt;0.5,'Enter Data'!I26&lt;0.5), 2, 0)</f>
        <v>0</v>
      </c>
      <c r="Y18">
        <f>IF(AND(SUM('Enter Data'!E27:I27)='Enter Data'!B27,SUM($A$17) = 0, 'Enter Data'!E27+'Enter Data'!F27+'Enter Data'!G27&gt;=0.25, 'Enter Data'!E27+'Enter Data'!F27&lt;0.25, 'Enter Data'!H27&lt;0.5,'Enter Data'!I27&lt;0.5), 2, 0)</f>
        <v>0</v>
      </c>
      <c r="Z18">
        <f>IF(AND(SUM('Enter Data'!E28:I28)='Enter Data'!B28,SUM($A$17) = 0, 'Enter Data'!E28+'Enter Data'!F28+'Enter Data'!G28&gt;=0.25, 'Enter Data'!E28+'Enter Data'!F28&lt;0.25, 'Enter Data'!H28&lt;0.5,'Enter Data'!I28&lt;0.5), 2, 0)</f>
        <v>0</v>
      </c>
      <c r="AA18">
        <f>IF(AND(SUM('Enter Data'!E29:I29)='Enter Data'!B29,SUM($A$17) = 0, 'Enter Data'!E29+'Enter Data'!F29+'Enter Data'!G29&gt;=0.25, 'Enter Data'!E29+'Enter Data'!F29&lt;0.25, 'Enter Data'!H29&lt;0.5,'Enter Data'!I29&lt;0.5), 2, 0)</f>
        <v>0</v>
      </c>
      <c r="AB18">
        <f>IF(AND(SUM('Enter Data'!E30:I30)='Enter Data'!B30,SUM($A$17) = 0, 'Enter Data'!E30+'Enter Data'!F30+'Enter Data'!G30&gt;=0.25, 'Enter Data'!E30+'Enter Data'!F30&lt;0.25, 'Enter Data'!H30&lt;0.5,'Enter Data'!I30&lt;0.5), 2, 0)</f>
        <v>0</v>
      </c>
      <c r="AC18">
        <f>IF(AND(SUM('Enter Data'!E31:I31)='Enter Data'!B31,SUM($A$17) = 0, 'Enter Data'!E31+'Enter Data'!F31+'Enter Data'!G31&gt;=0.25, 'Enter Data'!E31+'Enter Data'!F31&lt;0.25, 'Enter Data'!H31&lt;0.5,'Enter Data'!I31&lt;0.5), 2, 0)</f>
        <v>0</v>
      </c>
      <c r="AD18">
        <f>IF(AND(SUM('Enter Data'!E32:I32)='Enter Data'!B32,SUM($A$17) = 0, 'Enter Data'!E32+'Enter Data'!F32+'Enter Data'!G32&gt;=0.25, 'Enter Data'!E32+'Enter Data'!F32&lt;0.25, 'Enter Data'!H32&lt;0.5,'Enter Data'!I32&lt;0.5), 2, 0)</f>
        <v>0</v>
      </c>
      <c r="AE18">
        <f>IF(AND(SUM('Enter Data'!E33:I33)='Enter Data'!B33,SUM($A$17) = 0, 'Enter Data'!E33+'Enter Data'!F33+'Enter Data'!G33&gt;=0.25, 'Enter Data'!E33+'Enter Data'!F33&lt;0.25, 'Enter Data'!H33&lt;0.5,'Enter Data'!I33&lt;0.5), 2, 0)</f>
        <v>0</v>
      </c>
      <c r="AF18">
        <f>IF(AND(SUM('Enter Data'!E34:I34)='Enter Data'!B34,SUM($A$17) = 0, 'Enter Data'!E34+'Enter Data'!F34+'Enter Data'!G34&gt;=0.25, 'Enter Data'!E34+'Enter Data'!F34&lt;0.25, 'Enter Data'!H34&lt;0.5,'Enter Data'!I34&lt;0.5), 2, 0)</f>
        <v>0</v>
      </c>
      <c r="AG18">
        <f>IF(AND(SUM('Enter Data'!E35:I35)='Enter Data'!B35,SUM($A$17) = 0, 'Enter Data'!E35+'Enter Data'!F35+'Enter Data'!G35&gt;=0.25, 'Enter Data'!E35+'Enter Data'!F35&lt;0.25, 'Enter Data'!H35&lt;0.5,'Enter Data'!I35&lt;0.5), 2, 0)</f>
        <v>0</v>
      </c>
      <c r="AH18">
        <f>IF(AND(SUM('Enter Data'!E36:I36)='Enter Data'!B36,SUM($A$17) = 0, 'Enter Data'!E36+'Enter Data'!F36+'Enter Data'!G36&gt;=0.25, 'Enter Data'!E36+'Enter Data'!F36&lt;0.25, 'Enter Data'!H36&lt;0.5,'Enter Data'!I36&lt;0.5), 2, 0)</f>
        <v>0</v>
      </c>
      <c r="AI18">
        <f>IF(AND(SUM('Enter Data'!E37:I37)='Enter Data'!B37,SUM($A$17) = 0, 'Enter Data'!E37+'Enter Data'!F37+'Enter Data'!G37&gt;=0.25, 'Enter Data'!E37+'Enter Data'!F37&lt;0.25, 'Enter Data'!H37&lt;0.5,'Enter Data'!I37&lt;0.5), 2, 0)</f>
        <v>0</v>
      </c>
      <c r="AJ18">
        <f>IF(AND(SUM('Enter Data'!E38:I38)='Enter Data'!B38,SUM($A$17) = 0, 'Enter Data'!E38+'Enter Data'!F38+'Enter Data'!G38&gt;=0.25, 'Enter Data'!E38+'Enter Data'!F38&lt;0.25, 'Enter Data'!H38&lt;0.5,'Enter Data'!I38&lt;0.5), 2, 0)</f>
        <v>0</v>
      </c>
      <c r="AK18">
        <f>IF(AND(SUM('Enter Data'!E39:I39)='Enter Data'!B39,SUM($A$17) = 0, 'Enter Data'!E39+'Enter Data'!F39+'Enter Data'!G39&gt;=0.25, 'Enter Data'!E39+'Enter Data'!F39&lt;0.25, 'Enter Data'!H39&lt;0.5,'Enter Data'!I39&lt;0.5), 2, 0)</f>
        <v>0</v>
      </c>
      <c r="AL18">
        <f>IF(AND(SUM('Enter Data'!E40:I40)='Enter Data'!B40,SUM($A$17) = 0, 'Enter Data'!E40+'Enter Data'!F40+'Enter Data'!G40&gt;=0.25, 'Enter Data'!E40+'Enter Data'!F40&lt;0.25, 'Enter Data'!H40&lt;0.5,'Enter Data'!I40&lt;0.5), 2, 0)</f>
        <v>0</v>
      </c>
      <c r="AM18">
        <f>IF(AND(SUM('Enter Data'!E41:I41)='Enter Data'!B41,SUM($A$17) = 0, 'Enter Data'!E41+'Enter Data'!F41+'Enter Data'!G41&gt;=0.25, 'Enter Data'!E41+'Enter Data'!F41&lt;0.25, 'Enter Data'!H41&lt;0.5,'Enter Data'!I41&lt;0.5), 2, 0)</f>
        <v>0</v>
      </c>
      <c r="AN18">
        <f>IF(AND(SUM('Enter Data'!E42:I42)='Enter Data'!B42,SUM($A$17) = 0, 'Enter Data'!E42+'Enter Data'!F42+'Enter Data'!G42&gt;=0.25, 'Enter Data'!E42+'Enter Data'!F42&lt;0.25, 'Enter Data'!H42&lt;0.5,'Enter Data'!I42&lt;0.5), 2, 0)</f>
        <v>0</v>
      </c>
      <c r="AO18">
        <f>IF(AND(SUM('Enter Data'!E43:I43)='Enter Data'!B43,SUM($A$17) = 0, 'Enter Data'!E43+'Enter Data'!F43+'Enter Data'!G43&gt;=0.25, 'Enter Data'!E43+'Enter Data'!F43&lt;0.25, 'Enter Data'!H43&lt;0.5,'Enter Data'!I43&lt;0.5), 2, 0)</f>
        <v>0</v>
      </c>
      <c r="AP18">
        <f>IF(AND(SUM('Enter Data'!E44:I44)='Enter Data'!B44,SUM($A$17) = 0, 'Enter Data'!E44+'Enter Data'!F44+'Enter Data'!G44&gt;=0.25, 'Enter Data'!E44+'Enter Data'!F44&lt;0.25, 'Enter Data'!H44&lt;0.5,'Enter Data'!I44&lt;0.5), 2, 0)</f>
        <v>0</v>
      </c>
      <c r="AQ18">
        <f>IF(AND(SUM('Enter Data'!E45:I45)='Enter Data'!B45,SUM($A$17) = 0, 'Enter Data'!E45+'Enter Data'!F45+'Enter Data'!G45&gt;=0.25, 'Enter Data'!E45+'Enter Data'!F45&lt;0.25, 'Enter Data'!H45&lt;0.5,'Enter Data'!I45&lt;0.5), 2, 0)</f>
        <v>0</v>
      </c>
      <c r="AR18">
        <f>IF(AND(SUM('Enter Data'!E46:I46)='Enter Data'!B46,SUM($A$17) = 0, 'Enter Data'!E46+'Enter Data'!F46+'Enter Data'!G46&gt;=0.25, 'Enter Data'!E46+'Enter Data'!F46&lt;0.25, 'Enter Data'!H46&lt;0.5,'Enter Data'!I46&lt;0.5), 2, 0)</f>
        <v>0</v>
      </c>
      <c r="AS18">
        <f>IF(AND(SUM('Enter Data'!E47:I47)='Enter Data'!B47,SUM($A$17) = 0, 'Enter Data'!E47+'Enter Data'!F47+'Enter Data'!G47&gt;=0.25, 'Enter Data'!E47+'Enter Data'!F47&lt;0.25, 'Enter Data'!H47&lt;0.5,'Enter Data'!I47&lt;0.5), 2, 0)</f>
        <v>0</v>
      </c>
      <c r="AT18">
        <f>IF(AND(SUM('Enter Data'!E48:I48)='Enter Data'!B48,SUM($A$17) = 0, 'Enter Data'!E48+'Enter Data'!F48+'Enter Data'!G48&gt;=0.25, 'Enter Data'!E48+'Enter Data'!F48&lt;0.25, 'Enter Data'!H48&lt;0.5,'Enter Data'!I48&lt;0.5), 2, 0)</f>
        <v>0</v>
      </c>
      <c r="AU18">
        <f>IF(AND(SUM('Enter Data'!E49:I49)='Enter Data'!B49,SUM($A$17) = 0, 'Enter Data'!E49+'Enter Data'!F49+'Enter Data'!G49&gt;=0.25, 'Enter Data'!E49+'Enter Data'!F49&lt;0.25, 'Enter Data'!H49&lt;0.5,'Enter Data'!I49&lt;0.5), 2, 0)</f>
        <v>0</v>
      </c>
      <c r="AV18">
        <f>IF(AND(SUM('Enter Data'!E50:I50)='Enter Data'!B50,SUM($A$17) = 0, 'Enter Data'!E50+'Enter Data'!F50+'Enter Data'!G50&gt;=0.25, 'Enter Data'!E50+'Enter Data'!F50&lt;0.25, 'Enter Data'!H50&lt;0.5,'Enter Data'!I50&lt;0.5), 2, 0)</f>
        <v>0</v>
      </c>
      <c r="AW18">
        <f>IF(AND(SUM('Enter Data'!E51:I51)='Enter Data'!B51,SUM($A$17) = 0, 'Enter Data'!E51+'Enter Data'!F51+'Enter Data'!G51&gt;=0.25, 'Enter Data'!E51+'Enter Data'!F51&lt;0.25, 'Enter Data'!H51&lt;0.5,'Enter Data'!I51&lt;0.5), 2, 0)</f>
        <v>0</v>
      </c>
      <c r="AX18">
        <f>IF(AND(SUM('Enter Data'!E52:I52)='Enter Data'!B52,SUM($A$17) = 0, 'Enter Data'!E52+'Enter Data'!F52+'Enter Data'!G52&gt;=0.25, 'Enter Data'!E52+'Enter Data'!F52&lt;0.25, 'Enter Data'!H52&lt;0.5,'Enter Data'!I52&lt;0.5), 2, 0)</f>
        <v>0</v>
      </c>
      <c r="AY18">
        <f>IF(AND(SUM('Enter Data'!E53:I53)='Enter Data'!B53,SUM($A$17) = 0, 'Enter Data'!E53+'Enter Data'!F53+'Enter Data'!G53&gt;=0.25, 'Enter Data'!E53+'Enter Data'!F53&lt;0.25, 'Enter Data'!H53&lt;0.5,'Enter Data'!I53&lt;0.5), 2, 0)</f>
        <v>0</v>
      </c>
      <c r="AZ18">
        <f>IF(AND(SUM('Enter Data'!E54:I54)='Enter Data'!B54,SUM($A$17) = 0, 'Enter Data'!E54+'Enter Data'!F54+'Enter Data'!G54&gt;=0.25, 'Enter Data'!E54+'Enter Data'!F54&lt;0.25, 'Enter Data'!H54&lt;0.5,'Enter Data'!I54&lt;0.5), 2, 0)</f>
        <v>0</v>
      </c>
      <c r="BA18">
        <f>IF(AND(SUM('Enter Data'!E55:I55)='Enter Data'!B55,SUM($A$17) = 0, 'Enter Data'!E55+'Enter Data'!F55+'Enter Data'!G55&gt;=0.25, 'Enter Data'!E55+'Enter Data'!F55&lt;0.25, 'Enter Data'!H55&lt;0.5,'Enter Data'!I55&lt;0.5), 2, 0)</f>
        <v>0</v>
      </c>
      <c r="BB18">
        <f>IF(AND(SUM('Enter Data'!E56:I56)='Enter Data'!B56,SUM($A$17) = 0, 'Enter Data'!E56+'Enter Data'!F56+'Enter Data'!G56&gt;=0.25, 'Enter Data'!E56+'Enter Data'!F56&lt;0.25, 'Enter Data'!H56&lt;0.5,'Enter Data'!I56&lt;0.5), 2, 0)</f>
        <v>0</v>
      </c>
      <c r="BC18">
        <f>IF(AND(SUM('Enter Data'!E57:I57)='Enter Data'!B57,SUM($A$17) = 0, 'Enter Data'!E57+'Enter Data'!F57+'Enter Data'!G57&gt;=0.25, 'Enter Data'!E57+'Enter Data'!F57&lt;0.25, 'Enter Data'!H57&lt;0.5,'Enter Data'!I57&lt;0.5), 2, 0)</f>
        <v>0</v>
      </c>
      <c r="BD18">
        <f>IF(AND(SUM('Enter Data'!E58:I58)='Enter Data'!B58,SUM($A$17) = 0, 'Enter Data'!E58+'Enter Data'!F58+'Enter Data'!G58&gt;=0.25, 'Enter Data'!E58+'Enter Data'!F58&lt;0.25, 'Enter Data'!H58&lt;0.5,'Enter Data'!I58&lt;0.5), 2, 0)</f>
        <v>0</v>
      </c>
      <c r="BE18">
        <f>IF(AND(SUM('Enter Data'!E59:I59)='Enter Data'!B59,SUM($A$17) = 0, 'Enter Data'!E59+'Enter Data'!F59+'Enter Data'!G59&gt;=0.25, 'Enter Data'!E59+'Enter Data'!F59&lt;0.25, 'Enter Data'!H59&lt;0.5,'Enter Data'!I59&lt;0.5), 2, 0)</f>
        <v>0</v>
      </c>
      <c r="BF18">
        <f>IF(AND(SUM('Enter Data'!E60:I60)='Enter Data'!B60,SUM($A$17) = 0, 'Enter Data'!E60+'Enter Data'!F60+'Enter Data'!G60&gt;=0.25, 'Enter Data'!E60+'Enter Data'!F60&lt;0.25, 'Enter Data'!H60&lt;0.5,'Enter Data'!I60&lt;0.5), 2, 0)</f>
        <v>0</v>
      </c>
      <c r="BG18">
        <f>IF(AND(SUM('Enter Data'!E61:I61)='Enter Data'!B61,SUM($A$17) = 0, 'Enter Data'!E61+'Enter Data'!F61+'Enter Data'!G61&gt;=0.25, 'Enter Data'!E61+'Enter Data'!F61&lt;0.25, 'Enter Data'!H61&lt;0.5,'Enter Data'!I61&lt;0.5), 2, 0)</f>
        <v>0</v>
      </c>
      <c r="BH18">
        <f>IF(AND(SUM('Enter Data'!E62:I62)='Enter Data'!B62,SUM($A$17) = 0, 'Enter Data'!E62+'Enter Data'!F62+'Enter Data'!G62&gt;=0.25, 'Enter Data'!E62+'Enter Data'!F62&lt;0.25, 'Enter Data'!H62&lt;0.5,'Enter Data'!I62&lt;0.5), 2, 0)</f>
        <v>0</v>
      </c>
      <c r="BI18">
        <f>IF(AND(SUM('Enter Data'!E63:I63)='Enter Data'!B63,SUM($A$17) = 0, 'Enter Data'!E63+'Enter Data'!F63+'Enter Data'!G63&gt;=0.25, 'Enter Data'!E63+'Enter Data'!F63&lt;0.25, 'Enter Data'!H63&lt;0.5,'Enter Data'!I63&lt;0.5), 2, 0)</f>
        <v>0</v>
      </c>
      <c r="BJ18">
        <f>IF(AND(SUM('Enter Data'!E64:I64)='Enter Data'!B64,SUM($A$17) = 0, 'Enter Data'!E64+'Enter Data'!F64+'Enter Data'!G64&gt;=0.25, 'Enter Data'!E64+'Enter Data'!F64&lt;0.25, 'Enter Data'!H64&lt;0.5,'Enter Data'!I64&lt;0.5), 2, 0)</f>
        <v>0</v>
      </c>
      <c r="BK18">
        <f>IF(AND(SUM('Enter Data'!E65:I65)='Enter Data'!B65,SUM($A$17) = 0, 'Enter Data'!E65+'Enter Data'!F65+'Enter Data'!G65&gt;=0.25, 'Enter Data'!E65+'Enter Data'!F65&lt;0.25, 'Enter Data'!H65&lt;0.5,'Enter Data'!I65&lt;0.5), 2, 0)</f>
        <v>0</v>
      </c>
      <c r="BL18">
        <f>IF(AND(SUM('Enter Data'!E66:I66)='Enter Data'!B66,SUM($A$17) = 0, 'Enter Data'!E66+'Enter Data'!F66+'Enter Data'!G66&gt;=0.25, 'Enter Data'!E66+'Enter Data'!F66&lt;0.25, 'Enter Data'!H66&lt;0.5,'Enter Data'!I66&lt;0.5), 2, 0)</f>
        <v>0</v>
      </c>
      <c r="BM18">
        <f>IF(AND(SUM('Enter Data'!E67:I67)='Enter Data'!B67,SUM($A$17) = 0, 'Enter Data'!E67+'Enter Data'!F67+'Enter Data'!G67&gt;=0.25, 'Enter Data'!E67+'Enter Data'!F67&lt;0.25, 'Enter Data'!H67&lt;0.5,'Enter Data'!I67&lt;0.5), 2, 0)</f>
        <v>0</v>
      </c>
      <c r="BN18">
        <f>IF(AND(SUM('Enter Data'!E68:I68)='Enter Data'!B68,SUM($A$17) = 0, 'Enter Data'!E68+'Enter Data'!F68+'Enter Data'!G68&gt;=0.25, 'Enter Data'!E68+'Enter Data'!F68&lt;0.25, 'Enter Data'!H68&lt;0.5,'Enter Data'!I68&lt;0.5), 2, 0)</f>
        <v>0</v>
      </c>
      <c r="BO18">
        <f>IF(AND(SUM('Enter Data'!E69:I69)='Enter Data'!B69,SUM($A$17) = 0, 'Enter Data'!E69+'Enter Data'!F69+'Enter Data'!G69&gt;=0.25, 'Enter Data'!E69+'Enter Data'!F69&lt;0.25, 'Enter Data'!H69&lt;0.5,'Enter Data'!I69&lt;0.5), 2, 0)</f>
        <v>0</v>
      </c>
      <c r="BP18">
        <f>IF(AND(SUM('Enter Data'!E70:I70)='Enter Data'!B70,SUM($A$17) = 0, 'Enter Data'!E70+'Enter Data'!F70+'Enter Data'!G70&gt;=0.25, 'Enter Data'!E70+'Enter Data'!F70&lt;0.25, 'Enter Data'!H70&lt;0.5,'Enter Data'!I70&lt;0.5), 2, 0)</f>
        <v>0</v>
      </c>
      <c r="BQ18">
        <f>IF(AND(SUM('Enter Data'!E71:I71)='Enter Data'!B71,SUM($A$17) = 0, 'Enter Data'!E71+'Enter Data'!F71+'Enter Data'!G71&gt;=0.25, 'Enter Data'!E71+'Enter Data'!F71&lt;0.25, 'Enter Data'!H71&lt;0.5,'Enter Data'!I71&lt;0.5), 2, 0)</f>
        <v>0</v>
      </c>
      <c r="BR18">
        <f>IF(AND(SUM('Enter Data'!E72:I72)='Enter Data'!B72,SUM($A$17) = 0, 'Enter Data'!E72+'Enter Data'!F72+'Enter Data'!G72&gt;=0.25, 'Enter Data'!E72+'Enter Data'!F72&lt;0.25, 'Enter Data'!H72&lt;0.5,'Enter Data'!I72&lt;0.5), 2, 0)</f>
        <v>0</v>
      </c>
      <c r="BS18">
        <f>IF(AND(SUM('Enter Data'!E73:I73)='Enter Data'!B73,SUM($A$17) = 0, 'Enter Data'!E73+'Enter Data'!F73+'Enter Data'!G73&gt;=0.25, 'Enter Data'!E73+'Enter Data'!F73&lt;0.25, 'Enter Data'!H73&lt;0.5,'Enter Data'!I73&lt;0.5), 2, 0)</f>
        <v>0</v>
      </c>
      <c r="BT18">
        <f>IF(AND(SUM('Enter Data'!E74:I74)='Enter Data'!B74,SUM($A$17) = 0, 'Enter Data'!E74+'Enter Data'!F74+'Enter Data'!G74&gt;=0.25, 'Enter Data'!E74+'Enter Data'!F74&lt;0.25, 'Enter Data'!H74&lt;0.5,'Enter Data'!I74&lt;0.5), 2, 0)</f>
        <v>0</v>
      </c>
      <c r="BU18">
        <f>IF(AND(SUM('Enter Data'!E75:I75)='Enter Data'!B75,SUM($A$17) = 0, 'Enter Data'!E75+'Enter Data'!F75+'Enter Data'!G75&gt;=0.25, 'Enter Data'!E75+'Enter Data'!F75&lt;0.25, 'Enter Data'!H75&lt;0.5,'Enter Data'!I75&lt;0.5), 2, 0)</f>
        <v>0</v>
      </c>
      <c r="BV18">
        <f>IF(AND(SUM('Enter Data'!E76:I76)='Enter Data'!B76,SUM($A$17) = 0, 'Enter Data'!E76+'Enter Data'!F76+'Enter Data'!G76&gt;=0.25, 'Enter Data'!E76+'Enter Data'!F76&lt;0.25, 'Enter Data'!H76&lt;0.5,'Enter Data'!I76&lt;0.5), 2, 0)</f>
        <v>0</v>
      </c>
      <c r="BW18">
        <f>IF(AND(SUM('Enter Data'!E77:I77)='Enter Data'!B77,SUM($A$17) = 0, 'Enter Data'!E77+'Enter Data'!F77+'Enter Data'!G77&gt;=0.25, 'Enter Data'!E77+'Enter Data'!F77&lt;0.25, 'Enter Data'!H77&lt;0.5,'Enter Data'!I77&lt;0.5), 2, 0)</f>
        <v>0</v>
      </c>
      <c r="BX18">
        <f>IF(AND(SUM('Enter Data'!E78:I78)='Enter Data'!B78,SUM($A$17) = 0, 'Enter Data'!E78+'Enter Data'!F78+'Enter Data'!G78&gt;=0.25, 'Enter Data'!E78+'Enter Data'!F78&lt;0.25, 'Enter Data'!H78&lt;0.5,'Enter Data'!I78&lt;0.5), 2, 0)</f>
        <v>0</v>
      </c>
      <c r="BY18">
        <f>IF(AND(SUM('Enter Data'!E79:I79)='Enter Data'!B79,SUM($A$17) = 0, 'Enter Data'!E79+'Enter Data'!F79+'Enter Data'!G79&gt;=0.25, 'Enter Data'!E79+'Enter Data'!F79&lt;0.25, 'Enter Data'!H79&lt;0.5,'Enter Data'!I79&lt;0.5), 2, 0)</f>
        <v>0</v>
      </c>
      <c r="BZ18">
        <f>IF(AND(SUM('Enter Data'!E80:I80)='Enter Data'!B80,SUM($A$17) = 0, 'Enter Data'!E80+'Enter Data'!F80+'Enter Data'!G80&gt;=0.25, 'Enter Data'!E80+'Enter Data'!F80&lt;0.25, 'Enter Data'!H80&lt;0.5,'Enter Data'!I80&lt;0.5), 2, 0)</f>
        <v>0</v>
      </c>
      <c r="CA18">
        <f>IF(AND(SUM('Enter Data'!E81:I81)='Enter Data'!B81,SUM($A$17) = 0, 'Enter Data'!E81+'Enter Data'!F81+'Enter Data'!G81&gt;=0.25, 'Enter Data'!E81+'Enter Data'!F81&lt;0.25, 'Enter Data'!H81&lt;0.5,'Enter Data'!I81&lt;0.5), 2, 0)</f>
        <v>0</v>
      </c>
      <c r="CB18">
        <f>IF(AND(SUM('Enter Data'!E82:I82)='Enter Data'!B82,SUM($A$17) = 0, 'Enter Data'!E82+'Enter Data'!F82+'Enter Data'!G82&gt;=0.25, 'Enter Data'!E82+'Enter Data'!F82&lt;0.25, 'Enter Data'!H82&lt;0.5,'Enter Data'!I82&lt;0.5), 2, 0)</f>
        <v>0</v>
      </c>
      <c r="CC18">
        <f>IF(AND(SUM('Enter Data'!E83:I83)='Enter Data'!B83,SUM($A$17) = 0, 'Enter Data'!E83+'Enter Data'!F83+'Enter Data'!G83&gt;=0.25, 'Enter Data'!E83+'Enter Data'!F83&lt;0.25, 'Enter Data'!H83&lt;0.5,'Enter Data'!I83&lt;0.5), 2, 0)</f>
        <v>0</v>
      </c>
      <c r="CD18">
        <f>IF(AND(SUM('Enter Data'!E84:I84)='Enter Data'!B84,SUM($A$17) = 0, 'Enter Data'!E84+'Enter Data'!F84+'Enter Data'!G84&gt;=0.25, 'Enter Data'!E84+'Enter Data'!F84&lt;0.25, 'Enter Data'!H84&lt;0.5,'Enter Data'!I84&lt;0.5), 2, 0)</f>
        <v>0</v>
      </c>
      <c r="CE18">
        <f>IF(AND(SUM('Enter Data'!E85:I85)='Enter Data'!B85,SUM($A$17) = 0, 'Enter Data'!E85+'Enter Data'!F85+'Enter Data'!G85&gt;=0.25, 'Enter Data'!E85+'Enter Data'!F85&lt;0.25, 'Enter Data'!H85&lt;0.5,'Enter Data'!I85&lt;0.5), 2, 0)</f>
        <v>0</v>
      </c>
      <c r="CF18">
        <f>IF(AND(SUM('Enter Data'!E86:I86)='Enter Data'!B86,SUM($A$17) = 0, 'Enter Data'!E86+'Enter Data'!F86+'Enter Data'!G86&gt;=0.25, 'Enter Data'!E86+'Enter Data'!F86&lt;0.25, 'Enter Data'!H86&lt;0.5,'Enter Data'!I86&lt;0.5), 2, 0)</f>
        <v>0</v>
      </c>
      <c r="CG18">
        <f>IF(AND(SUM('Enter Data'!E87:I87)='Enter Data'!B87,SUM($A$17) = 0, 'Enter Data'!E87+'Enter Data'!F87+'Enter Data'!G87&gt;=0.25, 'Enter Data'!E87+'Enter Data'!F87&lt;0.25, 'Enter Data'!H87&lt;0.5,'Enter Data'!I87&lt;0.5), 2, 0)</f>
        <v>0</v>
      </c>
      <c r="CH18">
        <f>IF(AND(SUM('Enter Data'!E88:I88)='Enter Data'!B88,SUM($A$17) = 0, 'Enter Data'!E88+'Enter Data'!F88+'Enter Data'!G88&gt;=0.25, 'Enter Data'!E88+'Enter Data'!F88&lt;0.25, 'Enter Data'!H88&lt;0.5,'Enter Data'!I88&lt;0.5), 2, 0)</f>
        <v>0</v>
      </c>
      <c r="CI18">
        <f>IF(AND(SUM('Enter Data'!E89:I89)='Enter Data'!B89,SUM($A$17) = 0, 'Enter Data'!E89+'Enter Data'!F89+'Enter Data'!G89&gt;=0.25, 'Enter Data'!E89+'Enter Data'!F89&lt;0.25, 'Enter Data'!H89&lt;0.5,'Enter Data'!I89&lt;0.5), 2, 0)</f>
        <v>0</v>
      </c>
      <c r="CJ18">
        <f>IF(AND(SUM('Enter Data'!E90:I90)='Enter Data'!B90,SUM($A$17) = 0, 'Enter Data'!E90+'Enter Data'!F90+'Enter Data'!G90&gt;=0.25, 'Enter Data'!E90+'Enter Data'!F90&lt;0.25, 'Enter Data'!H90&lt;0.5,'Enter Data'!I90&lt;0.5), 2, 0)</f>
        <v>0</v>
      </c>
      <c r="CK18">
        <f>IF(AND(SUM('Enter Data'!E91:I91)='Enter Data'!B91,SUM($A$17) = 0, 'Enter Data'!E91+'Enter Data'!F91+'Enter Data'!G91&gt;=0.25, 'Enter Data'!E91+'Enter Data'!F91&lt;0.25, 'Enter Data'!H91&lt;0.5,'Enter Data'!I91&lt;0.5), 2, 0)</f>
        <v>0</v>
      </c>
      <c r="CL18">
        <f>IF(AND(SUM('Enter Data'!E92:I92)='Enter Data'!B92,SUM($A$17) = 0, 'Enter Data'!E92+'Enter Data'!F92+'Enter Data'!G92&gt;=0.25, 'Enter Data'!E92+'Enter Data'!F92&lt;0.25, 'Enter Data'!H92&lt;0.5,'Enter Data'!I92&lt;0.5), 2, 0)</f>
        <v>0</v>
      </c>
      <c r="CM18">
        <f>IF(AND(SUM('Enter Data'!E93:I93)='Enter Data'!B93,SUM($A$17) = 0, 'Enter Data'!E93+'Enter Data'!F93+'Enter Data'!G93&gt;=0.25, 'Enter Data'!E93+'Enter Data'!F93&lt;0.25, 'Enter Data'!H93&lt;0.5,'Enter Data'!I93&lt;0.5), 2, 0)</f>
        <v>0</v>
      </c>
      <c r="CN18">
        <f>IF(AND(SUM('Enter Data'!E94:I94)='Enter Data'!B94,SUM($A$17) = 0, 'Enter Data'!E94+'Enter Data'!F94+'Enter Data'!G94&gt;=0.25, 'Enter Data'!E94+'Enter Data'!F94&lt;0.25, 'Enter Data'!H94&lt;0.5,'Enter Data'!I94&lt;0.5), 2, 0)</f>
        <v>0</v>
      </c>
      <c r="CO18">
        <f>IF(AND(SUM('Enter Data'!E95:I95)='Enter Data'!B95,SUM($A$17) = 0, 'Enter Data'!E95+'Enter Data'!F95+'Enter Data'!G95&gt;=0.25, 'Enter Data'!E95+'Enter Data'!F95&lt;0.25, 'Enter Data'!H95&lt;0.5,'Enter Data'!I95&lt;0.5), 2, 0)</f>
        <v>0</v>
      </c>
      <c r="CP18">
        <f>IF(AND(SUM('Enter Data'!E96:I96)='Enter Data'!B96,SUM($A$17) = 0, 'Enter Data'!E96+'Enter Data'!F96+'Enter Data'!G96&gt;=0.25, 'Enter Data'!E96+'Enter Data'!F96&lt;0.25, 'Enter Data'!H96&lt;0.5,'Enter Data'!I96&lt;0.5), 2, 0)</f>
        <v>0</v>
      </c>
      <c r="CQ18">
        <f>IF(AND(SUM('Enter Data'!E97:I97)='Enter Data'!B97,SUM($A$17) = 0, 'Enter Data'!E97+'Enter Data'!F97+'Enter Data'!G97&gt;=0.25, 'Enter Data'!E97+'Enter Data'!F97&lt;0.25, 'Enter Data'!H97&lt;0.5,'Enter Data'!I97&lt;0.5), 2, 0)</f>
        <v>0</v>
      </c>
      <c r="CR18">
        <f>IF(AND(SUM('Enter Data'!E98:I98)='Enter Data'!B98,SUM($A$17) = 0, 'Enter Data'!E98+'Enter Data'!F98+'Enter Data'!G98&gt;=0.25, 'Enter Data'!E98+'Enter Data'!F98&lt;0.25, 'Enter Data'!H98&lt;0.5,'Enter Data'!I98&lt;0.5), 2, 0)</f>
        <v>0</v>
      </c>
      <c r="CS18">
        <f>IF(AND(SUM('Enter Data'!E99:I99)='Enter Data'!B99,SUM($A$17) = 0, 'Enter Data'!E99+'Enter Data'!F99+'Enter Data'!G99&gt;=0.25, 'Enter Data'!E99+'Enter Data'!F99&lt;0.25, 'Enter Data'!H99&lt;0.5,'Enter Data'!I99&lt;0.5), 2, 0)</f>
        <v>0</v>
      </c>
      <c r="CT18">
        <f>IF(AND(SUM('Enter Data'!E100:I100)='Enter Data'!B100,SUM($A$17) = 0, 'Enter Data'!E100+'Enter Data'!F100+'Enter Data'!G100&gt;=0.25, 'Enter Data'!E100+'Enter Data'!F100&lt;0.25, 'Enter Data'!H100&lt;0.5,'Enter Data'!I100&lt;0.5), 2, 0)</f>
        <v>0</v>
      </c>
      <c r="CU18">
        <f>IF(AND(SUM('Enter Data'!E101:I101)='Enter Data'!B101,SUM($A$17) = 0, 'Enter Data'!E101+'Enter Data'!F101+'Enter Data'!G101&gt;=0.25, 'Enter Data'!E101+'Enter Data'!F101&lt;0.25, 'Enter Data'!H101&lt;0.5,'Enter Data'!I101&lt;0.5), 2, 0)</f>
        <v>0</v>
      </c>
      <c r="CV18">
        <f>IF(AND(SUM('Enter Data'!E102:I102)='Enter Data'!B102,SUM($A$17) = 0, 'Enter Data'!E102+'Enter Data'!F102+'Enter Data'!G102&gt;=0.25, 'Enter Data'!E102+'Enter Data'!F102&lt;0.25, 'Enter Data'!H102&lt;0.5,'Enter Data'!I102&lt;0.5), 2, 0)</f>
        <v>0</v>
      </c>
    </row>
    <row r="19" spans="1:100" x14ac:dyDescent="0.25">
      <c r="A19" s="69">
        <f>IF(AND(SUM('Enter Data'!E3:I3)='Enter Data'!B3,SUM($A$17:$A$18) = 0, 'Enter Data'!G3&gt;=0.5, 'Enter Data'!E3+'Enter Data'!F3&gt;=0.25), 3, 0)</f>
        <v>0</v>
      </c>
      <c r="B19">
        <f>IF(AND(SUM('Enter Data'!E4:I4)='Enter Data'!B4,SUM($A$17:$A$18) = 0, 'Enter Data'!G4&gt;=0.5, 'Enter Data'!E4+'Enter Data'!F4&gt;=0.25), 3, 0)</f>
        <v>0</v>
      </c>
      <c r="C19">
        <f>IF(AND(SUM('Enter Data'!E5:I5)='Enter Data'!B5,SUM($A$17:$A$18) = 0, 'Enter Data'!G5&gt;=0.5, 'Enter Data'!E5+'Enter Data'!F5&gt;=0.25), 3, 0)</f>
        <v>0</v>
      </c>
      <c r="D19">
        <f>IF(AND(SUM('Enter Data'!E6:I6)='Enter Data'!B6,SUM($A$17:$A$18) = 0, 'Enter Data'!G6&gt;=0.5, 'Enter Data'!E6+'Enter Data'!F6&gt;=0.25), 3, 0)</f>
        <v>0</v>
      </c>
      <c r="E19">
        <f>IF(AND(SUM('Enter Data'!E7:I7)='Enter Data'!B7,SUM($A$17:$A$18) = 0, 'Enter Data'!G7&gt;=0.5, 'Enter Data'!E7+'Enter Data'!F7&gt;=0.25), 3, 0)</f>
        <v>0</v>
      </c>
      <c r="F19">
        <f>IF(AND(SUM('Enter Data'!E8:I8)='Enter Data'!B8,SUM($A$17:$A$18) = 0, 'Enter Data'!G8&gt;=0.5, 'Enter Data'!E8+'Enter Data'!F8&gt;=0.25), 3, 0)</f>
        <v>0</v>
      </c>
      <c r="G19">
        <f>IF(AND(SUM('Enter Data'!E9:I9)='Enter Data'!B9,SUM($A$17:$A$18) = 0, 'Enter Data'!G9&gt;=0.5, 'Enter Data'!E9+'Enter Data'!F9&gt;=0.25), 3, 0)</f>
        <v>0</v>
      </c>
      <c r="H19">
        <f>IF(AND(SUM('Enter Data'!E10:I10)='Enter Data'!B10,SUM($A$17:$A$18) = 0, 'Enter Data'!G10&gt;=0.5, 'Enter Data'!E10+'Enter Data'!F10&gt;=0.25), 3, 0)</f>
        <v>0</v>
      </c>
      <c r="I19">
        <f>IF(AND(SUM('Enter Data'!E11:I11)='Enter Data'!B11,SUM($A$17:$A$18) = 0, 'Enter Data'!G11&gt;=0.5, 'Enter Data'!E11+'Enter Data'!F11&gt;=0.25), 3, 0)</f>
        <v>0</v>
      </c>
      <c r="J19">
        <f>IF(AND(SUM('Enter Data'!E12:I12)='Enter Data'!B12,SUM($A$17:$A$18) = 0, 'Enter Data'!G12&gt;=0.5, 'Enter Data'!E12+'Enter Data'!F12&gt;=0.25), 3, 0)</f>
        <v>0</v>
      </c>
      <c r="K19">
        <f>IF(AND(SUM('Enter Data'!E13:I13)='Enter Data'!B13,SUM($A$17:$A$18) = 0, 'Enter Data'!G13&gt;=0.5, 'Enter Data'!E13+'Enter Data'!F13&gt;=0.25), 3, 0)</f>
        <v>0</v>
      </c>
      <c r="L19">
        <f>IF(AND(SUM('Enter Data'!E14:I14)='Enter Data'!B14,SUM($A$17:$A$18) = 0, 'Enter Data'!G14&gt;=0.5, 'Enter Data'!E14+'Enter Data'!F14&gt;=0.25), 3, 0)</f>
        <v>0</v>
      </c>
      <c r="M19">
        <f>IF(AND(SUM('Enter Data'!E15:I15)='Enter Data'!B15,SUM($A$17:$A$18) = 0, 'Enter Data'!G15&gt;=0.5, 'Enter Data'!E15+'Enter Data'!F15&gt;=0.25), 3, 0)</f>
        <v>0</v>
      </c>
      <c r="N19">
        <f>IF(AND(SUM('Enter Data'!E16:I16)='Enter Data'!B16,SUM($A$17:$A$18) = 0, 'Enter Data'!G16&gt;=0.5, 'Enter Data'!E16+'Enter Data'!F16&gt;=0.25), 3, 0)</f>
        <v>0</v>
      </c>
      <c r="O19">
        <f>IF(AND(SUM('Enter Data'!E17:I17)='Enter Data'!B17,SUM($A$17:$A$18) = 0, 'Enter Data'!G17&gt;=0.5, 'Enter Data'!E17+'Enter Data'!F17&gt;=0.25), 3, 0)</f>
        <v>0</v>
      </c>
      <c r="P19">
        <f>IF(AND(SUM('Enter Data'!E18:I18)='Enter Data'!B18,SUM($A$17:$A$18) = 0, 'Enter Data'!G18&gt;=0.5, 'Enter Data'!E18+'Enter Data'!F18&gt;=0.25), 3, 0)</f>
        <v>0</v>
      </c>
      <c r="Q19">
        <f>IF(AND(SUM('Enter Data'!E19:I19)='Enter Data'!B19,SUM($A$17:$A$18) = 0, 'Enter Data'!G19&gt;=0.5, 'Enter Data'!E19+'Enter Data'!F19&gt;=0.25), 3, 0)</f>
        <v>0</v>
      </c>
      <c r="R19">
        <f>IF(AND(SUM('Enter Data'!E20:I20)='Enter Data'!B20,SUM($A$17:$A$18) = 0, 'Enter Data'!G20&gt;=0.5, 'Enter Data'!E20+'Enter Data'!F20&gt;=0.25), 3, 0)</f>
        <v>0</v>
      </c>
      <c r="S19">
        <f>IF(AND(SUM('Enter Data'!E21:I21)='Enter Data'!B21,SUM($A$17:$A$18) = 0, 'Enter Data'!G21&gt;=0.5, 'Enter Data'!E21+'Enter Data'!F21&gt;=0.25), 3, 0)</f>
        <v>0</v>
      </c>
      <c r="T19">
        <f>IF(AND(SUM('Enter Data'!E22:I22)='Enter Data'!B22,SUM($A$17:$A$18) = 0, 'Enter Data'!G22&gt;=0.5, 'Enter Data'!E22+'Enter Data'!F22&gt;=0.25), 3, 0)</f>
        <v>0</v>
      </c>
      <c r="U19">
        <f>IF(AND(SUM('Enter Data'!E23:I23)='Enter Data'!B23,SUM($A$17:$A$18) = 0, 'Enter Data'!G23&gt;=0.5, 'Enter Data'!E23+'Enter Data'!F23&gt;=0.25), 3, 0)</f>
        <v>0</v>
      </c>
      <c r="V19">
        <f>IF(AND(SUM('Enter Data'!E24:I24)='Enter Data'!B24,SUM($A$17:$A$18) = 0, 'Enter Data'!G24&gt;=0.5, 'Enter Data'!E24+'Enter Data'!F24&gt;=0.25), 3, 0)</f>
        <v>0</v>
      </c>
      <c r="W19">
        <f>IF(AND(SUM('Enter Data'!E25:I25)='Enter Data'!B25,SUM($A$17:$A$18) = 0, 'Enter Data'!G25&gt;=0.5, 'Enter Data'!E25+'Enter Data'!F25&gt;=0.25), 3, 0)</f>
        <v>0</v>
      </c>
      <c r="X19">
        <f>IF(AND(SUM('Enter Data'!E26:I26)='Enter Data'!B26,SUM($A$17:$A$18) = 0, 'Enter Data'!G26&gt;=0.5, 'Enter Data'!E26+'Enter Data'!F26&gt;=0.25), 3, 0)</f>
        <v>0</v>
      </c>
      <c r="Y19">
        <f>IF(AND(SUM('Enter Data'!E27:I27)='Enter Data'!B27,SUM($A$17:$A$18) = 0, 'Enter Data'!G27&gt;=0.5, 'Enter Data'!E27+'Enter Data'!F27&gt;=0.25), 3, 0)</f>
        <v>0</v>
      </c>
      <c r="Z19">
        <f>IF(AND(SUM('Enter Data'!E28:I28)='Enter Data'!B28,SUM($A$17:$A$18) = 0, 'Enter Data'!G28&gt;=0.5, 'Enter Data'!E28+'Enter Data'!F28&gt;=0.25), 3, 0)</f>
        <v>0</v>
      </c>
      <c r="AA19">
        <f>IF(AND(SUM('Enter Data'!E29:I29)='Enter Data'!B29,SUM($A$17:$A$18) = 0, 'Enter Data'!G29&gt;=0.5, 'Enter Data'!E29+'Enter Data'!F29&gt;=0.25), 3, 0)</f>
        <v>0</v>
      </c>
      <c r="AB19">
        <f>IF(AND(SUM('Enter Data'!E30:I30)='Enter Data'!B30,SUM($A$17:$A$18) = 0, 'Enter Data'!G30&gt;=0.5, 'Enter Data'!E30+'Enter Data'!F30&gt;=0.25), 3, 0)</f>
        <v>0</v>
      </c>
      <c r="AC19">
        <f>IF(AND(SUM('Enter Data'!E31:I31)='Enter Data'!B31,SUM($A$17:$A$18) = 0, 'Enter Data'!G31&gt;=0.5, 'Enter Data'!E31+'Enter Data'!F31&gt;=0.25), 3, 0)</f>
        <v>0</v>
      </c>
      <c r="AD19">
        <f>IF(AND(SUM('Enter Data'!E32:I32)='Enter Data'!B32,SUM($A$17:$A$18) = 0, 'Enter Data'!G32&gt;=0.5, 'Enter Data'!E32+'Enter Data'!F32&gt;=0.25), 3, 0)</f>
        <v>0</v>
      </c>
      <c r="AE19">
        <f>IF(AND(SUM('Enter Data'!E33:I33)='Enter Data'!B33,SUM($A$17:$A$18) = 0, 'Enter Data'!G33&gt;=0.5, 'Enter Data'!E33+'Enter Data'!F33&gt;=0.25), 3, 0)</f>
        <v>0</v>
      </c>
      <c r="AF19">
        <f>IF(AND(SUM('Enter Data'!E34:I34)='Enter Data'!B34,SUM($A$17:$A$18) = 0, 'Enter Data'!G34&gt;=0.5, 'Enter Data'!E34+'Enter Data'!F34&gt;=0.25), 3, 0)</f>
        <v>0</v>
      </c>
      <c r="AG19">
        <f>IF(AND(SUM('Enter Data'!E35:I35)='Enter Data'!B35,SUM($A$17:$A$18) = 0, 'Enter Data'!G35&gt;=0.5, 'Enter Data'!E35+'Enter Data'!F35&gt;=0.25), 3, 0)</f>
        <v>0</v>
      </c>
      <c r="AH19">
        <f>IF(AND(SUM('Enter Data'!E36:I36)='Enter Data'!B36,SUM($A$17:$A$18) = 0, 'Enter Data'!G36&gt;=0.5, 'Enter Data'!E36+'Enter Data'!F36&gt;=0.25), 3, 0)</f>
        <v>0</v>
      </c>
      <c r="AI19">
        <f>IF(AND(SUM('Enter Data'!E37:I37)='Enter Data'!B37,SUM($A$17:$A$18) = 0, 'Enter Data'!G37&gt;=0.5, 'Enter Data'!E37+'Enter Data'!F37&gt;=0.25), 3, 0)</f>
        <v>0</v>
      </c>
      <c r="AJ19">
        <f>IF(AND(SUM('Enter Data'!E38:I38)='Enter Data'!B38,SUM($A$17:$A$18) = 0, 'Enter Data'!G38&gt;=0.5, 'Enter Data'!E38+'Enter Data'!F38&gt;=0.25), 3, 0)</f>
        <v>0</v>
      </c>
      <c r="AK19">
        <f>IF(AND(SUM('Enter Data'!E39:I39)='Enter Data'!B39,SUM($A$17:$A$18) = 0, 'Enter Data'!G39&gt;=0.5, 'Enter Data'!E39+'Enter Data'!F39&gt;=0.25), 3, 0)</f>
        <v>0</v>
      </c>
      <c r="AL19">
        <f>IF(AND(SUM('Enter Data'!E40:I40)='Enter Data'!B40,SUM($A$17:$A$18) = 0, 'Enter Data'!G40&gt;=0.5, 'Enter Data'!E40+'Enter Data'!F40&gt;=0.25), 3, 0)</f>
        <v>0</v>
      </c>
      <c r="AM19">
        <f>IF(AND(SUM('Enter Data'!E41:I41)='Enter Data'!B41,SUM($A$17:$A$18) = 0, 'Enter Data'!G41&gt;=0.5, 'Enter Data'!E41+'Enter Data'!F41&gt;=0.25), 3, 0)</f>
        <v>0</v>
      </c>
      <c r="AN19">
        <f>IF(AND(SUM('Enter Data'!E42:I42)='Enter Data'!B42,SUM($A$17:$A$18) = 0, 'Enter Data'!G42&gt;=0.5, 'Enter Data'!E42+'Enter Data'!F42&gt;=0.25), 3, 0)</f>
        <v>0</v>
      </c>
      <c r="AO19">
        <f>IF(AND(SUM('Enter Data'!E43:I43)='Enter Data'!B43,SUM($A$17:$A$18) = 0, 'Enter Data'!G43&gt;=0.5, 'Enter Data'!E43+'Enter Data'!F43&gt;=0.25), 3, 0)</f>
        <v>0</v>
      </c>
      <c r="AP19">
        <f>IF(AND(SUM('Enter Data'!E44:I44)='Enter Data'!B44,SUM($A$17:$A$18) = 0, 'Enter Data'!G44&gt;=0.5, 'Enter Data'!E44+'Enter Data'!F44&gt;=0.25), 3, 0)</f>
        <v>0</v>
      </c>
      <c r="AQ19">
        <f>IF(AND(SUM('Enter Data'!E45:I45)='Enter Data'!B45,SUM($A$17:$A$18) = 0, 'Enter Data'!G45&gt;=0.5, 'Enter Data'!E45+'Enter Data'!F45&gt;=0.25), 3, 0)</f>
        <v>0</v>
      </c>
      <c r="AR19">
        <f>IF(AND(SUM('Enter Data'!E46:I46)='Enter Data'!B46,SUM($A$17:$A$18) = 0, 'Enter Data'!G46&gt;=0.5, 'Enter Data'!E46+'Enter Data'!F46&gt;=0.25), 3, 0)</f>
        <v>0</v>
      </c>
      <c r="AS19">
        <f>IF(AND(SUM('Enter Data'!E47:I47)='Enter Data'!B47,SUM($A$17:$A$18) = 0, 'Enter Data'!G47&gt;=0.5, 'Enter Data'!E47+'Enter Data'!F47&gt;=0.25), 3, 0)</f>
        <v>0</v>
      </c>
      <c r="AT19">
        <f>IF(AND(SUM('Enter Data'!E48:I48)='Enter Data'!B48,SUM($A$17:$A$18) = 0, 'Enter Data'!G48&gt;=0.5, 'Enter Data'!E48+'Enter Data'!F48&gt;=0.25), 3, 0)</f>
        <v>0</v>
      </c>
      <c r="AU19">
        <f>IF(AND(SUM('Enter Data'!E49:I49)='Enter Data'!B49,SUM($A$17:$A$18) = 0, 'Enter Data'!G49&gt;=0.5, 'Enter Data'!E49+'Enter Data'!F49&gt;=0.25), 3, 0)</f>
        <v>0</v>
      </c>
      <c r="AV19">
        <f>IF(AND(SUM('Enter Data'!E50:I50)='Enter Data'!B50,SUM($A$17:$A$18) = 0, 'Enter Data'!G50&gt;=0.5, 'Enter Data'!E50+'Enter Data'!F50&gt;=0.25), 3, 0)</f>
        <v>0</v>
      </c>
      <c r="AW19">
        <f>IF(AND(SUM('Enter Data'!E51:I51)='Enter Data'!B51,SUM($A$17:$A$18) = 0, 'Enter Data'!G51&gt;=0.5, 'Enter Data'!E51+'Enter Data'!F51&gt;=0.25), 3, 0)</f>
        <v>0</v>
      </c>
      <c r="AX19">
        <f>IF(AND(SUM('Enter Data'!E52:I52)='Enter Data'!B52,SUM($A$17:$A$18) = 0, 'Enter Data'!G52&gt;=0.5, 'Enter Data'!E52+'Enter Data'!F52&gt;=0.25), 3, 0)</f>
        <v>0</v>
      </c>
      <c r="AY19">
        <f>IF(AND(SUM('Enter Data'!E53:I53)='Enter Data'!B53,SUM($A$17:$A$18) = 0, 'Enter Data'!G53&gt;=0.5, 'Enter Data'!E53+'Enter Data'!F53&gt;=0.25), 3, 0)</f>
        <v>0</v>
      </c>
      <c r="AZ19">
        <f>IF(AND(SUM('Enter Data'!E54:I54)='Enter Data'!B54,SUM($A$17:$A$18) = 0, 'Enter Data'!G54&gt;=0.5, 'Enter Data'!E54+'Enter Data'!F54&gt;=0.25), 3, 0)</f>
        <v>0</v>
      </c>
      <c r="BA19">
        <f>IF(AND(SUM('Enter Data'!E55:I55)='Enter Data'!B55,SUM($A$17:$A$18) = 0, 'Enter Data'!G55&gt;=0.5, 'Enter Data'!E55+'Enter Data'!F55&gt;=0.25), 3, 0)</f>
        <v>0</v>
      </c>
      <c r="BB19">
        <f>IF(AND(SUM('Enter Data'!E56:I56)='Enter Data'!B56,SUM($A$17:$A$18) = 0, 'Enter Data'!G56&gt;=0.5, 'Enter Data'!E56+'Enter Data'!F56&gt;=0.25), 3, 0)</f>
        <v>0</v>
      </c>
      <c r="BC19">
        <f>IF(AND(SUM('Enter Data'!E57:I57)='Enter Data'!B57,SUM($A$17:$A$18) = 0, 'Enter Data'!G57&gt;=0.5, 'Enter Data'!E57+'Enter Data'!F57&gt;=0.25), 3, 0)</f>
        <v>0</v>
      </c>
      <c r="BD19">
        <f>IF(AND(SUM('Enter Data'!E58:I58)='Enter Data'!B58,SUM($A$17:$A$18) = 0, 'Enter Data'!G58&gt;=0.5, 'Enter Data'!E58+'Enter Data'!F58&gt;=0.25), 3, 0)</f>
        <v>0</v>
      </c>
      <c r="BE19">
        <f>IF(AND(SUM('Enter Data'!E59:I59)='Enter Data'!B59,SUM($A$17:$A$18) = 0, 'Enter Data'!G59&gt;=0.5, 'Enter Data'!E59+'Enter Data'!F59&gt;=0.25), 3, 0)</f>
        <v>0</v>
      </c>
      <c r="BF19">
        <f>IF(AND(SUM('Enter Data'!E60:I60)='Enter Data'!B60,SUM($A$17:$A$18) = 0, 'Enter Data'!G60&gt;=0.5, 'Enter Data'!E60+'Enter Data'!F60&gt;=0.25), 3, 0)</f>
        <v>0</v>
      </c>
      <c r="BG19">
        <f>IF(AND(SUM('Enter Data'!E61:I61)='Enter Data'!B61,SUM($A$17:$A$18) = 0, 'Enter Data'!G61&gt;=0.5, 'Enter Data'!E61+'Enter Data'!F61&gt;=0.25), 3, 0)</f>
        <v>0</v>
      </c>
      <c r="BH19">
        <f>IF(AND(SUM('Enter Data'!E62:I62)='Enter Data'!B62,SUM($A$17:$A$18) = 0, 'Enter Data'!G62&gt;=0.5, 'Enter Data'!E62+'Enter Data'!F62&gt;=0.25), 3, 0)</f>
        <v>0</v>
      </c>
      <c r="BI19">
        <f>IF(AND(SUM('Enter Data'!E63:I63)='Enter Data'!B63,SUM($A$17:$A$18) = 0, 'Enter Data'!G63&gt;=0.5, 'Enter Data'!E63+'Enter Data'!F63&gt;=0.25), 3, 0)</f>
        <v>0</v>
      </c>
      <c r="BJ19">
        <f>IF(AND(SUM('Enter Data'!E64:I64)='Enter Data'!B64,SUM($A$17:$A$18) = 0, 'Enter Data'!G64&gt;=0.5, 'Enter Data'!E64+'Enter Data'!F64&gt;=0.25), 3, 0)</f>
        <v>0</v>
      </c>
      <c r="BK19">
        <f>IF(AND(SUM('Enter Data'!E65:I65)='Enter Data'!B65,SUM($A$17:$A$18) = 0, 'Enter Data'!G65&gt;=0.5, 'Enter Data'!E65+'Enter Data'!F65&gt;=0.25), 3, 0)</f>
        <v>0</v>
      </c>
      <c r="BL19">
        <f>IF(AND(SUM('Enter Data'!E66:I66)='Enter Data'!B66,SUM($A$17:$A$18) = 0, 'Enter Data'!G66&gt;=0.5, 'Enter Data'!E66+'Enter Data'!F66&gt;=0.25), 3, 0)</f>
        <v>0</v>
      </c>
      <c r="BM19">
        <f>IF(AND(SUM('Enter Data'!E67:I67)='Enter Data'!B67,SUM($A$17:$A$18) = 0, 'Enter Data'!G67&gt;=0.5, 'Enter Data'!E67+'Enter Data'!F67&gt;=0.25), 3, 0)</f>
        <v>0</v>
      </c>
      <c r="BN19">
        <f>IF(AND(SUM('Enter Data'!E68:I68)='Enter Data'!B68,SUM($A$17:$A$18) = 0, 'Enter Data'!G68&gt;=0.5, 'Enter Data'!E68+'Enter Data'!F68&gt;=0.25), 3, 0)</f>
        <v>0</v>
      </c>
      <c r="BO19">
        <f>IF(AND(SUM('Enter Data'!E69:I69)='Enter Data'!B69,SUM($A$17:$A$18) = 0, 'Enter Data'!G69&gt;=0.5, 'Enter Data'!E69+'Enter Data'!F69&gt;=0.25), 3, 0)</f>
        <v>0</v>
      </c>
      <c r="BP19">
        <f>IF(AND(SUM('Enter Data'!E70:I70)='Enter Data'!B70,SUM($A$17:$A$18) = 0, 'Enter Data'!G70&gt;=0.5, 'Enter Data'!E70+'Enter Data'!F70&gt;=0.25), 3, 0)</f>
        <v>0</v>
      </c>
      <c r="BQ19">
        <f>IF(AND(SUM('Enter Data'!E71:I71)='Enter Data'!B71,SUM($A$17:$A$18) = 0, 'Enter Data'!G71&gt;=0.5, 'Enter Data'!E71+'Enter Data'!F71&gt;=0.25), 3, 0)</f>
        <v>0</v>
      </c>
      <c r="BR19">
        <f>IF(AND(SUM('Enter Data'!E72:I72)='Enter Data'!B72,SUM($A$17:$A$18) = 0, 'Enter Data'!G72&gt;=0.5, 'Enter Data'!E72+'Enter Data'!F72&gt;=0.25), 3, 0)</f>
        <v>0</v>
      </c>
      <c r="BS19">
        <f>IF(AND(SUM('Enter Data'!E73:I73)='Enter Data'!B73,SUM($A$17:$A$18) = 0, 'Enter Data'!G73&gt;=0.5, 'Enter Data'!E73+'Enter Data'!F73&gt;=0.25), 3, 0)</f>
        <v>0</v>
      </c>
      <c r="BT19">
        <f>IF(AND(SUM('Enter Data'!E74:I74)='Enter Data'!B74,SUM($A$17:$A$18) = 0, 'Enter Data'!G74&gt;=0.5, 'Enter Data'!E74+'Enter Data'!F74&gt;=0.25), 3, 0)</f>
        <v>0</v>
      </c>
      <c r="BU19">
        <f>IF(AND(SUM('Enter Data'!E75:I75)='Enter Data'!B75,SUM($A$17:$A$18) = 0, 'Enter Data'!G75&gt;=0.5, 'Enter Data'!E75+'Enter Data'!F75&gt;=0.25), 3, 0)</f>
        <v>0</v>
      </c>
      <c r="BV19">
        <f>IF(AND(SUM('Enter Data'!E76:I76)='Enter Data'!B76,SUM($A$17:$A$18) = 0, 'Enter Data'!G76&gt;=0.5, 'Enter Data'!E76+'Enter Data'!F76&gt;=0.25), 3, 0)</f>
        <v>0</v>
      </c>
      <c r="BW19">
        <f>IF(AND(SUM('Enter Data'!E77:I77)='Enter Data'!B77,SUM($A$17:$A$18) = 0, 'Enter Data'!G77&gt;=0.5, 'Enter Data'!E77+'Enter Data'!F77&gt;=0.25), 3, 0)</f>
        <v>0</v>
      </c>
      <c r="BX19">
        <f>IF(AND(SUM('Enter Data'!E78:I78)='Enter Data'!B78,SUM($A$17:$A$18) = 0, 'Enter Data'!G78&gt;=0.5, 'Enter Data'!E78+'Enter Data'!F78&gt;=0.25), 3, 0)</f>
        <v>0</v>
      </c>
      <c r="BY19">
        <f>IF(AND(SUM('Enter Data'!E79:I79)='Enter Data'!B79,SUM($A$17:$A$18) = 0, 'Enter Data'!G79&gt;=0.5, 'Enter Data'!E79+'Enter Data'!F79&gt;=0.25), 3, 0)</f>
        <v>0</v>
      </c>
      <c r="BZ19">
        <f>IF(AND(SUM('Enter Data'!E80:I80)='Enter Data'!B80,SUM($A$17:$A$18) = 0, 'Enter Data'!G80&gt;=0.5, 'Enter Data'!E80+'Enter Data'!F80&gt;=0.25), 3, 0)</f>
        <v>0</v>
      </c>
      <c r="CA19">
        <f>IF(AND(SUM('Enter Data'!E81:I81)='Enter Data'!B81,SUM($A$17:$A$18) = 0, 'Enter Data'!G81&gt;=0.5, 'Enter Data'!E81+'Enter Data'!F81&gt;=0.25), 3, 0)</f>
        <v>0</v>
      </c>
      <c r="CB19">
        <f>IF(AND(SUM('Enter Data'!E82:I82)='Enter Data'!B82,SUM($A$17:$A$18) = 0, 'Enter Data'!G82&gt;=0.5, 'Enter Data'!E82+'Enter Data'!F82&gt;=0.25), 3, 0)</f>
        <v>0</v>
      </c>
      <c r="CC19">
        <f>IF(AND(SUM('Enter Data'!E83:I83)='Enter Data'!B83,SUM($A$17:$A$18) = 0, 'Enter Data'!G83&gt;=0.5, 'Enter Data'!E83+'Enter Data'!F83&gt;=0.25), 3, 0)</f>
        <v>0</v>
      </c>
      <c r="CD19">
        <f>IF(AND(SUM('Enter Data'!E84:I84)='Enter Data'!B84,SUM($A$17:$A$18) = 0, 'Enter Data'!G84&gt;=0.5, 'Enter Data'!E84+'Enter Data'!F84&gt;=0.25), 3, 0)</f>
        <v>0</v>
      </c>
      <c r="CE19">
        <f>IF(AND(SUM('Enter Data'!E85:I85)='Enter Data'!B85,SUM($A$17:$A$18) = 0, 'Enter Data'!G85&gt;=0.5, 'Enter Data'!E85+'Enter Data'!F85&gt;=0.25), 3, 0)</f>
        <v>0</v>
      </c>
      <c r="CF19">
        <f>IF(AND(SUM('Enter Data'!E86:I86)='Enter Data'!B86,SUM($A$17:$A$18) = 0, 'Enter Data'!G86&gt;=0.5, 'Enter Data'!E86+'Enter Data'!F86&gt;=0.25), 3, 0)</f>
        <v>0</v>
      </c>
      <c r="CG19">
        <f>IF(AND(SUM('Enter Data'!E87:I87)='Enter Data'!B87,SUM($A$17:$A$18) = 0, 'Enter Data'!G87&gt;=0.5, 'Enter Data'!E87+'Enter Data'!F87&gt;=0.25), 3, 0)</f>
        <v>0</v>
      </c>
      <c r="CH19">
        <f>IF(AND(SUM('Enter Data'!E88:I88)='Enter Data'!B88,SUM($A$17:$A$18) = 0, 'Enter Data'!G88&gt;=0.5, 'Enter Data'!E88+'Enter Data'!F88&gt;=0.25), 3, 0)</f>
        <v>0</v>
      </c>
      <c r="CI19">
        <f>IF(AND(SUM('Enter Data'!E89:I89)='Enter Data'!B89,SUM($A$17:$A$18) = 0, 'Enter Data'!G89&gt;=0.5, 'Enter Data'!E89+'Enter Data'!F89&gt;=0.25), 3, 0)</f>
        <v>0</v>
      </c>
      <c r="CJ19">
        <f>IF(AND(SUM('Enter Data'!E90:I90)='Enter Data'!B90,SUM($A$17:$A$18) = 0, 'Enter Data'!G90&gt;=0.5, 'Enter Data'!E90+'Enter Data'!F90&gt;=0.25), 3, 0)</f>
        <v>0</v>
      </c>
      <c r="CK19">
        <f>IF(AND(SUM('Enter Data'!E91:I91)='Enter Data'!B91,SUM($A$17:$A$18) = 0, 'Enter Data'!G91&gt;=0.5, 'Enter Data'!E91+'Enter Data'!F91&gt;=0.25), 3, 0)</f>
        <v>0</v>
      </c>
      <c r="CL19">
        <f>IF(AND(SUM('Enter Data'!E92:I92)='Enter Data'!B92,SUM($A$17:$A$18) = 0, 'Enter Data'!G92&gt;=0.5, 'Enter Data'!E92+'Enter Data'!F92&gt;=0.25), 3, 0)</f>
        <v>0</v>
      </c>
      <c r="CM19">
        <f>IF(AND(SUM('Enter Data'!E93:I93)='Enter Data'!B93,SUM($A$17:$A$18) = 0, 'Enter Data'!G93&gt;=0.5, 'Enter Data'!E93+'Enter Data'!F93&gt;=0.25), 3, 0)</f>
        <v>0</v>
      </c>
      <c r="CN19">
        <f>IF(AND(SUM('Enter Data'!E94:I94)='Enter Data'!B94,SUM($A$17:$A$18) = 0, 'Enter Data'!G94&gt;=0.5, 'Enter Data'!E94+'Enter Data'!F94&gt;=0.25), 3, 0)</f>
        <v>0</v>
      </c>
      <c r="CO19">
        <f>IF(AND(SUM('Enter Data'!E95:I95)='Enter Data'!B95,SUM($A$17:$A$18) = 0, 'Enter Data'!G95&gt;=0.5, 'Enter Data'!E95+'Enter Data'!F95&gt;=0.25), 3, 0)</f>
        <v>0</v>
      </c>
      <c r="CP19">
        <f>IF(AND(SUM('Enter Data'!E96:I96)='Enter Data'!B96,SUM($A$17:$A$18) = 0, 'Enter Data'!G96&gt;=0.5, 'Enter Data'!E96+'Enter Data'!F96&gt;=0.25), 3, 0)</f>
        <v>0</v>
      </c>
      <c r="CQ19">
        <f>IF(AND(SUM('Enter Data'!E97:I97)='Enter Data'!B97,SUM($A$17:$A$18) = 0, 'Enter Data'!G97&gt;=0.5, 'Enter Data'!E97+'Enter Data'!F97&gt;=0.25), 3, 0)</f>
        <v>0</v>
      </c>
      <c r="CR19">
        <f>IF(AND(SUM('Enter Data'!E98:I98)='Enter Data'!B98,SUM($A$17:$A$18) = 0, 'Enter Data'!G98&gt;=0.5, 'Enter Data'!E98+'Enter Data'!F98&gt;=0.25), 3, 0)</f>
        <v>0</v>
      </c>
      <c r="CS19">
        <f>IF(AND(SUM('Enter Data'!E99:I99)='Enter Data'!B99,SUM($A$17:$A$18) = 0, 'Enter Data'!G99&gt;=0.5, 'Enter Data'!E99+'Enter Data'!F99&gt;=0.25), 3, 0)</f>
        <v>0</v>
      </c>
      <c r="CT19">
        <f>IF(AND(SUM('Enter Data'!E100:I100)='Enter Data'!B100,SUM($A$17:$A$18) = 0, 'Enter Data'!G100&gt;=0.5, 'Enter Data'!E100+'Enter Data'!F100&gt;=0.25), 3, 0)</f>
        <v>0</v>
      </c>
      <c r="CU19">
        <f>IF(AND(SUM('Enter Data'!E101:I101)='Enter Data'!B101,SUM($A$17:$A$18) = 0, 'Enter Data'!G101&gt;=0.5, 'Enter Data'!E101+'Enter Data'!F101&gt;=0.25), 3, 0)</f>
        <v>0</v>
      </c>
      <c r="CV19">
        <f>IF(AND(SUM('Enter Data'!E102:I102)='Enter Data'!B102,SUM($A$17:$A$18) = 0, 'Enter Data'!G102&gt;=0.5, 'Enter Data'!E102+'Enter Data'!F102&gt;=0.25), 3, 0)</f>
        <v>0</v>
      </c>
    </row>
    <row r="20" spans="1:100" x14ac:dyDescent="0.25">
      <c r="A20" s="69">
        <f>IF(AND(SUM('Enter Data'!E3:I3)='Enter Data'!B3,SUM($A$17:$A$19) = 0, 'Enter Data'!H3&gt;=0.5, 'Enter Data'!H3&gt;'Enter Data'!I3), 4, 0)</f>
        <v>0</v>
      </c>
      <c r="B20">
        <f>IF(AND(SUM('Enter Data'!E4:I4)='Enter Data'!B4,SUM($A$17:$A$19) = 0, 'Enter Data'!H4&gt;=0.5, 'Enter Data'!H4&gt;'Enter Data'!I4), 4, 0)</f>
        <v>0</v>
      </c>
      <c r="C20">
        <f>IF(AND(SUM('Enter Data'!E5:I5)='Enter Data'!B5,SUM($A$17:$A$19) = 0, 'Enter Data'!H5&gt;=0.5, 'Enter Data'!H5&gt;'Enter Data'!I5), 4, 0)</f>
        <v>0</v>
      </c>
      <c r="D20">
        <f>IF(AND(SUM('Enter Data'!E6:I6)='Enter Data'!B6,SUM($A$17:$A$19) = 0, 'Enter Data'!H6&gt;=0.5, 'Enter Data'!H6&gt;'Enter Data'!I6), 4, 0)</f>
        <v>0</v>
      </c>
      <c r="E20">
        <f>IF(AND(SUM('Enter Data'!E7:I7)='Enter Data'!B7,SUM($A$17:$A$19) = 0, 'Enter Data'!H7&gt;=0.5, 'Enter Data'!H7&gt;'Enter Data'!I7), 4, 0)</f>
        <v>0</v>
      </c>
      <c r="F20">
        <f>IF(AND(SUM('Enter Data'!E8:I8)='Enter Data'!B8,SUM($A$17:$A$19) = 0, 'Enter Data'!H8&gt;=0.5, 'Enter Data'!H8&gt;'Enter Data'!I8), 4, 0)</f>
        <v>0</v>
      </c>
      <c r="G20">
        <f>IF(AND(SUM('Enter Data'!E9:I9)='Enter Data'!B9,SUM($A$17:$A$19) = 0, 'Enter Data'!H9&gt;=0.5, 'Enter Data'!H9&gt;'Enter Data'!I9), 4, 0)</f>
        <v>0</v>
      </c>
      <c r="H20">
        <f>IF(AND(SUM('Enter Data'!E10:I10)='Enter Data'!B10,SUM($A$17:$A$19) = 0, 'Enter Data'!H10&gt;=0.5, 'Enter Data'!H10&gt;'Enter Data'!I10), 4, 0)</f>
        <v>0</v>
      </c>
      <c r="I20">
        <f>IF(AND(SUM('Enter Data'!E11:I11)='Enter Data'!B11,SUM($A$17:$A$19) = 0, 'Enter Data'!H11&gt;=0.5, 'Enter Data'!H11&gt;'Enter Data'!I11), 4, 0)</f>
        <v>0</v>
      </c>
      <c r="J20">
        <f>IF(AND(SUM('Enter Data'!E12:I12)='Enter Data'!B12,SUM($A$17:$A$19) = 0, 'Enter Data'!H12&gt;=0.5, 'Enter Data'!H12&gt;'Enter Data'!I12), 4, 0)</f>
        <v>0</v>
      </c>
      <c r="K20">
        <f>IF(AND(SUM('Enter Data'!E13:I13)='Enter Data'!B13,SUM($A$17:$A$19) = 0, 'Enter Data'!H13&gt;=0.5, 'Enter Data'!H13&gt;'Enter Data'!I13), 4, 0)</f>
        <v>0</v>
      </c>
      <c r="L20">
        <f>IF(AND(SUM('Enter Data'!E14:I14)='Enter Data'!B14,SUM($A$17:$A$19) = 0, 'Enter Data'!H14&gt;=0.5, 'Enter Data'!H14&gt;'Enter Data'!I14), 4, 0)</f>
        <v>0</v>
      </c>
      <c r="M20">
        <f>IF(AND(SUM('Enter Data'!E15:I15)='Enter Data'!B15,SUM($A$17:$A$19) = 0, 'Enter Data'!H15&gt;=0.5, 'Enter Data'!H15&gt;'Enter Data'!I15), 4, 0)</f>
        <v>0</v>
      </c>
      <c r="N20">
        <f>IF(AND(SUM('Enter Data'!E16:I16)='Enter Data'!B16,SUM($A$17:$A$19) = 0, 'Enter Data'!H16&gt;=0.5, 'Enter Data'!H16&gt;'Enter Data'!I16), 4, 0)</f>
        <v>0</v>
      </c>
      <c r="O20">
        <f>IF(AND(SUM('Enter Data'!E17:I17)='Enter Data'!B17,SUM($A$17:$A$19) = 0, 'Enter Data'!H17&gt;=0.5, 'Enter Data'!H17&gt;'Enter Data'!I17), 4, 0)</f>
        <v>0</v>
      </c>
      <c r="P20">
        <f>IF(AND(SUM('Enter Data'!E18:I18)='Enter Data'!B18,SUM($A$17:$A$19) = 0, 'Enter Data'!H18&gt;=0.5, 'Enter Data'!H18&gt;'Enter Data'!I18), 4, 0)</f>
        <v>0</v>
      </c>
      <c r="Q20">
        <f>IF(AND(SUM('Enter Data'!E19:I19)='Enter Data'!B19,SUM($A$17:$A$19) = 0, 'Enter Data'!H19&gt;=0.5, 'Enter Data'!H19&gt;'Enter Data'!I19), 4, 0)</f>
        <v>0</v>
      </c>
      <c r="R20">
        <f>IF(AND(SUM('Enter Data'!E20:I20)='Enter Data'!B20,SUM($A$17:$A$19) = 0, 'Enter Data'!H20&gt;=0.5, 'Enter Data'!H20&gt;'Enter Data'!I20), 4, 0)</f>
        <v>0</v>
      </c>
      <c r="S20">
        <f>IF(AND(SUM('Enter Data'!E21:I21)='Enter Data'!B21,SUM($A$17:$A$19) = 0, 'Enter Data'!H21&gt;=0.5, 'Enter Data'!H21&gt;'Enter Data'!I21), 4, 0)</f>
        <v>0</v>
      </c>
      <c r="T20">
        <f>IF(AND(SUM('Enter Data'!E22:I22)='Enter Data'!B22,SUM($A$17:$A$19) = 0, 'Enter Data'!H22&gt;=0.5, 'Enter Data'!H22&gt;'Enter Data'!I22), 4, 0)</f>
        <v>0</v>
      </c>
      <c r="U20">
        <f>IF(AND(SUM('Enter Data'!E23:I23)='Enter Data'!B23,SUM($A$17:$A$19) = 0, 'Enter Data'!H23&gt;=0.5, 'Enter Data'!H23&gt;'Enter Data'!I23), 4, 0)</f>
        <v>0</v>
      </c>
      <c r="V20">
        <f>IF(AND(SUM('Enter Data'!E24:I24)='Enter Data'!B24,SUM($A$17:$A$19) = 0, 'Enter Data'!H24&gt;=0.5, 'Enter Data'!H24&gt;'Enter Data'!I24), 4, 0)</f>
        <v>0</v>
      </c>
      <c r="W20">
        <f>IF(AND(SUM('Enter Data'!E25:I25)='Enter Data'!B25,SUM($A$17:$A$19) = 0, 'Enter Data'!H25&gt;=0.5, 'Enter Data'!H25&gt;'Enter Data'!I25), 4, 0)</f>
        <v>0</v>
      </c>
      <c r="X20">
        <f>IF(AND(SUM('Enter Data'!E26:I26)='Enter Data'!B26,SUM($A$17:$A$19) = 0, 'Enter Data'!H26&gt;=0.5, 'Enter Data'!H26&gt;'Enter Data'!I26), 4, 0)</f>
        <v>0</v>
      </c>
      <c r="Y20">
        <f>IF(AND(SUM('Enter Data'!E27:I27)='Enter Data'!B27,SUM($A$17:$A$19) = 0, 'Enter Data'!H27&gt;=0.5, 'Enter Data'!H27&gt;'Enter Data'!I27), 4, 0)</f>
        <v>0</v>
      </c>
      <c r="Z20">
        <f>IF(AND(SUM('Enter Data'!E28:I28)='Enter Data'!B28,SUM($A$17:$A$19) = 0, 'Enter Data'!H28&gt;=0.5, 'Enter Data'!H28&gt;'Enter Data'!I28), 4, 0)</f>
        <v>0</v>
      </c>
      <c r="AA20">
        <f>IF(AND(SUM('Enter Data'!E29:I29)='Enter Data'!B29,SUM($A$17:$A$19) = 0, 'Enter Data'!H29&gt;=0.5, 'Enter Data'!H29&gt;'Enter Data'!I29), 4, 0)</f>
        <v>0</v>
      </c>
      <c r="AB20">
        <f>IF(AND(SUM('Enter Data'!E30:I30)='Enter Data'!B30,SUM($A$17:$A$19) = 0, 'Enter Data'!H30&gt;=0.5, 'Enter Data'!H30&gt;'Enter Data'!I30), 4, 0)</f>
        <v>0</v>
      </c>
      <c r="AC20">
        <f>IF(AND(SUM('Enter Data'!E31:I31)='Enter Data'!B31,SUM($A$17:$A$19) = 0, 'Enter Data'!H31&gt;=0.5, 'Enter Data'!H31&gt;'Enter Data'!I31), 4, 0)</f>
        <v>0</v>
      </c>
      <c r="AD20">
        <f>IF(AND(SUM('Enter Data'!E32:I32)='Enter Data'!B32,SUM($A$17:$A$19) = 0, 'Enter Data'!H32&gt;=0.5, 'Enter Data'!H32&gt;'Enter Data'!I32), 4, 0)</f>
        <v>0</v>
      </c>
      <c r="AE20">
        <f>IF(AND(SUM('Enter Data'!E33:I33)='Enter Data'!B33,SUM($A$17:$A$19) = 0, 'Enter Data'!H33&gt;=0.5, 'Enter Data'!H33&gt;'Enter Data'!I33), 4, 0)</f>
        <v>0</v>
      </c>
      <c r="AF20">
        <f>IF(AND(SUM('Enter Data'!E34:I34)='Enter Data'!B34,SUM($A$17:$A$19) = 0, 'Enter Data'!H34&gt;=0.5, 'Enter Data'!H34&gt;'Enter Data'!I34), 4, 0)</f>
        <v>0</v>
      </c>
      <c r="AG20">
        <f>IF(AND(SUM('Enter Data'!E35:I35)='Enter Data'!B35,SUM($A$17:$A$19) = 0, 'Enter Data'!H35&gt;=0.5, 'Enter Data'!H35&gt;'Enter Data'!I35), 4, 0)</f>
        <v>0</v>
      </c>
      <c r="AH20">
        <f>IF(AND(SUM('Enter Data'!E36:I36)='Enter Data'!B36,SUM($A$17:$A$19) = 0, 'Enter Data'!H36&gt;=0.5, 'Enter Data'!H36&gt;'Enter Data'!I36), 4, 0)</f>
        <v>0</v>
      </c>
      <c r="AI20">
        <f>IF(AND(SUM('Enter Data'!E37:I37)='Enter Data'!B37,SUM($A$17:$A$19) = 0, 'Enter Data'!H37&gt;=0.5, 'Enter Data'!H37&gt;'Enter Data'!I37), 4, 0)</f>
        <v>0</v>
      </c>
      <c r="AJ20">
        <f>IF(AND(SUM('Enter Data'!E38:I38)='Enter Data'!B38,SUM($A$17:$A$19) = 0, 'Enter Data'!H38&gt;=0.5, 'Enter Data'!H38&gt;'Enter Data'!I38), 4, 0)</f>
        <v>0</v>
      </c>
      <c r="AK20">
        <f>IF(AND(SUM('Enter Data'!E39:I39)='Enter Data'!B39,SUM($A$17:$A$19) = 0, 'Enter Data'!H39&gt;=0.5, 'Enter Data'!H39&gt;'Enter Data'!I39), 4, 0)</f>
        <v>0</v>
      </c>
      <c r="AL20">
        <f>IF(AND(SUM('Enter Data'!E40:I40)='Enter Data'!B40,SUM($A$17:$A$19) = 0, 'Enter Data'!H40&gt;=0.5, 'Enter Data'!H40&gt;'Enter Data'!I40), 4, 0)</f>
        <v>0</v>
      </c>
      <c r="AM20">
        <f>IF(AND(SUM('Enter Data'!E41:I41)='Enter Data'!B41,SUM($A$17:$A$19) = 0, 'Enter Data'!H41&gt;=0.5, 'Enter Data'!H41&gt;'Enter Data'!I41), 4, 0)</f>
        <v>0</v>
      </c>
      <c r="AN20">
        <f>IF(AND(SUM('Enter Data'!E42:I42)='Enter Data'!B42,SUM($A$17:$A$19) = 0, 'Enter Data'!H42&gt;=0.5, 'Enter Data'!H42&gt;'Enter Data'!I42), 4, 0)</f>
        <v>0</v>
      </c>
      <c r="AO20">
        <f>IF(AND(SUM('Enter Data'!E43:I43)='Enter Data'!B43,SUM($A$17:$A$19) = 0, 'Enter Data'!H43&gt;=0.5, 'Enter Data'!H43&gt;'Enter Data'!I43), 4, 0)</f>
        <v>0</v>
      </c>
      <c r="AP20">
        <f>IF(AND(SUM('Enter Data'!E44:I44)='Enter Data'!B44,SUM($A$17:$A$19) = 0, 'Enter Data'!H44&gt;=0.5, 'Enter Data'!H44&gt;'Enter Data'!I44), 4, 0)</f>
        <v>0</v>
      </c>
      <c r="AQ20">
        <f>IF(AND(SUM('Enter Data'!E45:I45)='Enter Data'!B45,SUM($A$17:$A$19) = 0, 'Enter Data'!H45&gt;=0.5, 'Enter Data'!H45&gt;'Enter Data'!I45), 4, 0)</f>
        <v>0</v>
      </c>
      <c r="AR20">
        <f>IF(AND(SUM('Enter Data'!E46:I46)='Enter Data'!B46,SUM($A$17:$A$19) = 0, 'Enter Data'!H46&gt;=0.5, 'Enter Data'!H46&gt;'Enter Data'!I46), 4, 0)</f>
        <v>0</v>
      </c>
      <c r="AS20">
        <f>IF(AND(SUM('Enter Data'!E47:I47)='Enter Data'!B47,SUM($A$17:$A$19) = 0, 'Enter Data'!H47&gt;=0.5, 'Enter Data'!H47&gt;'Enter Data'!I47), 4, 0)</f>
        <v>0</v>
      </c>
      <c r="AT20">
        <f>IF(AND(SUM('Enter Data'!E48:I48)='Enter Data'!B48,SUM($A$17:$A$19) = 0, 'Enter Data'!H48&gt;=0.5, 'Enter Data'!H48&gt;'Enter Data'!I48), 4, 0)</f>
        <v>0</v>
      </c>
      <c r="AU20">
        <f>IF(AND(SUM('Enter Data'!E49:I49)='Enter Data'!B49,SUM($A$17:$A$19) = 0, 'Enter Data'!H49&gt;=0.5, 'Enter Data'!H49&gt;'Enter Data'!I49), 4, 0)</f>
        <v>0</v>
      </c>
      <c r="AV20">
        <f>IF(AND(SUM('Enter Data'!E50:I50)='Enter Data'!B50,SUM($A$17:$A$19) = 0, 'Enter Data'!H50&gt;=0.5, 'Enter Data'!H50&gt;'Enter Data'!I50), 4, 0)</f>
        <v>0</v>
      </c>
      <c r="AW20">
        <f>IF(AND(SUM('Enter Data'!E51:I51)='Enter Data'!B51,SUM($A$17:$A$19) = 0, 'Enter Data'!H51&gt;=0.5, 'Enter Data'!H51&gt;'Enter Data'!I51), 4, 0)</f>
        <v>0</v>
      </c>
      <c r="AX20">
        <f>IF(AND(SUM('Enter Data'!E52:I52)='Enter Data'!B52,SUM($A$17:$A$19) = 0, 'Enter Data'!H52&gt;=0.5, 'Enter Data'!H52&gt;'Enter Data'!I52), 4, 0)</f>
        <v>0</v>
      </c>
      <c r="AY20">
        <f>IF(AND(SUM('Enter Data'!E53:I53)='Enter Data'!B53,SUM($A$17:$A$19) = 0, 'Enter Data'!H53&gt;=0.5, 'Enter Data'!H53&gt;'Enter Data'!I53), 4, 0)</f>
        <v>0</v>
      </c>
      <c r="AZ20">
        <f>IF(AND(SUM('Enter Data'!E54:I54)='Enter Data'!B54,SUM($A$17:$A$19) = 0, 'Enter Data'!H54&gt;=0.5, 'Enter Data'!H54&gt;'Enter Data'!I54), 4, 0)</f>
        <v>0</v>
      </c>
      <c r="BA20">
        <f>IF(AND(SUM('Enter Data'!E55:I55)='Enter Data'!B55,SUM($A$17:$A$19) = 0, 'Enter Data'!H55&gt;=0.5, 'Enter Data'!H55&gt;'Enter Data'!I55), 4, 0)</f>
        <v>0</v>
      </c>
      <c r="BB20">
        <f>IF(AND(SUM('Enter Data'!E56:I56)='Enter Data'!B56,SUM($A$17:$A$19) = 0, 'Enter Data'!H56&gt;=0.5, 'Enter Data'!H56&gt;'Enter Data'!I56), 4, 0)</f>
        <v>0</v>
      </c>
      <c r="BC20">
        <f>IF(AND(SUM('Enter Data'!E57:I57)='Enter Data'!B57,SUM($A$17:$A$19) = 0, 'Enter Data'!H57&gt;=0.5, 'Enter Data'!H57&gt;'Enter Data'!I57), 4, 0)</f>
        <v>0</v>
      </c>
      <c r="BD20">
        <f>IF(AND(SUM('Enter Data'!E58:I58)='Enter Data'!B58,SUM($A$17:$A$19) = 0, 'Enter Data'!H58&gt;=0.5, 'Enter Data'!H58&gt;'Enter Data'!I58), 4, 0)</f>
        <v>0</v>
      </c>
      <c r="BE20">
        <f>IF(AND(SUM('Enter Data'!E59:I59)='Enter Data'!B59,SUM($A$17:$A$19) = 0, 'Enter Data'!H59&gt;=0.5, 'Enter Data'!H59&gt;'Enter Data'!I59), 4, 0)</f>
        <v>0</v>
      </c>
      <c r="BF20">
        <f>IF(AND(SUM('Enter Data'!E60:I60)='Enter Data'!B60,SUM($A$17:$A$19) = 0, 'Enter Data'!H60&gt;=0.5, 'Enter Data'!H60&gt;'Enter Data'!I60), 4, 0)</f>
        <v>0</v>
      </c>
      <c r="BG20">
        <f>IF(AND(SUM('Enter Data'!E61:I61)='Enter Data'!B61,SUM($A$17:$A$19) = 0, 'Enter Data'!H61&gt;=0.5, 'Enter Data'!H61&gt;'Enter Data'!I61), 4, 0)</f>
        <v>0</v>
      </c>
      <c r="BH20">
        <f>IF(AND(SUM('Enter Data'!E62:I62)='Enter Data'!B62,SUM($A$17:$A$19) = 0, 'Enter Data'!H62&gt;=0.5, 'Enter Data'!H62&gt;'Enter Data'!I62), 4, 0)</f>
        <v>0</v>
      </c>
      <c r="BI20">
        <f>IF(AND(SUM('Enter Data'!E63:I63)='Enter Data'!B63,SUM($A$17:$A$19) = 0, 'Enter Data'!H63&gt;=0.5, 'Enter Data'!H63&gt;'Enter Data'!I63), 4, 0)</f>
        <v>0</v>
      </c>
      <c r="BJ20">
        <f>IF(AND(SUM('Enter Data'!E64:I64)='Enter Data'!B64,SUM($A$17:$A$19) = 0, 'Enter Data'!H64&gt;=0.5, 'Enter Data'!H64&gt;'Enter Data'!I64), 4, 0)</f>
        <v>0</v>
      </c>
      <c r="BK20">
        <f>IF(AND(SUM('Enter Data'!E65:I65)='Enter Data'!B65,SUM($A$17:$A$19) = 0, 'Enter Data'!H65&gt;=0.5, 'Enter Data'!H65&gt;'Enter Data'!I65), 4, 0)</f>
        <v>0</v>
      </c>
      <c r="BL20">
        <f>IF(AND(SUM('Enter Data'!E66:I66)='Enter Data'!B66,SUM($A$17:$A$19) = 0, 'Enter Data'!H66&gt;=0.5, 'Enter Data'!H66&gt;'Enter Data'!I66), 4, 0)</f>
        <v>0</v>
      </c>
      <c r="BM20">
        <f>IF(AND(SUM('Enter Data'!E67:I67)='Enter Data'!B67,SUM($A$17:$A$19) = 0, 'Enter Data'!H67&gt;=0.5, 'Enter Data'!H67&gt;'Enter Data'!I67), 4, 0)</f>
        <v>0</v>
      </c>
      <c r="BN20">
        <f>IF(AND(SUM('Enter Data'!E68:I68)='Enter Data'!B68,SUM($A$17:$A$19) = 0, 'Enter Data'!H68&gt;=0.5, 'Enter Data'!H68&gt;'Enter Data'!I68), 4, 0)</f>
        <v>0</v>
      </c>
      <c r="BO20">
        <f>IF(AND(SUM('Enter Data'!E69:I69)='Enter Data'!B69,SUM($A$17:$A$19) = 0, 'Enter Data'!H69&gt;=0.5, 'Enter Data'!H69&gt;'Enter Data'!I69), 4, 0)</f>
        <v>0</v>
      </c>
      <c r="BP20">
        <f>IF(AND(SUM('Enter Data'!E70:I70)='Enter Data'!B70,SUM($A$17:$A$19) = 0, 'Enter Data'!H70&gt;=0.5, 'Enter Data'!H70&gt;'Enter Data'!I70), 4, 0)</f>
        <v>0</v>
      </c>
      <c r="BQ20">
        <f>IF(AND(SUM('Enter Data'!E71:I71)='Enter Data'!B71,SUM($A$17:$A$19) = 0, 'Enter Data'!H71&gt;=0.5, 'Enter Data'!H71&gt;'Enter Data'!I71), 4, 0)</f>
        <v>0</v>
      </c>
      <c r="BR20">
        <f>IF(AND(SUM('Enter Data'!E72:I72)='Enter Data'!B72,SUM($A$17:$A$19) = 0, 'Enter Data'!H72&gt;=0.5, 'Enter Data'!H72&gt;'Enter Data'!I72), 4, 0)</f>
        <v>0</v>
      </c>
      <c r="BS20">
        <f>IF(AND(SUM('Enter Data'!E73:I73)='Enter Data'!B73,SUM($A$17:$A$19) = 0, 'Enter Data'!H73&gt;=0.5, 'Enter Data'!H73&gt;'Enter Data'!I73), 4, 0)</f>
        <v>0</v>
      </c>
      <c r="BT20">
        <f>IF(AND(SUM('Enter Data'!E74:I74)='Enter Data'!B74,SUM($A$17:$A$19) = 0, 'Enter Data'!H74&gt;=0.5, 'Enter Data'!H74&gt;'Enter Data'!I74), 4, 0)</f>
        <v>0</v>
      </c>
      <c r="BU20">
        <f>IF(AND(SUM('Enter Data'!E75:I75)='Enter Data'!B75,SUM($A$17:$A$19) = 0, 'Enter Data'!H75&gt;=0.5, 'Enter Data'!H75&gt;'Enter Data'!I75), 4, 0)</f>
        <v>0</v>
      </c>
      <c r="BV20">
        <f>IF(AND(SUM('Enter Data'!E76:I76)='Enter Data'!B76,SUM($A$17:$A$19) = 0, 'Enter Data'!H76&gt;=0.5, 'Enter Data'!H76&gt;'Enter Data'!I76), 4, 0)</f>
        <v>0</v>
      </c>
      <c r="BW20">
        <f>IF(AND(SUM('Enter Data'!E77:I77)='Enter Data'!B77,SUM($A$17:$A$19) = 0, 'Enter Data'!H77&gt;=0.5, 'Enter Data'!H77&gt;'Enter Data'!I77), 4, 0)</f>
        <v>0</v>
      </c>
      <c r="BX20">
        <f>IF(AND(SUM('Enter Data'!E78:I78)='Enter Data'!B78,SUM($A$17:$A$19) = 0, 'Enter Data'!H78&gt;=0.5, 'Enter Data'!H78&gt;'Enter Data'!I78), 4, 0)</f>
        <v>0</v>
      </c>
      <c r="BY20">
        <f>IF(AND(SUM('Enter Data'!E79:I79)='Enter Data'!B79,SUM($A$17:$A$19) = 0, 'Enter Data'!H79&gt;=0.5, 'Enter Data'!H79&gt;'Enter Data'!I79), 4, 0)</f>
        <v>0</v>
      </c>
      <c r="BZ20">
        <f>IF(AND(SUM('Enter Data'!E80:I80)='Enter Data'!B80,SUM($A$17:$A$19) = 0, 'Enter Data'!H80&gt;=0.5, 'Enter Data'!H80&gt;'Enter Data'!I80), 4, 0)</f>
        <v>0</v>
      </c>
      <c r="CA20">
        <f>IF(AND(SUM('Enter Data'!E81:I81)='Enter Data'!B81,SUM($A$17:$A$19) = 0, 'Enter Data'!H81&gt;=0.5, 'Enter Data'!H81&gt;'Enter Data'!I81), 4, 0)</f>
        <v>0</v>
      </c>
      <c r="CB20">
        <f>IF(AND(SUM('Enter Data'!E82:I82)='Enter Data'!B82,SUM($A$17:$A$19) = 0, 'Enter Data'!H82&gt;=0.5, 'Enter Data'!H82&gt;'Enter Data'!I82), 4, 0)</f>
        <v>0</v>
      </c>
      <c r="CC20">
        <f>IF(AND(SUM('Enter Data'!E83:I83)='Enter Data'!B83,SUM($A$17:$A$19) = 0, 'Enter Data'!H83&gt;=0.5, 'Enter Data'!H83&gt;'Enter Data'!I83), 4, 0)</f>
        <v>0</v>
      </c>
      <c r="CD20">
        <f>IF(AND(SUM('Enter Data'!E84:I84)='Enter Data'!B84,SUM($A$17:$A$19) = 0, 'Enter Data'!H84&gt;=0.5, 'Enter Data'!H84&gt;'Enter Data'!I84), 4, 0)</f>
        <v>0</v>
      </c>
      <c r="CE20">
        <f>IF(AND(SUM('Enter Data'!E85:I85)='Enter Data'!B85,SUM($A$17:$A$19) = 0, 'Enter Data'!H85&gt;=0.5, 'Enter Data'!H85&gt;'Enter Data'!I85), 4, 0)</f>
        <v>0</v>
      </c>
      <c r="CF20">
        <f>IF(AND(SUM('Enter Data'!E86:I86)='Enter Data'!B86,SUM($A$17:$A$19) = 0, 'Enter Data'!H86&gt;=0.5, 'Enter Data'!H86&gt;'Enter Data'!I86), 4, 0)</f>
        <v>0</v>
      </c>
      <c r="CG20">
        <f>IF(AND(SUM('Enter Data'!E87:I87)='Enter Data'!B87,SUM($A$17:$A$19) = 0, 'Enter Data'!H87&gt;=0.5, 'Enter Data'!H87&gt;'Enter Data'!I87), 4, 0)</f>
        <v>0</v>
      </c>
      <c r="CH20">
        <f>IF(AND(SUM('Enter Data'!E88:I88)='Enter Data'!B88,SUM($A$17:$A$19) = 0, 'Enter Data'!H88&gt;=0.5, 'Enter Data'!H88&gt;'Enter Data'!I88), 4, 0)</f>
        <v>0</v>
      </c>
      <c r="CI20">
        <f>IF(AND(SUM('Enter Data'!E89:I89)='Enter Data'!B89,SUM($A$17:$A$19) = 0, 'Enter Data'!H89&gt;=0.5, 'Enter Data'!H89&gt;'Enter Data'!I89), 4, 0)</f>
        <v>0</v>
      </c>
      <c r="CJ20">
        <f>IF(AND(SUM('Enter Data'!E90:I90)='Enter Data'!B90,SUM($A$17:$A$19) = 0, 'Enter Data'!H90&gt;=0.5, 'Enter Data'!H90&gt;'Enter Data'!I90), 4, 0)</f>
        <v>0</v>
      </c>
      <c r="CK20">
        <f>IF(AND(SUM('Enter Data'!E91:I91)='Enter Data'!B91,SUM($A$17:$A$19) = 0, 'Enter Data'!H91&gt;=0.5, 'Enter Data'!H91&gt;'Enter Data'!I91), 4, 0)</f>
        <v>0</v>
      </c>
      <c r="CL20">
        <f>IF(AND(SUM('Enter Data'!E92:I92)='Enter Data'!B92,SUM($A$17:$A$19) = 0, 'Enter Data'!H92&gt;=0.5, 'Enter Data'!H92&gt;'Enter Data'!I92), 4, 0)</f>
        <v>0</v>
      </c>
      <c r="CM20">
        <f>IF(AND(SUM('Enter Data'!E93:I93)='Enter Data'!B93,SUM($A$17:$A$19) = 0, 'Enter Data'!H93&gt;=0.5, 'Enter Data'!H93&gt;'Enter Data'!I93), 4, 0)</f>
        <v>0</v>
      </c>
      <c r="CN20">
        <f>IF(AND(SUM('Enter Data'!E94:I94)='Enter Data'!B94,SUM($A$17:$A$19) = 0, 'Enter Data'!H94&gt;=0.5, 'Enter Data'!H94&gt;'Enter Data'!I94), 4, 0)</f>
        <v>0</v>
      </c>
      <c r="CO20">
        <f>IF(AND(SUM('Enter Data'!E95:I95)='Enter Data'!B95,SUM($A$17:$A$19) = 0, 'Enter Data'!H95&gt;=0.5, 'Enter Data'!H95&gt;'Enter Data'!I95), 4, 0)</f>
        <v>0</v>
      </c>
      <c r="CP20">
        <f>IF(AND(SUM('Enter Data'!E96:I96)='Enter Data'!B96,SUM($A$17:$A$19) = 0, 'Enter Data'!H96&gt;=0.5, 'Enter Data'!H96&gt;'Enter Data'!I96), 4, 0)</f>
        <v>0</v>
      </c>
      <c r="CQ20">
        <f>IF(AND(SUM('Enter Data'!E97:I97)='Enter Data'!B97,SUM($A$17:$A$19) = 0, 'Enter Data'!H97&gt;=0.5, 'Enter Data'!H97&gt;'Enter Data'!I97), 4, 0)</f>
        <v>0</v>
      </c>
      <c r="CR20">
        <f>IF(AND(SUM('Enter Data'!E98:I98)='Enter Data'!B98,SUM($A$17:$A$19) = 0, 'Enter Data'!H98&gt;=0.5, 'Enter Data'!H98&gt;'Enter Data'!I98), 4, 0)</f>
        <v>0</v>
      </c>
      <c r="CS20">
        <f>IF(AND(SUM('Enter Data'!E99:I99)='Enter Data'!B99,SUM($A$17:$A$19) = 0, 'Enter Data'!H99&gt;=0.5, 'Enter Data'!H99&gt;'Enter Data'!I99), 4, 0)</f>
        <v>0</v>
      </c>
      <c r="CT20">
        <f>IF(AND(SUM('Enter Data'!E100:I100)='Enter Data'!B100,SUM($A$17:$A$19) = 0, 'Enter Data'!H100&gt;=0.5, 'Enter Data'!H100&gt;'Enter Data'!I100), 4, 0)</f>
        <v>0</v>
      </c>
      <c r="CU20">
        <f>IF(AND(SUM('Enter Data'!E101:I101)='Enter Data'!B101,SUM($A$17:$A$19) = 0, 'Enter Data'!H101&gt;=0.5, 'Enter Data'!H101&gt;'Enter Data'!I101), 4, 0)</f>
        <v>0</v>
      </c>
      <c r="CV20">
        <f>IF(AND(SUM('Enter Data'!E102:I102)='Enter Data'!B102,SUM($A$17:$A$19) = 0, 'Enter Data'!H102&gt;=0.5, 'Enter Data'!H102&gt;'Enter Data'!I102), 4, 0)</f>
        <v>0</v>
      </c>
    </row>
    <row r="21" spans="1:100" x14ac:dyDescent="0.25">
      <c r="A21" s="69">
        <f>IF(AND(SUM('Enter Data'!E3:I3)='Enter Data'!B3,SUM($A$17:$A$20) = 0, 'Enter Data'!E3+'Enter Data'!F3+'Enter Data'!G3&lt;0.25, 'Enter Data'!I3&lt;0.5), 5, 0)</f>
        <v>5</v>
      </c>
      <c r="B21">
        <f>IF(AND(SUM('Enter Data'!E4:I4)='Enter Data'!B4,SUM($A$17:$A$20) = 0, 'Enter Data'!E4+'Enter Data'!F4+'Enter Data'!G4&lt;0.25, 'Enter Data'!I4&lt;0.5), 5, 0)</f>
        <v>5</v>
      </c>
      <c r="C21">
        <f>IF(AND(SUM('Enter Data'!E5:I5)='Enter Data'!B5,SUM($A$17:$A$20) = 0, 'Enter Data'!E5+'Enter Data'!F5+'Enter Data'!G5&lt;0.25, 'Enter Data'!I5&lt;0.5), 5, 0)</f>
        <v>5</v>
      </c>
      <c r="D21">
        <f>IF(AND(SUM('Enter Data'!E6:I6)='Enter Data'!B6,SUM($A$17:$A$20) = 0, 'Enter Data'!E6+'Enter Data'!F6+'Enter Data'!G6&lt;0.25, 'Enter Data'!I6&lt;0.5), 5, 0)</f>
        <v>5</v>
      </c>
      <c r="E21">
        <f>IF(AND(SUM('Enter Data'!E7:I7)='Enter Data'!B7,SUM($A$17:$A$20) = 0, 'Enter Data'!E7+'Enter Data'!F7+'Enter Data'!G7&lt;0.25, 'Enter Data'!I7&lt;0.5), 5, 0)</f>
        <v>5</v>
      </c>
      <c r="F21">
        <f>IF(AND(SUM('Enter Data'!E8:I8)='Enter Data'!B8,SUM($A$17:$A$20) = 0, 'Enter Data'!E8+'Enter Data'!F8+'Enter Data'!G8&lt;0.25, 'Enter Data'!I8&lt;0.5), 5, 0)</f>
        <v>5</v>
      </c>
      <c r="G21">
        <f>IF(AND(SUM('Enter Data'!E9:I9)='Enter Data'!B9,SUM($A$17:$A$20) = 0, 'Enter Data'!E9+'Enter Data'!F9+'Enter Data'!G9&lt;0.25, 'Enter Data'!I9&lt;0.5), 5, 0)</f>
        <v>5</v>
      </c>
      <c r="H21">
        <f>IF(AND(SUM('Enter Data'!E10:I10)='Enter Data'!B10,SUM($A$17:$A$20) = 0, 'Enter Data'!E10+'Enter Data'!F10+'Enter Data'!G10&lt;0.25, 'Enter Data'!I10&lt;0.5), 5, 0)</f>
        <v>5</v>
      </c>
      <c r="I21">
        <f>IF(AND(SUM('Enter Data'!E11:I11)='Enter Data'!B11,SUM($A$17:$A$20) = 0, 'Enter Data'!E11+'Enter Data'!F11+'Enter Data'!G11&lt;0.25, 'Enter Data'!I11&lt;0.5), 5, 0)</f>
        <v>5</v>
      </c>
      <c r="J21">
        <f>IF(AND(SUM('Enter Data'!E12:I12)='Enter Data'!B12,SUM($A$17:$A$20) = 0, 'Enter Data'!E12+'Enter Data'!F12+'Enter Data'!G12&lt;0.25, 'Enter Data'!I12&lt;0.5), 5, 0)</f>
        <v>5</v>
      </c>
      <c r="K21">
        <f>IF(AND(SUM('Enter Data'!E13:I13)='Enter Data'!B13,SUM($A$17:$A$20) = 0, 'Enter Data'!E13+'Enter Data'!F13+'Enter Data'!G13&lt;0.25, 'Enter Data'!I13&lt;0.5), 5, 0)</f>
        <v>5</v>
      </c>
      <c r="L21">
        <f>IF(AND(SUM('Enter Data'!E14:I14)='Enter Data'!B14,SUM($A$17:$A$20) = 0, 'Enter Data'!E14+'Enter Data'!F14+'Enter Data'!G14&lt;0.25, 'Enter Data'!I14&lt;0.5), 5, 0)</f>
        <v>5</v>
      </c>
      <c r="M21">
        <f>IF(AND(SUM('Enter Data'!E15:I15)='Enter Data'!B15,SUM($A$17:$A$20) = 0, 'Enter Data'!E15+'Enter Data'!F15+'Enter Data'!G15&lt;0.25, 'Enter Data'!I15&lt;0.5), 5, 0)</f>
        <v>5</v>
      </c>
      <c r="N21">
        <f>IF(AND(SUM('Enter Data'!E16:I16)='Enter Data'!B16,SUM($A$17:$A$20) = 0, 'Enter Data'!E16+'Enter Data'!F16+'Enter Data'!G16&lt;0.25, 'Enter Data'!I16&lt;0.5), 5, 0)</f>
        <v>5</v>
      </c>
      <c r="O21">
        <f>IF(AND(SUM('Enter Data'!E17:I17)='Enter Data'!B17,SUM($A$17:$A$20) = 0, 'Enter Data'!E17+'Enter Data'!F17+'Enter Data'!G17&lt;0.25, 'Enter Data'!I17&lt;0.5), 5, 0)</f>
        <v>5</v>
      </c>
      <c r="P21">
        <f>IF(AND(SUM('Enter Data'!E18:I18)='Enter Data'!B18,SUM($A$17:$A$20) = 0, 'Enter Data'!E18+'Enter Data'!F18+'Enter Data'!G18&lt;0.25, 'Enter Data'!I18&lt;0.5), 5, 0)</f>
        <v>5</v>
      </c>
      <c r="Q21">
        <f>IF(AND(SUM('Enter Data'!E19:I19)='Enter Data'!B19,SUM($A$17:$A$20) = 0, 'Enter Data'!E19+'Enter Data'!F19+'Enter Data'!G19&lt;0.25, 'Enter Data'!I19&lt;0.5), 5, 0)</f>
        <v>5</v>
      </c>
      <c r="R21">
        <f>IF(AND(SUM('Enter Data'!E20:I20)='Enter Data'!B20,SUM($A$17:$A$20) = 0, 'Enter Data'!E20+'Enter Data'!F20+'Enter Data'!G20&lt;0.25, 'Enter Data'!I20&lt;0.5), 5, 0)</f>
        <v>5</v>
      </c>
      <c r="S21">
        <f>IF(AND(SUM('Enter Data'!E21:I21)='Enter Data'!B21,SUM($A$17:$A$20) = 0, 'Enter Data'!E21+'Enter Data'!F21+'Enter Data'!G21&lt;0.25, 'Enter Data'!I21&lt;0.5), 5, 0)</f>
        <v>5</v>
      </c>
      <c r="T21">
        <f>IF(AND(SUM('Enter Data'!E22:I22)='Enter Data'!B22,SUM($A$17:$A$20) = 0, 'Enter Data'!E22+'Enter Data'!F22+'Enter Data'!G22&lt;0.25, 'Enter Data'!I22&lt;0.5), 5, 0)</f>
        <v>5</v>
      </c>
      <c r="U21">
        <f>IF(AND(SUM('Enter Data'!E23:I23)='Enter Data'!B23,SUM($A$17:$A$20) = 0, 'Enter Data'!E23+'Enter Data'!F23+'Enter Data'!G23&lt;0.25, 'Enter Data'!I23&lt;0.5), 5, 0)</f>
        <v>5</v>
      </c>
      <c r="V21">
        <f>IF(AND(SUM('Enter Data'!E24:I24)='Enter Data'!B24,SUM($A$17:$A$20) = 0, 'Enter Data'!E24+'Enter Data'!F24+'Enter Data'!G24&lt;0.25, 'Enter Data'!I24&lt;0.5), 5, 0)</f>
        <v>5</v>
      </c>
      <c r="W21">
        <f>IF(AND(SUM('Enter Data'!E25:I25)='Enter Data'!B25,SUM($A$17:$A$20) = 0, 'Enter Data'!E25+'Enter Data'!F25+'Enter Data'!G25&lt;0.25, 'Enter Data'!I25&lt;0.5), 5, 0)</f>
        <v>5</v>
      </c>
      <c r="X21">
        <f>IF(AND(SUM('Enter Data'!E26:I26)='Enter Data'!B26,SUM($A$17:$A$20) = 0, 'Enter Data'!E26+'Enter Data'!F26+'Enter Data'!G26&lt;0.25, 'Enter Data'!I26&lt;0.5), 5, 0)</f>
        <v>5</v>
      </c>
      <c r="Y21">
        <f>IF(AND(SUM('Enter Data'!E27:I27)='Enter Data'!B27,SUM($A$17:$A$20) = 0, 'Enter Data'!E27+'Enter Data'!F27+'Enter Data'!G27&lt;0.25, 'Enter Data'!I27&lt;0.5), 5, 0)</f>
        <v>5</v>
      </c>
      <c r="Z21">
        <f>IF(AND(SUM('Enter Data'!E28:I28)='Enter Data'!B28,SUM($A$17:$A$20) = 0, 'Enter Data'!E28+'Enter Data'!F28+'Enter Data'!G28&lt;0.25, 'Enter Data'!I28&lt;0.5), 5, 0)</f>
        <v>5</v>
      </c>
      <c r="AA21">
        <f>IF(AND(SUM('Enter Data'!E29:I29)='Enter Data'!B29,SUM($A$17:$A$20) = 0, 'Enter Data'!E29+'Enter Data'!F29+'Enter Data'!G29&lt;0.25, 'Enter Data'!I29&lt;0.5), 5, 0)</f>
        <v>5</v>
      </c>
      <c r="AB21">
        <f>IF(AND(SUM('Enter Data'!E30:I30)='Enter Data'!B30,SUM($A$17:$A$20) = 0, 'Enter Data'!E30+'Enter Data'!F30+'Enter Data'!G30&lt;0.25, 'Enter Data'!I30&lt;0.5), 5, 0)</f>
        <v>5</v>
      </c>
      <c r="AC21">
        <f>IF(AND(SUM('Enter Data'!E31:I31)='Enter Data'!B31,SUM($A$17:$A$20) = 0, 'Enter Data'!E31+'Enter Data'!F31+'Enter Data'!G31&lt;0.25, 'Enter Data'!I31&lt;0.5), 5, 0)</f>
        <v>5</v>
      </c>
      <c r="AD21">
        <f>IF(AND(SUM('Enter Data'!E32:I32)='Enter Data'!B32,SUM($A$17:$A$20) = 0, 'Enter Data'!E32+'Enter Data'!F32+'Enter Data'!G32&lt;0.25, 'Enter Data'!I32&lt;0.5), 5, 0)</f>
        <v>5</v>
      </c>
      <c r="AE21">
        <f>IF(AND(SUM('Enter Data'!E33:I33)='Enter Data'!B33,SUM($A$17:$A$20) = 0, 'Enter Data'!E33+'Enter Data'!F33+'Enter Data'!G33&lt;0.25, 'Enter Data'!I33&lt;0.5), 5, 0)</f>
        <v>5</v>
      </c>
      <c r="AF21">
        <f>IF(AND(SUM('Enter Data'!E34:I34)='Enter Data'!B34,SUM($A$17:$A$20) = 0, 'Enter Data'!E34+'Enter Data'!F34+'Enter Data'!G34&lt;0.25, 'Enter Data'!I34&lt;0.5), 5, 0)</f>
        <v>5</v>
      </c>
      <c r="AG21">
        <f>IF(AND(SUM('Enter Data'!E35:I35)='Enter Data'!B35,SUM($A$17:$A$20) = 0, 'Enter Data'!E35+'Enter Data'!F35+'Enter Data'!G35&lt;0.25, 'Enter Data'!I35&lt;0.5), 5, 0)</f>
        <v>5</v>
      </c>
      <c r="AH21">
        <f>IF(AND(SUM('Enter Data'!E36:I36)='Enter Data'!B36,SUM($A$17:$A$20) = 0, 'Enter Data'!E36+'Enter Data'!F36+'Enter Data'!G36&lt;0.25, 'Enter Data'!I36&lt;0.5), 5, 0)</f>
        <v>5</v>
      </c>
      <c r="AI21">
        <f>IF(AND(SUM('Enter Data'!E37:I37)='Enter Data'!B37,SUM($A$17:$A$20) = 0, 'Enter Data'!E37+'Enter Data'!F37+'Enter Data'!G37&lt;0.25, 'Enter Data'!I37&lt;0.5), 5, 0)</f>
        <v>5</v>
      </c>
      <c r="AJ21">
        <f>IF(AND(SUM('Enter Data'!E38:I38)='Enter Data'!B38,SUM($A$17:$A$20) = 0, 'Enter Data'!E38+'Enter Data'!F38+'Enter Data'!G38&lt;0.25, 'Enter Data'!I38&lt;0.5), 5, 0)</f>
        <v>5</v>
      </c>
      <c r="AK21">
        <f>IF(AND(SUM('Enter Data'!E39:I39)='Enter Data'!B39,SUM($A$17:$A$20) = 0, 'Enter Data'!E39+'Enter Data'!F39+'Enter Data'!G39&lt;0.25, 'Enter Data'!I39&lt;0.5), 5, 0)</f>
        <v>5</v>
      </c>
      <c r="AL21">
        <f>IF(AND(SUM('Enter Data'!E40:I40)='Enter Data'!B40,SUM($A$17:$A$20) = 0, 'Enter Data'!E40+'Enter Data'!F40+'Enter Data'!G40&lt;0.25, 'Enter Data'!I40&lt;0.5), 5, 0)</f>
        <v>5</v>
      </c>
      <c r="AM21">
        <f>IF(AND(SUM('Enter Data'!E41:I41)='Enter Data'!B41,SUM($A$17:$A$20) = 0, 'Enter Data'!E41+'Enter Data'!F41+'Enter Data'!G41&lt;0.25, 'Enter Data'!I41&lt;0.5), 5, 0)</f>
        <v>5</v>
      </c>
      <c r="AN21">
        <f>IF(AND(SUM('Enter Data'!E42:I42)='Enter Data'!B42,SUM($A$17:$A$20) = 0, 'Enter Data'!E42+'Enter Data'!F42+'Enter Data'!G42&lt;0.25, 'Enter Data'!I42&lt;0.5), 5, 0)</f>
        <v>5</v>
      </c>
      <c r="AO21">
        <f>IF(AND(SUM('Enter Data'!E43:I43)='Enter Data'!B43,SUM($A$17:$A$20) = 0, 'Enter Data'!E43+'Enter Data'!F43+'Enter Data'!G43&lt;0.25, 'Enter Data'!I43&lt;0.5), 5, 0)</f>
        <v>5</v>
      </c>
      <c r="AP21">
        <f>IF(AND(SUM('Enter Data'!E44:I44)='Enter Data'!B44,SUM($A$17:$A$20) = 0, 'Enter Data'!E44+'Enter Data'!F44+'Enter Data'!G44&lt;0.25, 'Enter Data'!I44&lt;0.5), 5, 0)</f>
        <v>5</v>
      </c>
      <c r="AQ21">
        <f>IF(AND(SUM('Enter Data'!E45:I45)='Enter Data'!B45,SUM($A$17:$A$20) = 0, 'Enter Data'!E45+'Enter Data'!F45+'Enter Data'!G45&lt;0.25, 'Enter Data'!I45&lt;0.5), 5, 0)</f>
        <v>5</v>
      </c>
      <c r="AR21">
        <f>IF(AND(SUM('Enter Data'!E46:I46)='Enter Data'!B46,SUM($A$17:$A$20) = 0, 'Enter Data'!E46+'Enter Data'!F46+'Enter Data'!G46&lt;0.25, 'Enter Data'!I46&lt;0.5), 5, 0)</f>
        <v>5</v>
      </c>
      <c r="AS21">
        <f>IF(AND(SUM('Enter Data'!E47:I47)='Enter Data'!B47,SUM($A$17:$A$20) = 0, 'Enter Data'!E47+'Enter Data'!F47+'Enter Data'!G47&lt;0.25, 'Enter Data'!I47&lt;0.5), 5, 0)</f>
        <v>5</v>
      </c>
      <c r="AT21">
        <f>IF(AND(SUM('Enter Data'!E48:I48)='Enter Data'!B48,SUM($A$17:$A$20) = 0, 'Enter Data'!E48+'Enter Data'!F48+'Enter Data'!G48&lt;0.25, 'Enter Data'!I48&lt;0.5), 5, 0)</f>
        <v>5</v>
      </c>
      <c r="AU21">
        <f>IF(AND(SUM('Enter Data'!E49:I49)='Enter Data'!B49,SUM($A$17:$A$20) = 0, 'Enter Data'!E49+'Enter Data'!F49+'Enter Data'!G49&lt;0.25, 'Enter Data'!I49&lt;0.5), 5, 0)</f>
        <v>5</v>
      </c>
      <c r="AV21">
        <f>IF(AND(SUM('Enter Data'!E50:I50)='Enter Data'!B50,SUM($A$17:$A$20) = 0, 'Enter Data'!E50+'Enter Data'!F50+'Enter Data'!G50&lt;0.25, 'Enter Data'!I50&lt;0.5), 5, 0)</f>
        <v>5</v>
      </c>
      <c r="AW21">
        <f>IF(AND(SUM('Enter Data'!E51:I51)='Enter Data'!B51,SUM($A$17:$A$20) = 0, 'Enter Data'!E51+'Enter Data'!F51+'Enter Data'!G51&lt;0.25, 'Enter Data'!I51&lt;0.5), 5, 0)</f>
        <v>5</v>
      </c>
      <c r="AX21">
        <f>IF(AND(SUM('Enter Data'!E52:I52)='Enter Data'!B52,SUM($A$17:$A$20) = 0, 'Enter Data'!E52+'Enter Data'!F52+'Enter Data'!G52&lt;0.25, 'Enter Data'!I52&lt;0.5), 5, 0)</f>
        <v>5</v>
      </c>
      <c r="AY21">
        <f>IF(AND(SUM('Enter Data'!E53:I53)='Enter Data'!B53,SUM($A$17:$A$20) = 0, 'Enter Data'!E53+'Enter Data'!F53+'Enter Data'!G53&lt;0.25, 'Enter Data'!I53&lt;0.5), 5, 0)</f>
        <v>5</v>
      </c>
      <c r="AZ21">
        <f>IF(AND(SUM('Enter Data'!E54:I54)='Enter Data'!B54,SUM($A$17:$A$20) = 0, 'Enter Data'!E54+'Enter Data'!F54+'Enter Data'!G54&lt;0.25, 'Enter Data'!I54&lt;0.5), 5, 0)</f>
        <v>5</v>
      </c>
      <c r="BA21">
        <f>IF(AND(SUM('Enter Data'!E55:I55)='Enter Data'!B55,SUM($A$17:$A$20) = 0, 'Enter Data'!E55+'Enter Data'!F55+'Enter Data'!G55&lt;0.25, 'Enter Data'!I55&lt;0.5), 5, 0)</f>
        <v>5</v>
      </c>
      <c r="BB21">
        <f>IF(AND(SUM('Enter Data'!E56:I56)='Enter Data'!B56,SUM($A$17:$A$20) = 0, 'Enter Data'!E56+'Enter Data'!F56+'Enter Data'!G56&lt;0.25, 'Enter Data'!I56&lt;0.5), 5, 0)</f>
        <v>5</v>
      </c>
      <c r="BC21">
        <f>IF(AND(SUM('Enter Data'!E57:I57)='Enter Data'!B57,SUM($A$17:$A$20) = 0, 'Enter Data'!E57+'Enter Data'!F57+'Enter Data'!G57&lt;0.25, 'Enter Data'!I57&lt;0.5), 5, 0)</f>
        <v>5</v>
      </c>
      <c r="BD21">
        <f>IF(AND(SUM('Enter Data'!E58:I58)='Enter Data'!B58,SUM($A$17:$A$20) = 0, 'Enter Data'!E58+'Enter Data'!F58+'Enter Data'!G58&lt;0.25, 'Enter Data'!I58&lt;0.5), 5, 0)</f>
        <v>5</v>
      </c>
      <c r="BE21">
        <f>IF(AND(SUM('Enter Data'!E59:I59)='Enter Data'!B59,SUM($A$17:$A$20) = 0, 'Enter Data'!E59+'Enter Data'!F59+'Enter Data'!G59&lt;0.25, 'Enter Data'!I59&lt;0.5), 5, 0)</f>
        <v>5</v>
      </c>
      <c r="BF21">
        <f>IF(AND(SUM('Enter Data'!E60:I60)='Enter Data'!B60,SUM($A$17:$A$20) = 0, 'Enter Data'!E60+'Enter Data'!F60+'Enter Data'!G60&lt;0.25, 'Enter Data'!I60&lt;0.5), 5, 0)</f>
        <v>5</v>
      </c>
      <c r="BG21">
        <f>IF(AND(SUM('Enter Data'!E61:I61)='Enter Data'!B61,SUM($A$17:$A$20) = 0, 'Enter Data'!E61+'Enter Data'!F61+'Enter Data'!G61&lt;0.25, 'Enter Data'!I61&lt;0.5), 5, 0)</f>
        <v>5</v>
      </c>
      <c r="BH21">
        <f>IF(AND(SUM('Enter Data'!E62:I62)='Enter Data'!B62,SUM($A$17:$A$20) = 0, 'Enter Data'!E62+'Enter Data'!F62+'Enter Data'!G62&lt;0.25, 'Enter Data'!I62&lt;0.5), 5, 0)</f>
        <v>5</v>
      </c>
      <c r="BI21">
        <f>IF(AND(SUM('Enter Data'!E63:I63)='Enter Data'!B63,SUM($A$17:$A$20) = 0, 'Enter Data'!E63+'Enter Data'!F63+'Enter Data'!G63&lt;0.25, 'Enter Data'!I63&lt;0.5), 5, 0)</f>
        <v>5</v>
      </c>
      <c r="BJ21">
        <f>IF(AND(SUM('Enter Data'!E64:I64)='Enter Data'!B64,SUM($A$17:$A$20) = 0, 'Enter Data'!E64+'Enter Data'!F64+'Enter Data'!G64&lt;0.25, 'Enter Data'!I64&lt;0.5), 5, 0)</f>
        <v>5</v>
      </c>
      <c r="BK21">
        <f>IF(AND(SUM('Enter Data'!E65:I65)='Enter Data'!B65,SUM($A$17:$A$20) = 0, 'Enter Data'!E65+'Enter Data'!F65+'Enter Data'!G65&lt;0.25, 'Enter Data'!I65&lt;0.5), 5, 0)</f>
        <v>5</v>
      </c>
      <c r="BL21">
        <f>IF(AND(SUM('Enter Data'!E66:I66)='Enter Data'!B66,SUM($A$17:$A$20) = 0, 'Enter Data'!E66+'Enter Data'!F66+'Enter Data'!G66&lt;0.25, 'Enter Data'!I66&lt;0.5), 5, 0)</f>
        <v>5</v>
      </c>
      <c r="BM21">
        <f>IF(AND(SUM('Enter Data'!E67:I67)='Enter Data'!B67,SUM($A$17:$A$20) = 0, 'Enter Data'!E67+'Enter Data'!F67+'Enter Data'!G67&lt;0.25, 'Enter Data'!I67&lt;0.5), 5, 0)</f>
        <v>5</v>
      </c>
      <c r="BN21">
        <f>IF(AND(SUM('Enter Data'!E68:I68)='Enter Data'!B68,SUM($A$17:$A$20) = 0, 'Enter Data'!E68+'Enter Data'!F68+'Enter Data'!G68&lt;0.25, 'Enter Data'!I68&lt;0.5), 5, 0)</f>
        <v>5</v>
      </c>
      <c r="BO21">
        <f>IF(AND(SUM('Enter Data'!E69:I69)='Enter Data'!B69,SUM($A$17:$A$20) = 0, 'Enter Data'!E69+'Enter Data'!F69+'Enter Data'!G69&lt;0.25, 'Enter Data'!I69&lt;0.5), 5, 0)</f>
        <v>5</v>
      </c>
      <c r="BP21">
        <f>IF(AND(SUM('Enter Data'!E70:I70)='Enter Data'!B70,SUM($A$17:$A$20) = 0, 'Enter Data'!E70+'Enter Data'!F70+'Enter Data'!G70&lt;0.25, 'Enter Data'!I70&lt;0.5), 5, 0)</f>
        <v>5</v>
      </c>
      <c r="BQ21">
        <f>IF(AND(SUM('Enter Data'!E71:I71)='Enter Data'!B71,SUM($A$17:$A$20) = 0, 'Enter Data'!E71+'Enter Data'!F71+'Enter Data'!G71&lt;0.25, 'Enter Data'!I71&lt;0.5), 5, 0)</f>
        <v>5</v>
      </c>
      <c r="BR21">
        <f>IF(AND(SUM('Enter Data'!E72:I72)='Enter Data'!B72,SUM($A$17:$A$20) = 0, 'Enter Data'!E72+'Enter Data'!F72+'Enter Data'!G72&lt;0.25, 'Enter Data'!I72&lt;0.5), 5, 0)</f>
        <v>5</v>
      </c>
      <c r="BS21">
        <f>IF(AND(SUM('Enter Data'!E73:I73)='Enter Data'!B73,SUM($A$17:$A$20) = 0, 'Enter Data'!E73+'Enter Data'!F73+'Enter Data'!G73&lt;0.25, 'Enter Data'!I73&lt;0.5), 5, 0)</f>
        <v>5</v>
      </c>
      <c r="BT21">
        <f>IF(AND(SUM('Enter Data'!E74:I74)='Enter Data'!B74,SUM($A$17:$A$20) = 0, 'Enter Data'!E74+'Enter Data'!F74+'Enter Data'!G74&lt;0.25, 'Enter Data'!I74&lt;0.5), 5, 0)</f>
        <v>5</v>
      </c>
      <c r="BU21">
        <f>IF(AND(SUM('Enter Data'!E75:I75)='Enter Data'!B75,SUM($A$17:$A$20) = 0, 'Enter Data'!E75+'Enter Data'!F75+'Enter Data'!G75&lt;0.25, 'Enter Data'!I75&lt;0.5), 5, 0)</f>
        <v>5</v>
      </c>
      <c r="BV21">
        <f>IF(AND(SUM('Enter Data'!E76:I76)='Enter Data'!B76,SUM($A$17:$A$20) = 0, 'Enter Data'!E76+'Enter Data'!F76+'Enter Data'!G76&lt;0.25, 'Enter Data'!I76&lt;0.5), 5, 0)</f>
        <v>5</v>
      </c>
      <c r="BW21">
        <f>IF(AND(SUM('Enter Data'!E77:I77)='Enter Data'!B77,SUM($A$17:$A$20) = 0, 'Enter Data'!E77+'Enter Data'!F77+'Enter Data'!G77&lt;0.25, 'Enter Data'!I77&lt;0.5), 5, 0)</f>
        <v>5</v>
      </c>
      <c r="BX21">
        <f>IF(AND(SUM('Enter Data'!E78:I78)='Enter Data'!B78,SUM($A$17:$A$20) = 0, 'Enter Data'!E78+'Enter Data'!F78+'Enter Data'!G78&lt;0.25, 'Enter Data'!I78&lt;0.5), 5, 0)</f>
        <v>5</v>
      </c>
      <c r="BY21">
        <f>IF(AND(SUM('Enter Data'!E79:I79)='Enter Data'!B79,SUM($A$17:$A$20) = 0, 'Enter Data'!E79+'Enter Data'!F79+'Enter Data'!G79&lt;0.25, 'Enter Data'!I79&lt;0.5), 5, 0)</f>
        <v>5</v>
      </c>
      <c r="BZ21">
        <f>IF(AND(SUM('Enter Data'!E80:I80)='Enter Data'!B80,SUM($A$17:$A$20) = 0, 'Enter Data'!E80+'Enter Data'!F80+'Enter Data'!G80&lt;0.25, 'Enter Data'!I80&lt;0.5), 5, 0)</f>
        <v>5</v>
      </c>
      <c r="CA21">
        <f>IF(AND(SUM('Enter Data'!E81:I81)='Enter Data'!B81,SUM($A$17:$A$20) = 0, 'Enter Data'!E81+'Enter Data'!F81+'Enter Data'!G81&lt;0.25, 'Enter Data'!I81&lt;0.5), 5, 0)</f>
        <v>5</v>
      </c>
      <c r="CB21">
        <f>IF(AND(SUM('Enter Data'!E82:I82)='Enter Data'!B82,SUM($A$17:$A$20) = 0, 'Enter Data'!E82+'Enter Data'!F82+'Enter Data'!G82&lt;0.25, 'Enter Data'!I82&lt;0.5), 5, 0)</f>
        <v>5</v>
      </c>
      <c r="CC21">
        <f>IF(AND(SUM('Enter Data'!E83:I83)='Enter Data'!B83,SUM($A$17:$A$20) = 0, 'Enter Data'!E83+'Enter Data'!F83+'Enter Data'!G83&lt;0.25, 'Enter Data'!I83&lt;0.5), 5, 0)</f>
        <v>5</v>
      </c>
      <c r="CD21">
        <f>IF(AND(SUM('Enter Data'!E84:I84)='Enter Data'!B84,SUM($A$17:$A$20) = 0, 'Enter Data'!E84+'Enter Data'!F84+'Enter Data'!G84&lt;0.25, 'Enter Data'!I84&lt;0.5), 5, 0)</f>
        <v>5</v>
      </c>
      <c r="CE21">
        <f>IF(AND(SUM('Enter Data'!E85:I85)='Enter Data'!B85,SUM($A$17:$A$20) = 0, 'Enter Data'!E85+'Enter Data'!F85+'Enter Data'!G85&lt;0.25, 'Enter Data'!I85&lt;0.5), 5, 0)</f>
        <v>5</v>
      </c>
      <c r="CF21">
        <f>IF(AND(SUM('Enter Data'!E86:I86)='Enter Data'!B86,SUM($A$17:$A$20) = 0, 'Enter Data'!E86+'Enter Data'!F86+'Enter Data'!G86&lt;0.25, 'Enter Data'!I86&lt;0.5), 5, 0)</f>
        <v>5</v>
      </c>
      <c r="CG21">
        <f>IF(AND(SUM('Enter Data'!E87:I87)='Enter Data'!B87,SUM($A$17:$A$20) = 0, 'Enter Data'!E87+'Enter Data'!F87+'Enter Data'!G87&lt;0.25, 'Enter Data'!I87&lt;0.5), 5, 0)</f>
        <v>5</v>
      </c>
      <c r="CH21">
        <f>IF(AND(SUM('Enter Data'!E88:I88)='Enter Data'!B88,SUM($A$17:$A$20) = 0, 'Enter Data'!E88+'Enter Data'!F88+'Enter Data'!G88&lt;0.25, 'Enter Data'!I88&lt;0.5), 5, 0)</f>
        <v>5</v>
      </c>
      <c r="CI21">
        <f>IF(AND(SUM('Enter Data'!E89:I89)='Enter Data'!B89,SUM($A$17:$A$20) = 0, 'Enter Data'!E89+'Enter Data'!F89+'Enter Data'!G89&lt;0.25, 'Enter Data'!I89&lt;0.5), 5, 0)</f>
        <v>5</v>
      </c>
      <c r="CJ21">
        <f>IF(AND(SUM('Enter Data'!E90:I90)='Enter Data'!B90,SUM($A$17:$A$20) = 0, 'Enter Data'!E90+'Enter Data'!F90+'Enter Data'!G90&lt;0.25, 'Enter Data'!I90&lt;0.5), 5, 0)</f>
        <v>5</v>
      </c>
      <c r="CK21">
        <f>IF(AND(SUM('Enter Data'!E91:I91)='Enter Data'!B91,SUM($A$17:$A$20) = 0, 'Enter Data'!E91+'Enter Data'!F91+'Enter Data'!G91&lt;0.25, 'Enter Data'!I91&lt;0.5), 5, 0)</f>
        <v>5</v>
      </c>
      <c r="CL21">
        <f>IF(AND(SUM('Enter Data'!E92:I92)='Enter Data'!B92,SUM($A$17:$A$20) = 0, 'Enter Data'!E92+'Enter Data'!F92+'Enter Data'!G92&lt;0.25, 'Enter Data'!I92&lt;0.5), 5, 0)</f>
        <v>5</v>
      </c>
      <c r="CM21">
        <f>IF(AND(SUM('Enter Data'!E93:I93)='Enter Data'!B93,SUM($A$17:$A$20) = 0, 'Enter Data'!E93+'Enter Data'!F93+'Enter Data'!G93&lt;0.25, 'Enter Data'!I93&lt;0.5), 5, 0)</f>
        <v>5</v>
      </c>
      <c r="CN21">
        <f>IF(AND(SUM('Enter Data'!E94:I94)='Enter Data'!B94,SUM($A$17:$A$20) = 0, 'Enter Data'!E94+'Enter Data'!F94+'Enter Data'!G94&lt;0.25, 'Enter Data'!I94&lt;0.5), 5, 0)</f>
        <v>5</v>
      </c>
      <c r="CO21">
        <f>IF(AND(SUM('Enter Data'!E95:I95)='Enter Data'!B95,SUM($A$17:$A$20) = 0, 'Enter Data'!E95+'Enter Data'!F95+'Enter Data'!G95&lt;0.25, 'Enter Data'!I95&lt;0.5), 5, 0)</f>
        <v>5</v>
      </c>
      <c r="CP21">
        <f>IF(AND(SUM('Enter Data'!E96:I96)='Enter Data'!B96,SUM($A$17:$A$20) = 0, 'Enter Data'!E96+'Enter Data'!F96+'Enter Data'!G96&lt;0.25, 'Enter Data'!I96&lt;0.5), 5, 0)</f>
        <v>5</v>
      </c>
      <c r="CQ21">
        <f>IF(AND(SUM('Enter Data'!E97:I97)='Enter Data'!B97,SUM($A$17:$A$20) = 0, 'Enter Data'!E97+'Enter Data'!F97+'Enter Data'!G97&lt;0.25, 'Enter Data'!I97&lt;0.5), 5, 0)</f>
        <v>5</v>
      </c>
      <c r="CR21">
        <f>IF(AND(SUM('Enter Data'!E98:I98)='Enter Data'!B98,SUM($A$17:$A$20) = 0, 'Enter Data'!E98+'Enter Data'!F98+'Enter Data'!G98&lt;0.25, 'Enter Data'!I98&lt;0.5), 5, 0)</f>
        <v>5</v>
      </c>
      <c r="CS21">
        <f>IF(AND(SUM('Enter Data'!E99:I99)='Enter Data'!B99,SUM($A$17:$A$20) = 0, 'Enter Data'!E99+'Enter Data'!F99+'Enter Data'!G99&lt;0.25, 'Enter Data'!I99&lt;0.5), 5, 0)</f>
        <v>5</v>
      </c>
      <c r="CT21">
        <f>IF(AND(SUM('Enter Data'!E100:I100)='Enter Data'!B100,SUM($A$17:$A$20) = 0, 'Enter Data'!E100+'Enter Data'!F100+'Enter Data'!G100&lt;0.25, 'Enter Data'!I100&lt;0.5), 5, 0)</f>
        <v>5</v>
      </c>
      <c r="CU21">
        <f>IF(AND(SUM('Enter Data'!E101:I101)='Enter Data'!B101,SUM($A$17:$A$20) = 0, 'Enter Data'!E101+'Enter Data'!F101+'Enter Data'!G101&lt;0.25, 'Enter Data'!I101&lt;0.5), 5, 0)</f>
        <v>5</v>
      </c>
      <c r="CV21">
        <f>IF(AND(SUM('Enter Data'!E102:I102)='Enter Data'!B102,SUM($A$17:$A$20) = 0, 'Enter Data'!E102+'Enter Data'!F102+'Enter Data'!G102&lt;0.25, 'Enter Data'!I102&lt;0.5), 5, 0)</f>
        <v>5</v>
      </c>
    </row>
    <row r="22" spans="1:100" x14ac:dyDescent="0.25">
      <c r="A22" s="69">
        <f>IF(AND(SUM('Enter Data'!E3:I3)='Enter Data'!B3,SUM($A$17:$A$21) = 0, 'Enter Data'!I3&gt;=0.5), 6, 0)</f>
        <v>0</v>
      </c>
      <c r="B22">
        <f>IF(AND(SUM('Enter Data'!E4:I4)='Enter Data'!B4,SUM($A$17:$A$21) = 0, 'Enter Data'!I4&gt;=0.5), 6, 0)</f>
        <v>0</v>
      </c>
      <c r="C22">
        <f>IF(AND(SUM('Enter Data'!E5:I5)='Enter Data'!B5,SUM($A$17:$A$21) = 0, 'Enter Data'!I5&gt;=0.5), 6, 0)</f>
        <v>0</v>
      </c>
      <c r="D22">
        <f>IF(AND(SUM('Enter Data'!E6:I6)='Enter Data'!B6,SUM($A$17:$A$21) = 0, 'Enter Data'!I6&gt;=0.5), 6, 0)</f>
        <v>0</v>
      </c>
      <c r="E22">
        <f>IF(AND(SUM('Enter Data'!E7:I7)='Enter Data'!B7,SUM($A$17:$A$21) = 0, 'Enter Data'!I7&gt;=0.5), 6, 0)</f>
        <v>0</v>
      </c>
      <c r="F22">
        <f>IF(AND(SUM('Enter Data'!E8:I8)='Enter Data'!B8,SUM($A$17:$A$21) = 0, 'Enter Data'!I8&gt;=0.5), 6, 0)</f>
        <v>0</v>
      </c>
      <c r="G22">
        <f>IF(AND(SUM('Enter Data'!E9:I9)='Enter Data'!B9,SUM($A$17:$A$21) = 0, 'Enter Data'!I9&gt;=0.5), 6, 0)</f>
        <v>0</v>
      </c>
      <c r="H22">
        <f>IF(AND(SUM('Enter Data'!E10:I10)='Enter Data'!B10,SUM($A$17:$A$21) = 0, 'Enter Data'!I10&gt;=0.5), 6, 0)</f>
        <v>0</v>
      </c>
      <c r="I22">
        <f>IF(AND(SUM('Enter Data'!E11:I11)='Enter Data'!B11,SUM($A$17:$A$21) = 0, 'Enter Data'!I11&gt;=0.5), 6, 0)</f>
        <v>0</v>
      </c>
      <c r="J22">
        <f>IF(AND(SUM('Enter Data'!E12:I12)='Enter Data'!B12,SUM($A$17:$A$21) = 0, 'Enter Data'!I12&gt;=0.5), 6, 0)</f>
        <v>0</v>
      </c>
      <c r="K22">
        <f>IF(AND(SUM('Enter Data'!E13:I13)='Enter Data'!B13,SUM($A$17:$A$21) = 0, 'Enter Data'!I13&gt;=0.5), 6, 0)</f>
        <v>0</v>
      </c>
      <c r="L22">
        <f>IF(AND(SUM('Enter Data'!E14:I14)='Enter Data'!B14,SUM($A$17:$A$21) = 0, 'Enter Data'!I14&gt;=0.5), 6, 0)</f>
        <v>0</v>
      </c>
      <c r="M22">
        <f>IF(AND(SUM('Enter Data'!E15:I15)='Enter Data'!B15,SUM($A$17:$A$21) = 0, 'Enter Data'!I15&gt;=0.5), 6, 0)</f>
        <v>0</v>
      </c>
      <c r="N22">
        <f>IF(AND(SUM('Enter Data'!E16:I16)='Enter Data'!B16,SUM($A$17:$A$21) = 0, 'Enter Data'!I16&gt;=0.5), 6, 0)</f>
        <v>0</v>
      </c>
      <c r="O22">
        <f>IF(AND(SUM('Enter Data'!E17:I17)='Enter Data'!B17,SUM($A$17:$A$21) = 0, 'Enter Data'!I17&gt;=0.5), 6, 0)</f>
        <v>0</v>
      </c>
      <c r="P22">
        <f>IF(AND(SUM('Enter Data'!E18:I18)='Enter Data'!B18,SUM($A$17:$A$21) = 0, 'Enter Data'!I18&gt;=0.5), 6, 0)</f>
        <v>0</v>
      </c>
      <c r="Q22">
        <f>IF(AND(SUM('Enter Data'!E19:I19)='Enter Data'!B19,SUM($A$17:$A$21) = 0, 'Enter Data'!I19&gt;=0.5), 6, 0)</f>
        <v>0</v>
      </c>
      <c r="R22">
        <f>IF(AND(SUM('Enter Data'!E20:I20)='Enter Data'!B20,SUM($A$17:$A$21) = 0, 'Enter Data'!I20&gt;=0.5), 6, 0)</f>
        <v>0</v>
      </c>
      <c r="S22">
        <f>IF(AND(SUM('Enter Data'!E21:I21)='Enter Data'!B21,SUM($A$17:$A$21) = 0, 'Enter Data'!I21&gt;=0.5), 6, 0)</f>
        <v>0</v>
      </c>
      <c r="T22">
        <f>IF(AND(SUM('Enter Data'!E22:I22)='Enter Data'!B22,SUM($A$17:$A$21) = 0, 'Enter Data'!I22&gt;=0.5), 6, 0)</f>
        <v>0</v>
      </c>
      <c r="U22">
        <f>IF(AND(SUM('Enter Data'!E23:I23)='Enter Data'!B23,SUM($A$17:$A$21) = 0, 'Enter Data'!I23&gt;=0.5), 6, 0)</f>
        <v>0</v>
      </c>
      <c r="V22">
        <f>IF(AND(SUM('Enter Data'!E24:I24)='Enter Data'!B24,SUM($A$17:$A$21) = 0, 'Enter Data'!I24&gt;=0.5), 6, 0)</f>
        <v>0</v>
      </c>
      <c r="W22">
        <f>IF(AND(SUM('Enter Data'!E25:I25)='Enter Data'!B25,SUM($A$17:$A$21) = 0, 'Enter Data'!I25&gt;=0.5), 6, 0)</f>
        <v>0</v>
      </c>
      <c r="X22">
        <f>IF(AND(SUM('Enter Data'!E26:I26)='Enter Data'!B26,SUM($A$17:$A$21) = 0, 'Enter Data'!I26&gt;=0.5), 6, 0)</f>
        <v>0</v>
      </c>
      <c r="Y22">
        <f>IF(AND(SUM('Enter Data'!E27:I27)='Enter Data'!B27,SUM($A$17:$A$21) = 0, 'Enter Data'!I27&gt;=0.5), 6, 0)</f>
        <v>0</v>
      </c>
      <c r="Z22">
        <f>IF(AND(SUM('Enter Data'!E28:I28)='Enter Data'!B28,SUM($A$17:$A$21) = 0, 'Enter Data'!I28&gt;=0.5), 6, 0)</f>
        <v>0</v>
      </c>
      <c r="AA22">
        <f>IF(AND(SUM('Enter Data'!E29:I29)='Enter Data'!B29,SUM($A$17:$A$21) = 0, 'Enter Data'!I29&gt;=0.5), 6, 0)</f>
        <v>0</v>
      </c>
      <c r="AB22">
        <f>IF(AND(SUM('Enter Data'!E30:I30)='Enter Data'!B30,SUM($A$17:$A$21) = 0, 'Enter Data'!I30&gt;=0.5), 6, 0)</f>
        <v>0</v>
      </c>
      <c r="AC22">
        <f>IF(AND(SUM('Enter Data'!E31:I31)='Enter Data'!B31,SUM($A$17:$A$21) = 0, 'Enter Data'!I31&gt;=0.5), 6, 0)</f>
        <v>0</v>
      </c>
      <c r="AD22">
        <f>IF(AND(SUM('Enter Data'!E32:I32)='Enter Data'!B32,SUM($A$17:$A$21) = 0, 'Enter Data'!I32&gt;=0.5), 6, 0)</f>
        <v>0</v>
      </c>
      <c r="AE22">
        <f>IF(AND(SUM('Enter Data'!E33:I33)='Enter Data'!B33,SUM($A$17:$A$21) = 0, 'Enter Data'!I33&gt;=0.5), 6, 0)</f>
        <v>0</v>
      </c>
      <c r="AF22">
        <f>IF(AND(SUM('Enter Data'!E34:I34)='Enter Data'!B34,SUM($A$17:$A$21) = 0, 'Enter Data'!I34&gt;=0.5), 6, 0)</f>
        <v>0</v>
      </c>
      <c r="AG22">
        <f>IF(AND(SUM('Enter Data'!E35:I35)='Enter Data'!B35,SUM($A$17:$A$21) = 0, 'Enter Data'!I35&gt;=0.5), 6, 0)</f>
        <v>0</v>
      </c>
      <c r="AH22">
        <f>IF(AND(SUM('Enter Data'!E36:I36)='Enter Data'!B36,SUM($A$17:$A$21) = 0, 'Enter Data'!I36&gt;=0.5), 6, 0)</f>
        <v>0</v>
      </c>
      <c r="AI22">
        <f>IF(AND(SUM('Enter Data'!E37:I37)='Enter Data'!B37,SUM($A$17:$A$21) = 0, 'Enter Data'!I37&gt;=0.5), 6, 0)</f>
        <v>0</v>
      </c>
      <c r="AJ22">
        <f>IF(AND(SUM('Enter Data'!E38:I38)='Enter Data'!B38,SUM($A$17:$A$21) = 0, 'Enter Data'!I38&gt;=0.5), 6, 0)</f>
        <v>0</v>
      </c>
      <c r="AK22">
        <f>IF(AND(SUM('Enter Data'!E39:I39)='Enter Data'!B39,SUM($A$17:$A$21) = 0, 'Enter Data'!I39&gt;=0.5), 6, 0)</f>
        <v>0</v>
      </c>
      <c r="AL22">
        <f>IF(AND(SUM('Enter Data'!E40:I40)='Enter Data'!B40,SUM($A$17:$A$21) = 0, 'Enter Data'!I40&gt;=0.5), 6, 0)</f>
        <v>0</v>
      </c>
      <c r="AM22">
        <f>IF(AND(SUM('Enter Data'!E41:I41)='Enter Data'!B41,SUM($A$17:$A$21) = 0, 'Enter Data'!I41&gt;=0.5), 6, 0)</f>
        <v>0</v>
      </c>
      <c r="AN22">
        <f>IF(AND(SUM('Enter Data'!E42:I42)='Enter Data'!B42,SUM($A$17:$A$21) = 0, 'Enter Data'!I42&gt;=0.5), 6, 0)</f>
        <v>0</v>
      </c>
      <c r="AO22">
        <f>IF(AND(SUM('Enter Data'!E43:I43)='Enter Data'!B43,SUM($A$17:$A$21) = 0, 'Enter Data'!I43&gt;=0.5), 6, 0)</f>
        <v>0</v>
      </c>
      <c r="AP22">
        <f>IF(AND(SUM('Enter Data'!E44:I44)='Enter Data'!B44,SUM($A$17:$A$21) = 0, 'Enter Data'!I44&gt;=0.5), 6, 0)</f>
        <v>0</v>
      </c>
      <c r="AQ22">
        <f>IF(AND(SUM('Enter Data'!E45:I45)='Enter Data'!B45,SUM($A$17:$A$21) = 0, 'Enter Data'!I45&gt;=0.5), 6, 0)</f>
        <v>0</v>
      </c>
      <c r="AR22">
        <f>IF(AND(SUM('Enter Data'!E46:I46)='Enter Data'!B46,SUM($A$17:$A$21) = 0, 'Enter Data'!I46&gt;=0.5), 6, 0)</f>
        <v>0</v>
      </c>
      <c r="AS22">
        <f>IF(AND(SUM('Enter Data'!E47:I47)='Enter Data'!B47,SUM($A$17:$A$21) = 0, 'Enter Data'!I47&gt;=0.5), 6, 0)</f>
        <v>0</v>
      </c>
      <c r="AT22">
        <f>IF(AND(SUM('Enter Data'!E48:I48)='Enter Data'!B48,SUM($A$17:$A$21) = 0, 'Enter Data'!I48&gt;=0.5), 6, 0)</f>
        <v>0</v>
      </c>
      <c r="AU22">
        <f>IF(AND(SUM('Enter Data'!E49:I49)='Enter Data'!B49,SUM($A$17:$A$21) = 0, 'Enter Data'!I49&gt;=0.5), 6, 0)</f>
        <v>0</v>
      </c>
      <c r="AV22">
        <f>IF(AND(SUM('Enter Data'!E50:I50)='Enter Data'!B50,SUM($A$17:$A$21) = 0, 'Enter Data'!I50&gt;=0.5), 6, 0)</f>
        <v>0</v>
      </c>
      <c r="AW22">
        <f>IF(AND(SUM('Enter Data'!E51:I51)='Enter Data'!B51,SUM($A$17:$A$21) = 0, 'Enter Data'!I51&gt;=0.5), 6, 0)</f>
        <v>0</v>
      </c>
      <c r="AX22">
        <f>IF(AND(SUM('Enter Data'!E52:I52)='Enter Data'!B52,SUM($A$17:$A$21) = 0, 'Enter Data'!I52&gt;=0.5), 6, 0)</f>
        <v>0</v>
      </c>
      <c r="AY22">
        <f>IF(AND(SUM('Enter Data'!E53:I53)='Enter Data'!B53,SUM($A$17:$A$21) = 0, 'Enter Data'!I53&gt;=0.5), 6, 0)</f>
        <v>0</v>
      </c>
      <c r="AZ22">
        <f>IF(AND(SUM('Enter Data'!E54:I54)='Enter Data'!B54,SUM($A$17:$A$21) = 0, 'Enter Data'!I54&gt;=0.5), 6, 0)</f>
        <v>0</v>
      </c>
      <c r="BA22">
        <f>IF(AND(SUM('Enter Data'!E55:I55)='Enter Data'!B55,SUM($A$17:$A$21) = 0, 'Enter Data'!I55&gt;=0.5), 6, 0)</f>
        <v>0</v>
      </c>
      <c r="BB22">
        <f>IF(AND(SUM('Enter Data'!E56:I56)='Enter Data'!B56,SUM($A$17:$A$21) = 0, 'Enter Data'!I56&gt;=0.5), 6, 0)</f>
        <v>0</v>
      </c>
      <c r="BC22">
        <f>IF(AND(SUM('Enter Data'!E57:I57)='Enter Data'!B57,SUM($A$17:$A$21) = 0, 'Enter Data'!I57&gt;=0.5), 6, 0)</f>
        <v>0</v>
      </c>
      <c r="BD22">
        <f>IF(AND(SUM('Enter Data'!E58:I58)='Enter Data'!B58,SUM($A$17:$A$21) = 0, 'Enter Data'!I58&gt;=0.5), 6, 0)</f>
        <v>0</v>
      </c>
      <c r="BE22">
        <f>IF(AND(SUM('Enter Data'!E59:I59)='Enter Data'!B59,SUM($A$17:$A$21) = 0, 'Enter Data'!I59&gt;=0.5), 6, 0)</f>
        <v>0</v>
      </c>
      <c r="BF22">
        <f>IF(AND(SUM('Enter Data'!E60:I60)='Enter Data'!B60,SUM($A$17:$A$21) = 0, 'Enter Data'!I60&gt;=0.5), 6, 0)</f>
        <v>0</v>
      </c>
      <c r="BG22">
        <f>IF(AND(SUM('Enter Data'!E61:I61)='Enter Data'!B61,SUM($A$17:$A$21) = 0, 'Enter Data'!I61&gt;=0.5), 6, 0)</f>
        <v>0</v>
      </c>
      <c r="BH22">
        <f>IF(AND(SUM('Enter Data'!E62:I62)='Enter Data'!B62,SUM($A$17:$A$21) = 0, 'Enter Data'!I62&gt;=0.5), 6, 0)</f>
        <v>0</v>
      </c>
      <c r="BI22">
        <f>IF(AND(SUM('Enter Data'!E63:I63)='Enter Data'!B63,SUM($A$17:$A$21) = 0, 'Enter Data'!I63&gt;=0.5), 6, 0)</f>
        <v>0</v>
      </c>
      <c r="BJ22">
        <f>IF(AND(SUM('Enter Data'!E64:I64)='Enter Data'!B64,SUM($A$17:$A$21) = 0, 'Enter Data'!I64&gt;=0.5), 6, 0)</f>
        <v>0</v>
      </c>
      <c r="BK22">
        <f>IF(AND(SUM('Enter Data'!E65:I65)='Enter Data'!B65,SUM($A$17:$A$21) = 0, 'Enter Data'!I65&gt;=0.5), 6, 0)</f>
        <v>0</v>
      </c>
      <c r="BL22">
        <f>IF(AND(SUM('Enter Data'!E66:I66)='Enter Data'!B66,SUM($A$17:$A$21) = 0, 'Enter Data'!I66&gt;=0.5), 6, 0)</f>
        <v>0</v>
      </c>
      <c r="BM22">
        <f>IF(AND(SUM('Enter Data'!E67:I67)='Enter Data'!B67,SUM($A$17:$A$21) = 0, 'Enter Data'!I67&gt;=0.5), 6, 0)</f>
        <v>0</v>
      </c>
      <c r="BN22">
        <f>IF(AND(SUM('Enter Data'!E68:I68)='Enter Data'!B68,SUM($A$17:$A$21) = 0, 'Enter Data'!I68&gt;=0.5), 6, 0)</f>
        <v>0</v>
      </c>
      <c r="BO22">
        <f>IF(AND(SUM('Enter Data'!E69:I69)='Enter Data'!B69,SUM($A$17:$A$21) = 0, 'Enter Data'!I69&gt;=0.5), 6, 0)</f>
        <v>0</v>
      </c>
      <c r="BP22">
        <f>IF(AND(SUM('Enter Data'!E70:I70)='Enter Data'!B70,SUM($A$17:$A$21) = 0, 'Enter Data'!I70&gt;=0.5), 6, 0)</f>
        <v>0</v>
      </c>
      <c r="BQ22">
        <f>IF(AND(SUM('Enter Data'!E71:I71)='Enter Data'!B71,SUM($A$17:$A$21) = 0, 'Enter Data'!I71&gt;=0.5), 6, 0)</f>
        <v>0</v>
      </c>
      <c r="BR22">
        <f>IF(AND(SUM('Enter Data'!E72:I72)='Enter Data'!B72,SUM($A$17:$A$21) = 0, 'Enter Data'!I72&gt;=0.5), 6, 0)</f>
        <v>0</v>
      </c>
      <c r="BS22">
        <f>IF(AND(SUM('Enter Data'!E73:I73)='Enter Data'!B73,SUM($A$17:$A$21) = 0, 'Enter Data'!I73&gt;=0.5), 6, 0)</f>
        <v>0</v>
      </c>
      <c r="BT22">
        <f>IF(AND(SUM('Enter Data'!E74:I74)='Enter Data'!B74,SUM($A$17:$A$21) = 0, 'Enter Data'!I74&gt;=0.5), 6, 0)</f>
        <v>0</v>
      </c>
      <c r="BU22">
        <f>IF(AND(SUM('Enter Data'!E75:I75)='Enter Data'!B75,SUM($A$17:$A$21) = 0, 'Enter Data'!I75&gt;=0.5), 6, 0)</f>
        <v>0</v>
      </c>
      <c r="BV22">
        <f>IF(AND(SUM('Enter Data'!E76:I76)='Enter Data'!B76,SUM($A$17:$A$21) = 0, 'Enter Data'!I76&gt;=0.5), 6, 0)</f>
        <v>0</v>
      </c>
      <c r="BW22">
        <f>IF(AND(SUM('Enter Data'!E77:I77)='Enter Data'!B77,SUM($A$17:$A$21) = 0, 'Enter Data'!I77&gt;=0.5), 6, 0)</f>
        <v>0</v>
      </c>
      <c r="BX22">
        <f>IF(AND(SUM('Enter Data'!E78:I78)='Enter Data'!B78,SUM($A$17:$A$21) = 0, 'Enter Data'!I78&gt;=0.5), 6, 0)</f>
        <v>0</v>
      </c>
      <c r="BY22">
        <f>IF(AND(SUM('Enter Data'!E79:I79)='Enter Data'!B79,SUM($A$17:$A$21) = 0, 'Enter Data'!I79&gt;=0.5), 6, 0)</f>
        <v>0</v>
      </c>
      <c r="BZ22">
        <f>IF(AND(SUM('Enter Data'!E80:I80)='Enter Data'!B80,SUM($A$17:$A$21) = 0, 'Enter Data'!I80&gt;=0.5), 6, 0)</f>
        <v>0</v>
      </c>
      <c r="CA22">
        <f>IF(AND(SUM('Enter Data'!E81:I81)='Enter Data'!B81,SUM($A$17:$A$21) = 0, 'Enter Data'!I81&gt;=0.5), 6, 0)</f>
        <v>0</v>
      </c>
      <c r="CB22">
        <f>IF(AND(SUM('Enter Data'!E82:I82)='Enter Data'!B82,SUM($A$17:$A$21) = 0, 'Enter Data'!I82&gt;=0.5), 6, 0)</f>
        <v>0</v>
      </c>
      <c r="CC22">
        <f>IF(AND(SUM('Enter Data'!E83:I83)='Enter Data'!B83,SUM($A$17:$A$21) = 0, 'Enter Data'!I83&gt;=0.5), 6, 0)</f>
        <v>0</v>
      </c>
      <c r="CD22">
        <f>IF(AND(SUM('Enter Data'!E84:I84)='Enter Data'!B84,SUM($A$17:$A$21) = 0, 'Enter Data'!I84&gt;=0.5), 6, 0)</f>
        <v>0</v>
      </c>
      <c r="CE22">
        <f>IF(AND(SUM('Enter Data'!E85:I85)='Enter Data'!B85,SUM($A$17:$A$21) = 0, 'Enter Data'!I85&gt;=0.5), 6, 0)</f>
        <v>0</v>
      </c>
      <c r="CF22">
        <f>IF(AND(SUM('Enter Data'!E86:I86)='Enter Data'!B86,SUM($A$17:$A$21) = 0, 'Enter Data'!I86&gt;=0.5), 6, 0)</f>
        <v>0</v>
      </c>
      <c r="CG22">
        <f>IF(AND(SUM('Enter Data'!E87:I87)='Enter Data'!B87,SUM($A$17:$A$21) = 0, 'Enter Data'!I87&gt;=0.5), 6, 0)</f>
        <v>0</v>
      </c>
      <c r="CH22">
        <f>IF(AND(SUM('Enter Data'!E88:I88)='Enter Data'!B88,SUM($A$17:$A$21) = 0, 'Enter Data'!I88&gt;=0.5), 6, 0)</f>
        <v>0</v>
      </c>
      <c r="CI22">
        <f>IF(AND(SUM('Enter Data'!E89:I89)='Enter Data'!B89,SUM($A$17:$A$21) = 0, 'Enter Data'!I89&gt;=0.5), 6, 0)</f>
        <v>0</v>
      </c>
      <c r="CJ22">
        <f>IF(AND(SUM('Enter Data'!E90:I90)='Enter Data'!B90,SUM($A$17:$A$21) = 0, 'Enter Data'!I90&gt;=0.5), 6, 0)</f>
        <v>0</v>
      </c>
      <c r="CK22">
        <f>IF(AND(SUM('Enter Data'!E91:I91)='Enter Data'!B91,SUM($A$17:$A$21) = 0, 'Enter Data'!I91&gt;=0.5), 6, 0)</f>
        <v>0</v>
      </c>
      <c r="CL22">
        <f>IF(AND(SUM('Enter Data'!E92:I92)='Enter Data'!B92,SUM($A$17:$A$21) = 0, 'Enter Data'!I92&gt;=0.5), 6, 0)</f>
        <v>0</v>
      </c>
      <c r="CM22">
        <f>IF(AND(SUM('Enter Data'!E93:I93)='Enter Data'!B93,SUM($A$17:$A$21) = 0, 'Enter Data'!I93&gt;=0.5), 6, 0)</f>
        <v>0</v>
      </c>
      <c r="CN22">
        <f>IF(AND(SUM('Enter Data'!E94:I94)='Enter Data'!B94,SUM($A$17:$A$21) = 0, 'Enter Data'!I94&gt;=0.5), 6, 0)</f>
        <v>0</v>
      </c>
      <c r="CO22">
        <f>IF(AND(SUM('Enter Data'!E95:I95)='Enter Data'!B95,SUM($A$17:$A$21) = 0, 'Enter Data'!I95&gt;=0.5), 6, 0)</f>
        <v>0</v>
      </c>
      <c r="CP22">
        <f>IF(AND(SUM('Enter Data'!E96:I96)='Enter Data'!B96,SUM($A$17:$A$21) = 0, 'Enter Data'!I96&gt;=0.5), 6, 0)</f>
        <v>0</v>
      </c>
      <c r="CQ22">
        <f>IF(AND(SUM('Enter Data'!E97:I97)='Enter Data'!B97,SUM($A$17:$A$21) = 0, 'Enter Data'!I97&gt;=0.5), 6, 0)</f>
        <v>0</v>
      </c>
      <c r="CR22">
        <f>IF(AND(SUM('Enter Data'!E98:I98)='Enter Data'!B98,SUM($A$17:$A$21) = 0, 'Enter Data'!I98&gt;=0.5), 6, 0)</f>
        <v>0</v>
      </c>
      <c r="CS22">
        <f>IF(AND(SUM('Enter Data'!E99:I99)='Enter Data'!B99,SUM($A$17:$A$21) = 0, 'Enter Data'!I99&gt;=0.5), 6, 0)</f>
        <v>0</v>
      </c>
      <c r="CT22">
        <f>IF(AND(SUM('Enter Data'!E100:I100)='Enter Data'!B100,SUM($A$17:$A$21) = 0, 'Enter Data'!I100&gt;=0.5), 6, 0)</f>
        <v>0</v>
      </c>
      <c r="CU22">
        <f>IF(AND(SUM('Enter Data'!E101:I101)='Enter Data'!B101,SUM($A$17:$A$21) = 0, 'Enter Data'!I101&gt;=0.5), 6, 0)</f>
        <v>0</v>
      </c>
      <c r="CV22">
        <f>IF(AND(SUM('Enter Data'!E102:I102)='Enter Data'!B102,SUM($A$17:$A$21) = 0, 'Enter Data'!I102&gt;=0.5), 6, 0)</f>
        <v>0</v>
      </c>
    </row>
    <row r="23" spans="1:100" x14ac:dyDescent="0.25">
      <c r="A23" s="71">
        <f>SUM(A17:A22)+1</f>
        <v>6</v>
      </c>
      <c r="B23" s="70">
        <f>SUM(A17:A22)+1</f>
        <v>6</v>
      </c>
      <c r="C23" s="70">
        <f>SUM(A17:A22)+1</f>
        <v>6</v>
      </c>
      <c r="D23" s="70">
        <f>SUM(A17:A22)+1</f>
        <v>6</v>
      </c>
      <c r="E23" s="70">
        <f>SUM(A17:A22)+1</f>
        <v>6</v>
      </c>
      <c r="F23" s="70">
        <f>SUM(A17:A22)+1</f>
        <v>6</v>
      </c>
      <c r="G23" s="70">
        <f>SUM(A17:A22)+1</f>
        <v>6</v>
      </c>
      <c r="H23" s="70">
        <f>SUM(A17:A22)+1</f>
        <v>6</v>
      </c>
      <c r="I23" s="70">
        <f>SUM(A17:A22)+1</f>
        <v>6</v>
      </c>
      <c r="J23" s="70">
        <f>SUM(A17:A22)+1</f>
        <v>6</v>
      </c>
      <c r="K23" s="70">
        <f>SUM(A17:A22)+1</f>
        <v>6</v>
      </c>
      <c r="L23" s="70">
        <f>SUM(A17:A22)+1</f>
        <v>6</v>
      </c>
      <c r="M23" s="70">
        <f>SUM(A17:A22)+1</f>
        <v>6</v>
      </c>
      <c r="N23" s="70">
        <f>SUM(A17:A22)+1</f>
        <v>6</v>
      </c>
      <c r="O23" s="70">
        <f>SUM(A17:A22)+1</f>
        <v>6</v>
      </c>
      <c r="P23" s="70">
        <f>SUM(A17:A22)+1</f>
        <v>6</v>
      </c>
      <c r="Q23" s="70">
        <f>SUM(A17:A22)+1</f>
        <v>6</v>
      </c>
      <c r="R23" s="70">
        <f>SUM(A17:A22)+1</f>
        <v>6</v>
      </c>
      <c r="S23" s="70">
        <f>SUM(A17:A22)+1</f>
        <v>6</v>
      </c>
      <c r="T23" s="70">
        <f>SUM(A17:A22)+1</f>
        <v>6</v>
      </c>
      <c r="U23" s="70">
        <f>SUM(A17:A22)+1</f>
        <v>6</v>
      </c>
      <c r="V23" s="70">
        <f>SUM(A17:A22)+1</f>
        <v>6</v>
      </c>
      <c r="W23" s="70">
        <f>SUM(A17:A22)+1</f>
        <v>6</v>
      </c>
      <c r="X23" s="70">
        <f>SUM(A17:A22)+1</f>
        <v>6</v>
      </c>
      <c r="Y23" s="70">
        <f>SUM(A17:A22)+1</f>
        <v>6</v>
      </c>
      <c r="Z23" s="70">
        <f>SUM(A17:A22)+1</f>
        <v>6</v>
      </c>
      <c r="AA23" s="70">
        <f>SUM(A17:A22)+1</f>
        <v>6</v>
      </c>
      <c r="AB23" s="70">
        <f>SUM(A17:A22)+1</f>
        <v>6</v>
      </c>
      <c r="AC23" s="70">
        <f>SUM(A17:A22)+1</f>
        <v>6</v>
      </c>
      <c r="AD23" s="70">
        <f>SUM(A17:A22)+1</f>
        <v>6</v>
      </c>
      <c r="AE23" s="70">
        <f>SUM(A17:A22)+1</f>
        <v>6</v>
      </c>
      <c r="AF23" s="70">
        <f>SUM(A17:A22)+1</f>
        <v>6</v>
      </c>
      <c r="AG23" s="70">
        <f>SUM(A17:A22)+1</f>
        <v>6</v>
      </c>
      <c r="AH23" s="70">
        <f>SUM(A17:A22)+1</f>
        <v>6</v>
      </c>
      <c r="AI23" s="70">
        <f>SUM(A17:A22)+1</f>
        <v>6</v>
      </c>
      <c r="AJ23" s="70">
        <f>SUM(A17:A22)+1</f>
        <v>6</v>
      </c>
      <c r="AK23" s="70">
        <f>SUM(A17:A22)+1</f>
        <v>6</v>
      </c>
      <c r="AL23" s="70">
        <f>SUM(A17:A22)+1</f>
        <v>6</v>
      </c>
      <c r="AM23" s="70">
        <f>SUM(A17:A22)+1</f>
        <v>6</v>
      </c>
      <c r="AN23" s="70">
        <f>SUM(A17:A22)+1</f>
        <v>6</v>
      </c>
      <c r="AO23" s="70">
        <f>SUM(A17:A22)+1</f>
        <v>6</v>
      </c>
      <c r="AP23" s="70">
        <f>SUM(A17:A22)+1</f>
        <v>6</v>
      </c>
      <c r="AQ23" s="70">
        <f>SUM(A17:A22)+1</f>
        <v>6</v>
      </c>
      <c r="AR23" s="70">
        <f>SUM(A17:A22)+1</f>
        <v>6</v>
      </c>
      <c r="AS23" s="70">
        <f>SUM(A17:A22)+1</f>
        <v>6</v>
      </c>
      <c r="AT23" s="70">
        <f>SUM(A17:A22)+1</f>
        <v>6</v>
      </c>
      <c r="AU23" s="70">
        <f>SUM(A17:A22)+1</f>
        <v>6</v>
      </c>
      <c r="AV23" s="70">
        <f>SUM(A17:A22)+1</f>
        <v>6</v>
      </c>
      <c r="AW23" s="70">
        <f>SUM(A17:A22)+1</f>
        <v>6</v>
      </c>
      <c r="AX23" s="70">
        <f>SUM(A17:A22)+1</f>
        <v>6</v>
      </c>
      <c r="AY23" s="70">
        <f>SUM(A17:A22)+1</f>
        <v>6</v>
      </c>
      <c r="AZ23" s="70">
        <f>SUM(A17:A22)+1</f>
        <v>6</v>
      </c>
      <c r="BA23" s="70">
        <f>SUM(A17:A22)+1</f>
        <v>6</v>
      </c>
      <c r="BB23" s="70">
        <f>SUM(A17:A22)+1</f>
        <v>6</v>
      </c>
      <c r="BC23" s="70">
        <f>SUM(A17:A22)+1</f>
        <v>6</v>
      </c>
      <c r="BD23" s="70">
        <f>SUM(A17:A22)+1</f>
        <v>6</v>
      </c>
      <c r="BE23" s="70">
        <f>SUM(A17:A22)+1</f>
        <v>6</v>
      </c>
      <c r="BF23" s="70">
        <f>SUM(A17:A22)+1</f>
        <v>6</v>
      </c>
      <c r="BG23" s="70">
        <f>SUM(A17:A22)+1</f>
        <v>6</v>
      </c>
      <c r="BH23" s="70">
        <f>SUM(A17:A22)+1</f>
        <v>6</v>
      </c>
      <c r="BI23" s="70">
        <f>SUM(A17:A22)+1</f>
        <v>6</v>
      </c>
      <c r="BJ23" s="70">
        <f>SUM(A17:A22)+1</f>
        <v>6</v>
      </c>
      <c r="BK23" s="70">
        <f>SUM(A17:A22)+1</f>
        <v>6</v>
      </c>
      <c r="BL23" s="70">
        <f>SUM(A17:A22)+1</f>
        <v>6</v>
      </c>
      <c r="BM23" s="70">
        <f>SUM(A17:A22)+1</f>
        <v>6</v>
      </c>
      <c r="BN23" s="70">
        <f>SUM(A17:A22)+1</f>
        <v>6</v>
      </c>
      <c r="BO23" s="70">
        <f>SUM(A17:A22)+1</f>
        <v>6</v>
      </c>
      <c r="BP23" s="70">
        <f>SUM(A17:A22)+1</f>
        <v>6</v>
      </c>
      <c r="BQ23" s="70">
        <f>SUM(A17:A22)+1</f>
        <v>6</v>
      </c>
      <c r="BR23" s="70">
        <f>SUM(A17:A22)+1</f>
        <v>6</v>
      </c>
      <c r="BS23" s="70">
        <f>SUM(A17:A22)+1</f>
        <v>6</v>
      </c>
      <c r="BT23" s="70">
        <f>SUM(A17:A22)+1</f>
        <v>6</v>
      </c>
      <c r="BU23" s="70">
        <f>SUM(A17:A22)+1</f>
        <v>6</v>
      </c>
      <c r="BV23" s="70">
        <f>SUM(A17:A22)+1</f>
        <v>6</v>
      </c>
      <c r="BW23" s="70">
        <f>SUM(A17:A22)+1</f>
        <v>6</v>
      </c>
      <c r="BX23" s="70">
        <f>SUM(A17:A22)+1</f>
        <v>6</v>
      </c>
      <c r="BY23" s="70">
        <f>SUM(A17:A22)+1</f>
        <v>6</v>
      </c>
      <c r="BZ23" s="70">
        <f>SUM(A17:A22)+1</f>
        <v>6</v>
      </c>
      <c r="CA23" s="70">
        <f>SUM(A17:A22)+1</f>
        <v>6</v>
      </c>
      <c r="CB23" s="70">
        <f>SUM(A17:A22)+1</f>
        <v>6</v>
      </c>
      <c r="CC23" s="70">
        <f>SUM(A17:A22)+1</f>
        <v>6</v>
      </c>
      <c r="CD23" s="70">
        <f>SUM(A17:A22)+1</f>
        <v>6</v>
      </c>
      <c r="CE23" s="70">
        <f>SUM(A17:A22)+1</f>
        <v>6</v>
      </c>
      <c r="CF23" s="70">
        <f>SUM(A17:A22)+1</f>
        <v>6</v>
      </c>
      <c r="CG23" s="70">
        <f>SUM(A17:A22)+1</f>
        <v>6</v>
      </c>
      <c r="CH23" s="70">
        <f>SUM(A17:A22)+1</f>
        <v>6</v>
      </c>
      <c r="CI23" s="70">
        <f>SUM(A17:A22)+1</f>
        <v>6</v>
      </c>
      <c r="CJ23" s="70">
        <f>SUM(A17:A22)+1</f>
        <v>6</v>
      </c>
      <c r="CK23" s="70">
        <f>SUM(A17:A22)+1</f>
        <v>6</v>
      </c>
      <c r="CL23" s="70">
        <f>SUM(A17:A22)+1</f>
        <v>6</v>
      </c>
      <c r="CM23" s="70">
        <f>SUM(A17:A22)+1</f>
        <v>6</v>
      </c>
      <c r="CN23" s="70">
        <f>SUM(A17:A22)+1</f>
        <v>6</v>
      </c>
      <c r="CO23" s="70">
        <f>SUM(A17:A22)+1</f>
        <v>6</v>
      </c>
      <c r="CP23" s="70">
        <f>SUM(A17:A22)+1</f>
        <v>6</v>
      </c>
      <c r="CQ23" s="70">
        <f>SUM(A17:A22)+1</f>
        <v>6</v>
      </c>
      <c r="CR23" s="70">
        <f>SUM(A17:A22)+1</f>
        <v>6</v>
      </c>
      <c r="CS23" s="70">
        <f>SUM(A17:A22)+1</f>
        <v>6</v>
      </c>
      <c r="CT23" s="70">
        <f>SUM(A17:A22)+1</f>
        <v>6</v>
      </c>
      <c r="CU23" s="70">
        <f>SUM(A17:A22)+1</f>
        <v>6</v>
      </c>
      <c r="CV23" s="70">
        <f>SUM(A17:A22)+1</f>
        <v>6</v>
      </c>
    </row>
    <row r="24" spans="1:100" x14ac:dyDescent="0.25">
      <c r="A24" s="68"/>
    </row>
    <row r="25" spans="1:100" x14ac:dyDescent="0.25">
      <c r="A25" s="68" t="s">
        <v>47</v>
      </c>
      <c r="B25" t="s">
        <v>47</v>
      </c>
      <c r="C25" t="s">
        <v>47</v>
      </c>
      <c r="D25" t="s">
        <v>47</v>
      </c>
      <c r="E25" t="s">
        <v>47</v>
      </c>
      <c r="F25" t="s">
        <v>47</v>
      </c>
      <c r="G25" t="s">
        <v>47</v>
      </c>
      <c r="H25" t="s">
        <v>47</v>
      </c>
      <c r="I25" t="s">
        <v>47</v>
      </c>
      <c r="J25" t="s">
        <v>47</v>
      </c>
      <c r="K25" t="s">
        <v>47</v>
      </c>
      <c r="L25" t="s">
        <v>47</v>
      </c>
      <c r="M25" t="s">
        <v>47</v>
      </c>
      <c r="N25" t="s">
        <v>47</v>
      </c>
      <c r="O25" t="s">
        <v>47</v>
      </c>
      <c r="P25" t="s">
        <v>47</v>
      </c>
      <c r="Q25" t="s">
        <v>47</v>
      </c>
      <c r="R25" t="s">
        <v>47</v>
      </c>
      <c r="S25" t="s">
        <v>47</v>
      </c>
      <c r="T25" t="s">
        <v>47</v>
      </c>
      <c r="U25" t="s">
        <v>47</v>
      </c>
      <c r="V25" t="s">
        <v>47</v>
      </c>
      <c r="W25" t="s">
        <v>47</v>
      </c>
      <c r="X25" t="s">
        <v>47</v>
      </c>
      <c r="Y25" t="s">
        <v>47</v>
      </c>
      <c r="Z25" t="s">
        <v>47</v>
      </c>
      <c r="AA25" t="s">
        <v>47</v>
      </c>
      <c r="AB25" t="s">
        <v>47</v>
      </c>
      <c r="AC25" t="s">
        <v>47</v>
      </c>
      <c r="AD25" t="s">
        <v>47</v>
      </c>
      <c r="AE25" t="s">
        <v>47</v>
      </c>
      <c r="AF25" t="s">
        <v>47</v>
      </c>
      <c r="AG25" t="s">
        <v>47</v>
      </c>
      <c r="AH25" t="s">
        <v>47</v>
      </c>
      <c r="AI25" t="s">
        <v>47</v>
      </c>
      <c r="AJ25" t="s">
        <v>47</v>
      </c>
      <c r="AK25" t="s">
        <v>47</v>
      </c>
      <c r="AL25" t="s">
        <v>47</v>
      </c>
      <c r="AM25" t="s">
        <v>47</v>
      </c>
      <c r="AN25" t="s">
        <v>47</v>
      </c>
      <c r="AO25" t="s">
        <v>47</v>
      </c>
      <c r="AP25" t="s">
        <v>47</v>
      </c>
      <c r="AQ25" t="s">
        <v>47</v>
      </c>
      <c r="AR25" t="s">
        <v>47</v>
      </c>
      <c r="AS25" t="s">
        <v>47</v>
      </c>
      <c r="AT25" t="s">
        <v>47</v>
      </c>
      <c r="AU25" t="s">
        <v>47</v>
      </c>
      <c r="AV25" t="s">
        <v>47</v>
      </c>
      <c r="AW25" t="s">
        <v>47</v>
      </c>
      <c r="AX25" t="s">
        <v>47</v>
      </c>
      <c r="AY25" t="s">
        <v>47</v>
      </c>
      <c r="AZ25" t="s">
        <v>47</v>
      </c>
      <c r="BA25" t="s">
        <v>47</v>
      </c>
      <c r="BB25" t="s">
        <v>47</v>
      </c>
      <c r="BC25" t="s">
        <v>47</v>
      </c>
      <c r="BD25" t="s">
        <v>47</v>
      </c>
      <c r="BE25" t="s">
        <v>47</v>
      </c>
      <c r="BF25" t="s">
        <v>47</v>
      </c>
      <c r="BG25" t="s">
        <v>47</v>
      </c>
      <c r="BH25" t="s">
        <v>47</v>
      </c>
      <c r="BI25" t="s">
        <v>47</v>
      </c>
      <c r="BJ25" t="s">
        <v>47</v>
      </c>
      <c r="BK25" t="s">
        <v>47</v>
      </c>
      <c r="BL25" t="s">
        <v>47</v>
      </c>
      <c r="BM25" t="s">
        <v>47</v>
      </c>
      <c r="BN25" t="s">
        <v>47</v>
      </c>
      <c r="BO25" t="s">
        <v>47</v>
      </c>
      <c r="BP25" t="s">
        <v>47</v>
      </c>
      <c r="BQ25" t="s">
        <v>47</v>
      </c>
      <c r="BR25" t="s">
        <v>47</v>
      </c>
      <c r="BS25" t="s">
        <v>47</v>
      </c>
      <c r="BT25" t="s">
        <v>47</v>
      </c>
      <c r="BU25" t="s">
        <v>47</v>
      </c>
      <c r="BV25" t="s">
        <v>47</v>
      </c>
      <c r="BW25" t="s">
        <v>47</v>
      </c>
      <c r="BX25" t="s">
        <v>47</v>
      </c>
      <c r="BY25" t="s">
        <v>47</v>
      </c>
      <c r="BZ25" t="s">
        <v>47</v>
      </c>
      <c r="CA25" t="s">
        <v>47</v>
      </c>
      <c r="CB25" t="s">
        <v>47</v>
      </c>
      <c r="CC25" t="s">
        <v>47</v>
      </c>
      <c r="CD25" t="s">
        <v>47</v>
      </c>
      <c r="CE25" t="s">
        <v>47</v>
      </c>
      <c r="CF25" t="s">
        <v>47</v>
      </c>
      <c r="CG25" t="s">
        <v>47</v>
      </c>
      <c r="CH25" t="s">
        <v>47</v>
      </c>
      <c r="CI25" t="s">
        <v>47</v>
      </c>
      <c r="CJ25" t="s">
        <v>47</v>
      </c>
      <c r="CK25" t="s">
        <v>47</v>
      </c>
      <c r="CL25" t="s">
        <v>47</v>
      </c>
      <c r="CM25" t="s">
        <v>47</v>
      </c>
      <c r="CN25" t="s">
        <v>47</v>
      </c>
      <c r="CO25" t="s">
        <v>47</v>
      </c>
      <c r="CP25" t="s">
        <v>47</v>
      </c>
      <c r="CQ25" t="s">
        <v>47</v>
      </c>
      <c r="CR25" t="s">
        <v>47</v>
      </c>
      <c r="CS25" t="s">
        <v>47</v>
      </c>
      <c r="CT25" t="s">
        <v>47</v>
      </c>
      <c r="CU25" t="s">
        <v>47</v>
      </c>
      <c r="CV25" t="s">
        <v>47</v>
      </c>
    </row>
    <row r="26" spans="1:100" x14ac:dyDescent="0.25">
      <c r="A26" s="69">
        <f>IF(AND(SUM('Enter Data'!E3:I3)='Enter Data'!B3, 'Enter Data'!E3+'Enter Data'!F3&gt;=0.25, 'Enter Data'!G3&lt;0.5, 'Enter Data'!H3&lt;0.5, 'Enter Data'!I3&lt;0.5), 1, 0)</f>
        <v>0</v>
      </c>
      <c r="B26">
        <f>IF(AND(SUM('Enter Data'!E4:I4)='Enter Data'!B4, 'Enter Data'!E4+'Enter Data'!F4&gt;=0.25, 'Enter Data'!G4&lt;0.5, 'Enter Data'!H4&lt;0.5, 'Enter Data'!I4&lt;0.5), 1, 0)</f>
        <v>0</v>
      </c>
      <c r="C26">
        <f>IF(AND(SUM('Enter Data'!E5:I5)='Enter Data'!B5, 'Enter Data'!E5+'Enter Data'!F5&gt;=0.25, 'Enter Data'!G5&lt;0.5, 'Enter Data'!H5&lt;0.5, 'Enter Data'!I5&lt;0.5), 1, 0)</f>
        <v>0</v>
      </c>
      <c r="D26">
        <f>IF(AND(SUM('Enter Data'!E6:I6)='Enter Data'!B6, 'Enter Data'!E6+'Enter Data'!F6&gt;=0.25, 'Enter Data'!G6&lt;0.5, 'Enter Data'!H6&lt;0.5, 'Enter Data'!I6&lt;0.5), 1, 0)</f>
        <v>0</v>
      </c>
      <c r="E26">
        <f>IF(AND(SUM('Enter Data'!E7:I7)='Enter Data'!B7, 'Enter Data'!E7+'Enter Data'!F7&gt;=0.25, 'Enter Data'!G7&lt;0.5, 'Enter Data'!H7&lt;0.5, 'Enter Data'!I7&lt;0.5), 1, 0)</f>
        <v>0</v>
      </c>
      <c r="F26">
        <f>IF(AND(SUM('Enter Data'!E8:I8)='Enter Data'!B8, 'Enter Data'!E8+'Enter Data'!F8&gt;=0.25, 'Enter Data'!G8&lt;0.5, 'Enter Data'!H8&lt;0.5, 'Enter Data'!I8&lt;0.5), 1, 0)</f>
        <v>0</v>
      </c>
      <c r="G26">
        <f>IF(AND(SUM('Enter Data'!E9:I9)='Enter Data'!B9, 'Enter Data'!E9+'Enter Data'!F9&gt;=0.25, 'Enter Data'!G9&lt;0.5, 'Enter Data'!H9&lt;0.5, 'Enter Data'!I9&lt;0.5), 1, 0)</f>
        <v>0</v>
      </c>
      <c r="H26">
        <f>IF(AND(SUM('Enter Data'!E10:I10)='Enter Data'!B10, 'Enter Data'!E10+'Enter Data'!F10&gt;=0.25, 'Enter Data'!G10&lt;0.5, 'Enter Data'!H10&lt;0.5, 'Enter Data'!I10&lt;0.5), 1, 0)</f>
        <v>0</v>
      </c>
      <c r="I26">
        <f>IF(AND(SUM('Enter Data'!E11:I11)='Enter Data'!B11, 'Enter Data'!E11+'Enter Data'!F11&gt;=0.25, 'Enter Data'!G11&lt;0.5, 'Enter Data'!H11&lt;0.5, 'Enter Data'!I11&lt;0.5), 1, 0)</f>
        <v>0</v>
      </c>
      <c r="J26">
        <f>IF(AND(SUM('Enter Data'!E12:I12)='Enter Data'!B12, 'Enter Data'!E12+'Enter Data'!F12&gt;=0.25, 'Enter Data'!G12&lt;0.5, 'Enter Data'!H12&lt;0.5, 'Enter Data'!I12&lt;0.5), 1, 0)</f>
        <v>0</v>
      </c>
      <c r="K26">
        <f>IF(AND(SUM('Enter Data'!E13:I13)='Enter Data'!B13, 'Enter Data'!E13+'Enter Data'!F13&gt;=0.25, 'Enter Data'!G13&lt;0.5, 'Enter Data'!H13&lt;0.5, 'Enter Data'!I13&lt;0.5), 1, 0)</f>
        <v>0</v>
      </c>
      <c r="L26">
        <f>IF(AND(SUM('Enter Data'!E14:I14)='Enter Data'!B14, 'Enter Data'!E14+'Enter Data'!F14&gt;=0.25, 'Enter Data'!G14&lt;0.5, 'Enter Data'!H14&lt;0.5, 'Enter Data'!I14&lt;0.5), 1, 0)</f>
        <v>0</v>
      </c>
      <c r="M26">
        <f>IF(AND(SUM('Enter Data'!E15:I15)='Enter Data'!B15, 'Enter Data'!E15+'Enter Data'!F15&gt;=0.25, 'Enter Data'!G15&lt;0.5, 'Enter Data'!H15&lt;0.5, 'Enter Data'!I15&lt;0.5), 1, 0)</f>
        <v>0</v>
      </c>
      <c r="N26">
        <f>IF(AND(SUM('Enter Data'!E16:I16)='Enter Data'!B16, 'Enter Data'!E16+'Enter Data'!F16&gt;=0.25, 'Enter Data'!G16&lt;0.5, 'Enter Data'!H16&lt;0.5, 'Enter Data'!I16&lt;0.5), 1, 0)</f>
        <v>0</v>
      </c>
      <c r="O26">
        <f>IF(AND(SUM('Enter Data'!E17:I17)='Enter Data'!B17, 'Enter Data'!E17+'Enter Data'!F17&gt;=0.25, 'Enter Data'!G17&lt;0.5, 'Enter Data'!H17&lt;0.5, 'Enter Data'!I17&lt;0.5), 1, 0)</f>
        <v>0</v>
      </c>
      <c r="P26">
        <f>IF(AND(SUM('Enter Data'!E18:I18)='Enter Data'!B18, 'Enter Data'!E18+'Enter Data'!F18&gt;=0.25, 'Enter Data'!G18&lt;0.5, 'Enter Data'!H18&lt;0.5, 'Enter Data'!I18&lt;0.5), 1, 0)</f>
        <v>0</v>
      </c>
      <c r="Q26">
        <f>IF(AND(SUM('Enter Data'!E19:I19)='Enter Data'!B19, 'Enter Data'!E19+'Enter Data'!F19&gt;=0.25, 'Enter Data'!G19&lt;0.5, 'Enter Data'!H19&lt;0.5, 'Enter Data'!I19&lt;0.5), 1, 0)</f>
        <v>0</v>
      </c>
      <c r="R26">
        <f>IF(AND(SUM('Enter Data'!E20:I20)='Enter Data'!B20, 'Enter Data'!E20+'Enter Data'!F20&gt;=0.25, 'Enter Data'!G20&lt;0.5, 'Enter Data'!H20&lt;0.5, 'Enter Data'!I20&lt;0.5), 1, 0)</f>
        <v>0</v>
      </c>
      <c r="S26">
        <f>IF(AND(SUM('Enter Data'!E21:I21)='Enter Data'!B21, 'Enter Data'!E21+'Enter Data'!F21&gt;=0.25, 'Enter Data'!G21&lt;0.5, 'Enter Data'!H21&lt;0.5, 'Enter Data'!I21&lt;0.5), 1, 0)</f>
        <v>0</v>
      </c>
      <c r="T26">
        <f>IF(AND(SUM('Enter Data'!E22:I22)='Enter Data'!B22, 'Enter Data'!E22+'Enter Data'!F22&gt;=0.25, 'Enter Data'!G22&lt;0.5, 'Enter Data'!H22&lt;0.5, 'Enter Data'!I22&lt;0.5), 1, 0)</f>
        <v>0</v>
      </c>
      <c r="U26">
        <f>IF(AND(SUM('Enter Data'!E23:I23)='Enter Data'!B23, 'Enter Data'!E23+'Enter Data'!F23&gt;=0.25, 'Enter Data'!G23&lt;0.5, 'Enter Data'!H23&lt;0.5, 'Enter Data'!I23&lt;0.5), 1, 0)</f>
        <v>0</v>
      </c>
      <c r="V26">
        <f>IF(AND(SUM('Enter Data'!E24:I24)='Enter Data'!B24, 'Enter Data'!E24+'Enter Data'!F24&gt;=0.25, 'Enter Data'!G24&lt;0.5, 'Enter Data'!H24&lt;0.5, 'Enter Data'!I24&lt;0.5), 1, 0)</f>
        <v>0</v>
      </c>
      <c r="W26">
        <f>IF(AND(SUM('Enter Data'!E25:I25)='Enter Data'!B25, 'Enter Data'!E25+'Enter Data'!F25&gt;=0.25, 'Enter Data'!G25&lt;0.5, 'Enter Data'!H25&lt;0.5, 'Enter Data'!I25&lt;0.5), 1, 0)</f>
        <v>0</v>
      </c>
      <c r="X26">
        <f>IF(AND(SUM('Enter Data'!E26:I26)='Enter Data'!B26, 'Enter Data'!E26+'Enter Data'!F26&gt;=0.25, 'Enter Data'!G26&lt;0.5, 'Enter Data'!H26&lt;0.5, 'Enter Data'!I26&lt;0.5), 1, 0)</f>
        <v>0</v>
      </c>
      <c r="Y26">
        <f>IF(AND(SUM('Enter Data'!E27:I27)='Enter Data'!B27, 'Enter Data'!E27+'Enter Data'!F27&gt;=0.25, 'Enter Data'!G27&lt;0.5, 'Enter Data'!H27&lt;0.5, 'Enter Data'!I27&lt;0.5), 1, 0)</f>
        <v>0</v>
      </c>
      <c r="Z26">
        <f>IF(AND(SUM('Enter Data'!E28:I28)='Enter Data'!B28, 'Enter Data'!E28+'Enter Data'!F28&gt;=0.25, 'Enter Data'!G28&lt;0.5, 'Enter Data'!H28&lt;0.5, 'Enter Data'!I28&lt;0.5), 1, 0)</f>
        <v>0</v>
      </c>
      <c r="AA26">
        <f>IF(AND(SUM('Enter Data'!E29:I29)='Enter Data'!B29, 'Enter Data'!E29+'Enter Data'!F29&gt;=0.25, 'Enter Data'!G29&lt;0.5, 'Enter Data'!H29&lt;0.5, 'Enter Data'!I29&lt;0.5), 1, 0)</f>
        <v>0</v>
      </c>
      <c r="AB26">
        <f>IF(AND(SUM('Enter Data'!E30:I30)='Enter Data'!B30, 'Enter Data'!E30+'Enter Data'!F30&gt;=0.25, 'Enter Data'!G30&lt;0.5, 'Enter Data'!H30&lt;0.5, 'Enter Data'!I30&lt;0.5), 1, 0)</f>
        <v>0</v>
      </c>
      <c r="AC26">
        <f>IF(AND(SUM('Enter Data'!E31:I31)='Enter Data'!B31, 'Enter Data'!E31+'Enter Data'!F31&gt;=0.25, 'Enter Data'!G31&lt;0.5, 'Enter Data'!H31&lt;0.5, 'Enter Data'!I31&lt;0.5), 1, 0)</f>
        <v>0</v>
      </c>
      <c r="AD26">
        <f>IF(AND(SUM('Enter Data'!E32:I32)='Enter Data'!B32, 'Enter Data'!E32+'Enter Data'!F32&gt;=0.25, 'Enter Data'!G32&lt;0.5, 'Enter Data'!H32&lt;0.5, 'Enter Data'!I32&lt;0.5), 1, 0)</f>
        <v>0</v>
      </c>
      <c r="AE26">
        <f>IF(AND(SUM('Enter Data'!E33:I33)='Enter Data'!B33, 'Enter Data'!E33+'Enter Data'!F33&gt;=0.25, 'Enter Data'!G33&lt;0.5, 'Enter Data'!H33&lt;0.5, 'Enter Data'!I33&lt;0.5), 1, 0)</f>
        <v>0</v>
      </c>
      <c r="AF26">
        <f>IF(AND(SUM('Enter Data'!E34:I34)='Enter Data'!B34, 'Enter Data'!E34+'Enter Data'!F34&gt;=0.25, 'Enter Data'!G34&lt;0.5, 'Enter Data'!H34&lt;0.5, 'Enter Data'!I34&lt;0.5), 1, 0)</f>
        <v>0</v>
      </c>
      <c r="AG26">
        <f>IF(AND(SUM('Enter Data'!E35:I35)='Enter Data'!B35, 'Enter Data'!E35+'Enter Data'!F35&gt;=0.25, 'Enter Data'!G35&lt;0.5, 'Enter Data'!H35&lt;0.5, 'Enter Data'!I35&lt;0.5), 1, 0)</f>
        <v>0</v>
      </c>
      <c r="AH26">
        <f>IF(AND(SUM('Enter Data'!E36:I36)='Enter Data'!B36, 'Enter Data'!E36+'Enter Data'!F36&gt;=0.25, 'Enter Data'!G36&lt;0.5, 'Enter Data'!H36&lt;0.5, 'Enter Data'!I36&lt;0.5), 1, 0)</f>
        <v>0</v>
      </c>
      <c r="AI26">
        <f>IF(AND(SUM('Enter Data'!E37:I37)='Enter Data'!B37, 'Enter Data'!E37+'Enter Data'!F37&gt;=0.25, 'Enter Data'!G37&lt;0.5, 'Enter Data'!H37&lt;0.5, 'Enter Data'!I37&lt;0.5), 1, 0)</f>
        <v>0</v>
      </c>
      <c r="AJ26">
        <f>IF(AND(SUM('Enter Data'!E38:I38)='Enter Data'!B38, 'Enter Data'!E38+'Enter Data'!F38&gt;=0.25, 'Enter Data'!G38&lt;0.5, 'Enter Data'!H38&lt;0.5, 'Enter Data'!I38&lt;0.5), 1, 0)</f>
        <v>0</v>
      </c>
      <c r="AK26">
        <f>IF(AND(SUM('Enter Data'!E39:I39)='Enter Data'!B39, 'Enter Data'!E39+'Enter Data'!F39&gt;=0.25, 'Enter Data'!G39&lt;0.5, 'Enter Data'!H39&lt;0.5, 'Enter Data'!I39&lt;0.5), 1, 0)</f>
        <v>0</v>
      </c>
      <c r="AL26">
        <f>IF(AND(SUM('Enter Data'!E40:I40)='Enter Data'!B40, 'Enter Data'!E40+'Enter Data'!F40&gt;=0.25, 'Enter Data'!G40&lt;0.5, 'Enter Data'!H40&lt;0.5, 'Enter Data'!I40&lt;0.5), 1, 0)</f>
        <v>0</v>
      </c>
      <c r="AM26">
        <f>IF(AND(SUM('Enter Data'!E41:I41)='Enter Data'!B41, 'Enter Data'!E41+'Enter Data'!F41&gt;=0.25, 'Enter Data'!G41&lt;0.5, 'Enter Data'!H41&lt;0.5, 'Enter Data'!I41&lt;0.5), 1, 0)</f>
        <v>0</v>
      </c>
      <c r="AN26">
        <f>IF(AND(SUM('Enter Data'!E42:I42)='Enter Data'!B42, 'Enter Data'!E42+'Enter Data'!F42&gt;=0.25, 'Enter Data'!G42&lt;0.5, 'Enter Data'!H42&lt;0.5, 'Enter Data'!I42&lt;0.5), 1, 0)</f>
        <v>0</v>
      </c>
      <c r="AO26">
        <f>IF(AND(SUM('Enter Data'!E43:I43)='Enter Data'!B43, 'Enter Data'!E43+'Enter Data'!F43&gt;=0.25, 'Enter Data'!G43&lt;0.5, 'Enter Data'!H43&lt;0.5, 'Enter Data'!I43&lt;0.5), 1, 0)</f>
        <v>0</v>
      </c>
      <c r="AP26">
        <f>IF(AND(SUM('Enter Data'!E44:I44)='Enter Data'!B44, 'Enter Data'!E44+'Enter Data'!F44&gt;=0.25, 'Enter Data'!G44&lt;0.5, 'Enter Data'!H44&lt;0.5, 'Enter Data'!I44&lt;0.5), 1, 0)</f>
        <v>0</v>
      </c>
      <c r="AQ26">
        <f>IF(AND(SUM('Enter Data'!E45:I45)='Enter Data'!B45, 'Enter Data'!E45+'Enter Data'!F45&gt;=0.25, 'Enter Data'!G45&lt;0.5, 'Enter Data'!H45&lt;0.5, 'Enter Data'!I45&lt;0.5), 1, 0)</f>
        <v>0</v>
      </c>
      <c r="AR26">
        <f>IF(AND(SUM('Enter Data'!E46:I46)='Enter Data'!B46, 'Enter Data'!E46+'Enter Data'!F46&gt;=0.25, 'Enter Data'!G46&lt;0.5, 'Enter Data'!H46&lt;0.5, 'Enter Data'!I46&lt;0.5), 1, 0)</f>
        <v>0</v>
      </c>
      <c r="AS26">
        <f>IF(AND(SUM('Enter Data'!E47:I47)='Enter Data'!B47, 'Enter Data'!E47+'Enter Data'!F47&gt;=0.25, 'Enter Data'!G47&lt;0.5, 'Enter Data'!H47&lt;0.5, 'Enter Data'!I47&lt;0.5), 1, 0)</f>
        <v>0</v>
      </c>
      <c r="AT26">
        <f>IF(AND(SUM('Enter Data'!E48:I48)='Enter Data'!B48, 'Enter Data'!E48+'Enter Data'!F48&gt;=0.25, 'Enter Data'!G48&lt;0.5, 'Enter Data'!H48&lt;0.5, 'Enter Data'!I48&lt;0.5), 1, 0)</f>
        <v>0</v>
      </c>
      <c r="AU26">
        <f>IF(AND(SUM('Enter Data'!E49:I49)='Enter Data'!B49, 'Enter Data'!E49+'Enter Data'!F49&gt;=0.25, 'Enter Data'!G49&lt;0.5, 'Enter Data'!H49&lt;0.5, 'Enter Data'!I49&lt;0.5), 1, 0)</f>
        <v>0</v>
      </c>
      <c r="AV26">
        <f>IF(AND(SUM('Enter Data'!E50:I50)='Enter Data'!B50, 'Enter Data'!E50+'Enter Data'!F50&gt;=0.25, 'Enter Data'!G50&lt;0.5, 'Enter Data'!H50&lt;0.5, 'Enter Data'!I50&lt;0.5), 1, 0)</f>
        <v>0</v>
      </c>
      <c r="AW26">
        <f>IF(AND(SUM('Enter Data'!E51:I51)='Enter Data'!B51, 'Enter Data'!E51+'Enter Data'!F51&gt;=0.25, 'Enter Data'!G51&lt;0.5, 'Enter Data'!H51&lt;0.5, 'Enter Data'!I51&lt;0.5), 1, 0)</f>
        <v>0</v>
      </c>
      <c r="AX26">
        <f>IF(AND(SUM('Enter Data'!E52:I52)='Enter Data'!B52, 'Enter Data'!E52+'Enter Data'!F52&gt;=0.25, 'Enter Data'!G52&lt;0.5, 'Enter Data'!H52&lt;0.5, 'Enter Data'!I52&lt;0.5), 1, 0)</f>
        <v>0</v>
      </c>
      <c r="AY26">
        <f>IF(AND(SUM('Enter Data'!E53:I53)='Enter Data'!B53, 'Enter Data'!E53+'Enter Data'!F53&gt;=0.25, 'Enter Data'!G53&lt;0.5, 'Enter Data'!H53&lt;0.5, 'Enter Data'!I53&lt;0.5), 1, 0)</f>
        <v>0</v>
      </c>
      <c r="AZ26">
        <f>IF(AND(SUM('Enter Data'!E54:I54)='Enter Data'!B54, 'Enter Data'!E54+'Enter Data'!F54&gt;=0.25, 'Enter Data'!G54&lt;0.5, 'Enter Data'!H54&lt;0.5, 'Enter Data'!I54&lt;0.5), 1, 0)</f>
        <v>0</v>
      </c>
      <c r="BA26">
        <f>IF(AND(SUM('Enter Data'!E55:I55)='Enter Data'!B55, 'Enter Data'!E55+'Enter Data'!F55&gt;=0.25, 'Enter Data'!G55&lt;0.5, 'Enter Data'!H55&lt;0.5, 'Enter Data'!I55&lt;0.5), 1, 0)</f>
        <v>0</v>
      </c>
      <c r="BB26">
        <f>IF(AND(SUM('Enter Data'!E56:I56)='Enter Data'!B56, 'Enter Data'!E56+'Enter Data'!F56&gt;=0.25, 'Enter Data'!G56&lt;0.5, 'Enter Data'!H56&lt;0.5, 'Enter Data'!I56&lt;0.5), 1, 0)</f>
        <v>0</v>
      </c>
      <c r="BC26">
        <f>IF(AND(SUM('Enter Data'!E57:I57)='Enter Data'!B57, 'Enter Data'!E57+'Enter Data'!F57&gt;=0.25, 'Enter Data'!G57&lt;0.5, 'Enter Data'!H57&lt;0.5, 'Enter Data'!I57&lt;0.5), 1, 0)</f>
        <v>0</v>
      </c>
      <c r="BD26">
        <f>IF(AND(SUM('Enter Data'!E58:I58)='Enter Data'!B58, 'Enter Data'!E58+'Enter Data'!F58&gt;=0.25, 'Enter Data'!G58&lt;0.5, 'Enter Data'!H58&lt;0.5, 'Enter Data'!I58&lt;0.5), 1, 0)</f>
        <v>0</v>
      </c>
      <c r="BE26">
        <f>IF(AND(SUM('Enter Data'!E59:I59)='Enter Data'!B59, 'Enter Data'!E59+'Enter Data'!F59&gt;=0.25, 'Enter Data'!G59&lt;0.5, 'Enter Data'!H59&lt;0.5, 'Enter Data'!I59&lt;0.5), 1, 0)</f>
        <v>0</v>
      </c>
      <c r="BF26">
        <f>IF(AND(SUM('Enter Data'!E60:I60)='Enter Data'!B60, 'Enter Data'!E60+'Enter Data'!F60&gt;=0.25, 'Enter Data'!G60&lt;0.5, 'Enter Data'!H60&lt;0.5, 'Enter Data'!I60&lt;0.5), 1, 0)</f>
        <v>0</v>
      </c>
      <c r="BG26">
        <f>IF(AND(SUM('Enter Data'!E61:I61)='Enter Data'!B61, 'Enter Data'!E61+'Enter Data'!F61&gt;=0.25, 'Enter Data'!G61&lt;0.5, 'Enter Data'!H61&lt;0.5, 'Enter Data'!I61&lt;0.5), 1, 0)</f>
        <v>0</v>
      </c>
      <c r="BH26">
        <f>IF(AND(SUM('Enter Data'!E62:I62)='Enter Data'!B62, 'Enter Data'!E62+'Enter Data'!F62&gt;=0.25, 'Enter Data'!G62&lt;0.5, 'Enter Data'!H62&lt;0.5, 'Enter Data'!I62&lt;0.5), 1, 0)</f>
        <v>0</v>
      </c>
      <c r="BI26">
        <f>IF(AND(SUM('Enter Data'!E63:I63)='Enter Data'!B63, 'Enter Data'!E63+'Enter Data'!F63&gt;=0.25, 'Enter Data'!G63&lt;0.5, 'Enter Data'!H63&lt;0.5, 'Enter Data'!I63&lt;0.5), 1, 0)</f>
        <v>0</v>
      </c>
      <c r="BJ26">
        <f>IF(AND(SUM('Enter Data'!E64:I64)='Enter Data'!B64, 'Enter Data'!E64+'Enter Data'!F64&gt;=0.25, 'Enter Data'!G64&lt;0.5, 'Enter Data'!H64&lt;0.5, 'Enter Data'!I64&lt;0.5), 1, 0)</f>
        <v>0</v>
      </c>
      <c r="BK26">
        <f>IF(AND(SUM('Enter Data'!E65:I65)='Enter Data'!B65, 'Enter Data'!E65+'Enter Data'!F65&gt;=0.25, 'Enter Data'!G65&lt;0.5, 'Enter Data'!H65&lt;0.5, 'Enter Data'!I65&lt;0.5), 1, 0)</f>
        <v>0</v>
      </c>
      <c r="BL26">
        <f>IF(AND(SUM('Enter Data'!E66:I66)='Enter Data'!B66, 'Enter Data'!E66+'Enter Data'!F66&gt;=0.25, 'Enter Data'!G66&lt;0.5, 'Enter Data'!H66&lt;0.5, 'Enter Data'!I66&lt;0.5), 1, 0)</f>
        <v>0</v>
      </c>
      <c r="BM26">
        <f>IF(AND(SUM('Enter Data'!E67:I67)='Enter Data'!B67, 'Enter Data'!E67+'Enter Data'!F67&gt;=0.25, 'Enter Data'!G67&lt;0.5, 'Enter Data'!H67&lt;0.5, 'Enter Data'!I67&lt;0.5), 1, 0)</f>
        <v>0</v>
      </c>
      <c r="BN26">
        <f>IF(AND(SUM('Enter Data'!E68:I68)='Enter Data'!B68, 'Enter Data'!E68+'Enter Data'!F68&gt;=0.25, 'Enter Data'!G68&lt;0.5, 'Enter Data'!H68&lt;0.5, 'Enter Data'!I68&lt;0.5), 1, 0)</f>
        <v>0</v>
      </c>
      <c r="BO26">
        <f>IF(AND(SUM('Enter Data'!E69:I69)='Enter Data'!B69, 'Enter Data'!E69+'Enter Data'!F69&gt;=0.25, 'Enter Data'!G69&lt;0.5, 'Enter Data'!H69&lt;0.5, 'Enter Data'!I69&lt;0.5), 1, 0)</f>
        <v>0</v>
      </c>
      <c r="BP26">
        <f>IF(AND(SUM('Enter Data'!E70:I70)='Enter Data'!B70, 'Enter Data'!E70+'Enter Data'!F70&gt;=0.25, 'Enter Data'!G70&lt;0.5, 'Enter Data'!H70&lt;0.5, 'Enter Data'!I70&lt;0.5), 1, 0)</f>
        <v>0</v>
      </c>
      <c r="BQ26">
        <f>IF(AND(SUM('Enter Data'!E71:I71)='Enter Data'!B71, 'Enter Data'!E71+'Enter Data'!F71&gt;=0.25, 'Enter Data'!G71&lt;0.5, 'Enter Data'!H71&lt;0.5, 'Enter Data'!I71&lt;0.5), 1, 0)</f>
        <v>0</v>
      </c>
      <c r="BR26">
        <f>IF(AND(SUM('Enter Data'!E72:I72)='Enter Data'!B72, 'Enter Data'!E72+'Enter Data'!F72&gt;=0.25, 'Enter Data'!G72&lt;0.5, 'Enter Data'!H72&lt;0.5, 'Enter Data'!I72&lt;0.5), 1, 0)</f>
        <v>0</v>
      </c>
      <c r="BS26">
        <f>IF(AND(SUM('Enter Data'!E73:I73)='Enter Data'!B73, 'Enter Data'!E73+'Enter Data'!F73&gt;=0.25, 'Enter Data'!G73&lt;0.5, 'Enter Data'!H73&lt;0.5, 'Enter Data'!I73&lt;0.5), 1, 0)</f>
        <v>0</v>
      </c>
      <c r="BT26">
        <f>IF(AND(SUM('Enter Data'!E74:I74)='Enter Data'!B74, 'Enter Data'!E74+'Enter Data'!F74&gt;=0.25, 'Enter Data'!G74&lt;0.5, 'Enter Data'!H74&lt;0.5, 'Enter Data'!I74&lt;0.5), 1, 0)</f>
        <v>0</v>
      </c>
      <c r="BU26">
        <f>IF(AND(SUM('Enter Data'!E75:I75)='Enter Data'!B75, 'Enter Data'!E75+'Enter Data'!F75&gt;=0.25, 'Enter Data'!G75&lt;0.5, 'Enter Data'!H75&lt;0.5, 'Enter Data'!I75&lt;0.5), 1, 0)</f>
        <v>0</v>
      </c>
      <c r="BV26">
        <f>IF(AND(SUM('Enter Data'!E76:I76)='Enter Data'!B76, 'Enter Data'!E76+'Enter Data'!F76&gt;=0.25, 'Enter Data'!G76&lt;0.5, 'Enter Data'!H76&lt;0.5, 'Enter Data'!I76&lt;0.5), 1, 0)</f>
        <v>0</v>
      </c>
      <c r="BW26">
        <f>IF(AND(SUM('Enter Data'!E77:I77)='Enter Data'!B77, 'Enter Data'!E77+'Enter Data'!F77&gt;=0.25, 'Enter Data'!G77&lt;0.5, 'Enter Data'!H77&lt;0.5, 'Enter Data'!I77&lt;0.5), 1, 0)</f>
        <v>0</v>
      </c>
      <c r="BX26">
        <f>IF(AND(SUM('Enter Data'!E78:I78)='Enter Data'!B78, 'Enter Data'!E78+'Enter Data'!F78&gt;=0.25, 'Enter Data'!G78&lt;0.5, 'Enter Data'!H78&lt;0.5, 'Enter Data'!I78&lt;0.5), 1, 0)</f>
        <v>0</v>
      </c>
      <c r="BY26">
        <f>IF(AND(SUM('Enter Data'!E79:I79)='Enter Data'!B79, 'Enter Data'!E79+'Enter Data'!F79&gt;=0.25, 'Enter Data'!G79&lt;0.5, 'Enter Data'!H79&lt;0.5, 'Enter Data'!I79&lt;0.5), 1, 0)</f>
        <v>0</v>
      </c>
      <c r="BZ26">
        <f>IF(AND(SUM('Enter Data'!E80:I80)='Enter Data'!B80, 'Enter Data'!E80+'Enter Data'!F80&gt;=0.25, 'Enter Data'!G80&lt;0.5, 'Enter Data'!H80&lt;0.5, 'Enter Data'!I80&lt;0.5), 1, 0)</f>
        <v>0</v>
      </c>
      <c r="CA26">
        <f>IF(AND(SUM('Enter Data'!E81:I81)='Enter Data'!B81, 'Enter Data'!E81+'Enter Data'!F81&gt;=0.25, 'Enter Data'!G81&lt;0.5, 'Enter Data'!H81&lt;0.5, 'Enter Data'!I81&lt;0.5), 1, 0)</f>
        <v>0</v>
      </c>
      <c r="CB26">
        <f>IF(AND(SUM('Enter Data'!E82:I82)='Enter Data'!B82, 'Enter Data'!E82+'Enter Data'!F82&gt;=0.25, 'Enter Data'!G82&lt;0.5, 'Enter Data'!H82&lt;0.5, 'Enter Data'!I82&lt;0.5), 1, 0)</f>
        <v>0</v>
      </c>
      <c r="CC26">
        <f>IF(AND(SUM('Enter Data'!E83:I83)='Enter Data'!B83, 'Enter Data'!E83+'Enter Data'!F83&gt;=0.25, 'Enter Data'!G83&lt;0.5, 'Enter Data'!H83&lt;0.5, 'Enter Data'!I83&lt;0.5), 1, 0)</f>
        <v>0</v>
      </c>
      <c r="CD26">
        <f>IF(AND(SUM('Enter Data'!E84:I84)='Enter Data'!B84, 'Enter Data'!E84+'Enter Data'!F84&gt;=0.25, 'Enter Data'!G84&lt;0.5, 'Enter Data'!H84&lt;0.5, 'Enter Data'!I84&lt;0.5), 1, 0)</f>
        <v>0</v>
      </c>
      <c r="CE26">
        <f>IF(AND(SUM('Enter Data'!E85:I85)='Enter Data'!B85, 'Enter Data'!E85+'Enter Data'!F85&gt;=0.25, 'Enter Data'!G85&lt;0.5, 'Enter Data'!H85&lt;0.5, 'Enter Data'!I85&lt;0.5), 1, 0)</f>
        <v>0</v>
      </c>
      <c r="CF26">
        <f>IF(AND(SUM('Enter Data'!E86:I86)='Enter Data'!B86, 'Enter Data'!E86+'Enter Data'!F86&gt;=0.25, 'Enter Data'!G86&lt;0.5, 'Enter Data'!H86&lt;0.5, 'Enter Data'!I86&lt;0.5), 1, 0)</f>
        <v>0</v>
      </c>
      <c r="CG26">
        <f>IF(AND(SUM('Enter Data'!E87:I87)='Enter Data'!B87, 'Enter Data'!E87+'Enter Data'!F87&gt;=0.25, 'Enter Data'!G87&lt;0.5, 'Enter Data'!H87&lt;0.5, 'Enter Data'!I87&lt;0.5), 1, 0)</f>
        <v>0</v>
      </c>
      <c r="CH26">
        <f>IF(AND(SUM('Enter Data'!E88:I88)='Enter Data'!B88, 'Enter Data'!E88+'Enter Data'!F88&gt;=0.25, 'Enter Data'!G88&lt;0.5, 'Enter Data'!H88&lt;0.5, 'Enter Data'!I88&lt;0.5), 1, 0)</f>
        <v>0</v>
      </c>
      <c r="CI26">
        <f>IF(AND(SUM('Enter Data'!E89:I89)='Enter Data'!B89, 'Enter Data'!E89+'Enter Data'!F89&gt;=0.25, 'Enter Data'!G89&lt;0.5, 'Enter Data'!H89&lt;0.5, 'Enter Data'!I89&lt;0.5), 1, 0)</f>
        <v>0</v>
      </c>
      <c r="CJ26">
        <f>IF(AND(SUM('Enter Data'!E90:I90)='Enter Data'!B90, 'Enter Data'!E90+'Enter Data'!F90&gt;=0.25, 'Enter Data'!G90&lt;0.5, 'Enter Data'!H90&lt;0.5, 'Enter Data'!I90&lt;0.5), 1, 0)</f>
        <v>0</v>
      </c>
      <c r="CK26">
        <f>IF(AND(SUM('Enter Data'!E91:I91)='Enter Data'!B91, 'Enter Data'!E91+'Enter Data'!F91&gt;=0.25, 'Enter Data'!G91&lt;0.5, 'Enter Data'!H91&lt;0.5, 'Enter Data'!I91&lt;0.5), 1, 0)</f>
        <v>0</v>
      </c>
      <c r="CL26">
        <f>IF(AND(SUM('Enter Data'!E92:I92)='Enter Data'!B92, 'Enter Data'!E92+'Enter Data'!F92&gt;=0.25, 'Enter Data'!G92&lt;0.5, 'Enter Data'!H92&lt;0.5, 'Enter Data'!I92&lt;0.5), 1, 0)</f>
        <v>0</v>
      </c>
      <c r="CM26">
        <f>IF(AND(SUM('Enter Data'!E93:I93)='Enter Data'!B93, 'Enter Data'!E93+'Enter Data'!F93&gt;=0.25, 'Enter Data'!G93&lt;0.5, 'Enter Data'!H93&lt;0.5, 'Enter Data'!I93&lt;0.5), 1, 0)</f>
        <v>0</v>
      </c>
      <c r="CN26">
        <f>IF(AND(SUM('Enter Data'!E94:I94)='Enter Data'!B94, 'Enter Data'!E94+'Enter Data'!F94&gt;=0.25, 'Enter Data'!G94&lt;0.5, 'Enter Data'!H94&lt;0.5, 'Enter Data'!I94&lt;0.5), 1, 0)</f>
        <v>0</v>
      </c>
      <c r="CO26">
        <f>IF(AND(SUM('Enter Data'!E95:I95)='Enter Data'!B95, 'Enter Data'!E95+'Enter Data'!F95&gt;=0.25, 'Enter Data'!G95&lt;0.5, 'Enter Data'!H95&lt;0.5, 'Enter Data'!I95&lt;0.5), 1, 0)</f>
        <v>0</v>
      </c>
      <c r="CP26">
        <f>IF(AND(SUM('Enter Data'!E96:I96)='Enter Data'!B96, 'Enter Data'!E96+'Enter Data'!F96&gt;=0.25, 'Enter Data'!G96&lt;0.5, 'Enter Data'!H96&lt;0.5, 'Enter Data'!I96&lt;0.5), 1, 0)</f>
        <v>0</v>
      </c>
      <c r="CQ26">
        <f>IF(AND(SUM('Enter Data'!E97:I97)='Enter Data'!B97, 'Enter Data'!E97+'Enter Data'!F97&gt;=0.25, 'Enter Data'!G97&lt;0.5, 'Enter Data'!H97&lt;0.5, 'Enter Data'!I97&lt;0.5), 1, 0)</f>
        <v>0</v>
      </c>
      <c r="CR26">
        <f>IF(AND(SUM('Enter Data'!E98:I98)='Enter Data'!B98, 'Enter Data'!E98+'Enter Data'!F98&gt;=0.25, 'Enter Data'!G98&lt;0.5, 'Enter Data'!H98&lt;0.5, 'Enter Data'!I98&lt;0.5), 1, 0)</f>
        <v>0</v>
      </c>
      <c r="CS26">
        <f>IF(AND(SUM('Enter Data'!E99:I99)='Enter Data'!B99, 'Enter Data'!E99+'Enter Data'!F99&gt;=0.25, 'Enter Data'!G99&lt;0.5, 'Enter Data'!H99&lt;0.5, 'Enter Data'!I99&lt;0.5), 1, 0)</f>
        <v>0</v>
      </c>
      <c r="CT26">
        <f>IF(AND(SUM('Enter Data'!E100:I100)='Enter Data'!B100, 'Enter Data'!E100+'Enter Data'!F100&gt;=0.25, 'Enter Data'!G100&lt;0.5, 'Enter Data'!H100&lt;0.5, 'Enter Data'!I100&lt;0.5), 1, 0)</f>
        <v>0</v>
      </c>
      <c r="CU26">
        <f>IF(AND(SUM('Enter Data'!E101:I101)='Enter Data'!B101, 'Enter Data'!E101+'Enter Data'!F101&gt;=0.25, 'Enter Data'!G101&lt;0.5, 'Enter Data'!H101&lt;0.5, 'Enter Data'!I101&lt;0.5), 1, 0)</f>
        <v>0</v>
      </c>
      <c r="CV26">
        <f>IF(AND(SUM('Enter Data'!E102:I102)='Enter Data'!B102, 'Enter Data'!E102+'Enter Data'!F102&gt;=0.25, 'Enter Data'!G102&lt;0.5, 'Enter Data'!H102&lt;0.5, 'Enter Data'!I102&lt;0.5), 1, 0)</f>
        <v>0</v>
      </c>
    </row>
    <row r="27" spans="1:100" x14ac:dyDescent="0.25">
      <c r="A27" s="69">
        <f>IF(AND(SUM('Enter Data'!E3:I3)='Enter Data'!B3,SUM($A$26) = 0, 'Enter Data'!E3+'Enter Data'!F3+'Enter Data'!G3&gt;=0.25, 'Enter Data'!E3+'Enter Data'!F3&lt;0.25, 'Enter Data'!H3&lt;0.5,'Enter Data'!I3&lt;0.5), 2, 0)</f>
        <v>0</v>
      </c>
      <c r="B27">
        <f>IF(AND(SUM('Enter Data'!E4:I4)='Enter Data'!B4,SUM($A$26) = 0, 'Enter Data'!E4+'Enter Data'!F4+'Enter Data'!G4&gt;=0.25, 'Enter Data'!E4+'Enter Data'!F4&lt;0.25, 'Enter Data'!H4&lt;0.5,'Enter Data'!I4&lt;0.5), 2, 0)</f>
        <v>0</v>
      </c>
      <c r="C27">
        <f>IF(AND(SUM('Enter Data'!E5:I5)='Enter Data'!B5,SUM($A$26) = 0, 'Enter Data'!E5+'Enter Data'!F5+'Enter Data'!G5&gt;=0.25, 'Enter Data'!E5+'Enter Data'!F5&lt;0.25, 'Enter Data'!H5&lt;0.5,'Enter Data'!I5&lt;0.5), 2, 0)</f>
        <v>0</v>
      </c>
      <c r="D27">
        <f>IF(AND(SUM('Enter Data'!E6:I6)='Enter Data'!B6,SUM($A$26) = 0, 'Enter Data'!E6+'Enter Data'!F6+'Enter Data'!G6&gt;=0.25, 'Enter Data'!E6+'Enter Data'!F6&lt;0.25, 'Enter Data'!H6&lt;0.5,'Enter Data'!I6&lt;0.5), 2, 0)</f>
        <v>0</v>
      </c>
      <c r="E27">
        <f>IF(AND(SUM('Enter Data'!E7:I7)='Enter Data'!B7,SUM($A$26) = 0, 'Enter Data'!E7+'Enter Data'!F7+'Enter Data'!G7&gt;=0.25, 'Enter Data'!E7+'Enter Data'!F7&lt;0.25, 'Enter Data'!H7&lt;0.5,'Enter Data'!I7&lt;0.5), 2, 0)</f>
        <v>0</v>
      </c>
      <c r="F27">
        <f>IF(AND(SUM('Enter Data'!E8:I8)='Enter Data'!B8,SUM($A$26) = 0, 'Enter Data'!E8+'Enter Data'!F8+'Enter Data'!G8&gt;=0.25, 'Enter Data'!E8+'Enter Data'!F8&lt;0.25, 'Enter Data'!H8&lt;0.5,'Enter Data'!I8&lt;0.5), 2, 0)</f>
        <v>0</v>
      </c>
      <c r="G27">
        <f>IF(AND(SUM('Enter Data'!E9:I9)='Enter Data'!B9,SUM($A$26) = 0, 'Enter Data'!E9+'Enter Data'!F9+'Enter Data'!G9&gt;=0.25, 'Enter Data'!E9+'Enter Data'!F9&lt;0.25, 'Enter Data'!H9&lt;0.5,'Enter Data'!I9&lt;0.5), 2, 0)</f>
        <v>0</v>
      </c>
      <c r="H27">
        <f>IF(AND(SUM('Enter Data'!E10:I10)='Enter Data'!B10,SUM($A$26) = 0, 'Enter Data'!E10+'Enter Data'!F10+'Enter Data'!G10&gt;=0.25, 'Enter Data'!E10+'Enter Data'!F10&lt;0.25, 'Enter Data'!H10&lt;0.5,'Enter Data'!I10&lt;0.5), 2, 0)</f>
        <v>0</v>
      </c>
      <c r="I27">
        <f>IF(AND(SUM('Enter Data'!E11:I11)='Enter Data'!B11,SUM($A$26) = 0, 'Enter Data'!E11+'Enter Data'!F11+'Enter Data'!G11&gt;=0.25, 'Enter Data'!E11+'Enter Data'!F11&lt;0.25, 'Enter Data'!H11&lt;0.5,'Enter Data'!I11&lt;0.5), 2, 0)</f>
        <v>0</v>
      </c>
      <c r="J27">
        <f>IF(AND(SUM('Enter Data'!E12:I12)='Enter Data'!B12,SUM($A$26) = 0, 'Enter Data'!E12+'Enter Data'!F12+'Enter Data'!G12&gt;=0.25, 'Enter Data'!E12+'Enter Data'!F12&lt;0.25, 'Enter Data'!H12&lt;0.5,'Enter Data'!I12&lt;0.5), 2, 0)</f>
        <v>0</v>
      </c>
      <c r="K27">
        <f>IF(AND(SUM('Enter Data'!E13:I13)='Enter Data'!B13,SUM($A$26) = 0, 'Enter Data'!E13+'Enter Data'!F13+'Enter Data'!G13&gt;=0.25, 'Enter Data'!E13+'Enter Data'!F13&lt;0.25, 'Enter Data'!H13&lt;0.5,'Enter Data'!I13&lt;0.5), 2, 0)</f>
        <v>0</v>
      </c>
      <c r="L27">
        <f>IF(AND(SUM('Enter Data'!E14:I14)='Enter Data'!B14,SUM($A$26) = 0, 'Enter Data'!E14+'Enter Data'!F14+'Enter Data'!G14&gt;=0.25, 'Enter Data'!E14+'Enter Data'!F14&lt;0.25, 'Enter Data'!H14&lt;0.5,'Enter Data'!I14&lt;0.5), 2, 0)</f>
        <v>0</v>
      </c>
      <c r="M27">
        <f>IF(AND(SUM('Enter Data'!E15:I15)='Enter Data'!B15,SUM($A$26) = 0, 'Enter Data'!E15+'Enter Data'!F15+'Enter Data'!G15&gt;=0.25, 'Enter Data'!E15+'Enter Data'!F15&lt;0.25, 'Enter Data'!H15&lt;0.5,'Enter Data'!I15&lt;0.5), 2, 0)</f>
        <v>0</v>
      </c>
      <c r="N27">
        <f>IF(AND(SUM('Enter Data'!E16:I16)='Enter Data'!B16,SUM($A$26) = 0, 'Enter Data'!E16+'Enter Data'!F16+'Enter Data'!G16&gt;=0.25, 'Enter Data'!E16+'Enter Data'!F16&lt;0.25, 'Enter Data'!H16&lt;0.5,'Enter Data'!I16&lt;0.5), 2, 0)</f>
        <v>0</v>
      </c>
      <c r="O27">
        <f>IF(AND(SUM('Enter Data'!E17:I17)='Enter Data'!B17,SUM($A$26) = 0, 'Enter Data'!E17+'Enter Data'!F17+'Enter Data'!G17&gt;=0.25, 'Enter Data'!E17+'Enter Data'!F17&lt;0.25, 'Enter Data'!H17&lt;0.5,'Enter Data'!I17&lt;0.5), 2, 0)</f>
        <v>0</v>
      </c>
      <c r="P27">
        <f>IF(AND(SUM('Enter Data'!E18:I18)='Enter Data'!B18,SUM($A$26) = 0, 'Enter Data'!E18+'Enter Data'!F18+'Enter Data'!G18&gt;=0.25, 'Enter Data'!E18+'Enter Data'!F18&lt;0.25, 'Enter Data'!H18&lt;0.5,'Enter Data'!I18&lt;0.5), 2, 0)</f>
        <v>0</v>
      </c>
      <c r="Q27">
        <f>IF(AND(SUM('Enter Data'!E19:I19)='Enter Data'!B19,SUM($A$26) = 0, 'Enter Data'!E19+'Enter Data'!F19+'Enter Data'!G19&gt;=0.25, 'Enter Data'!E19+'Enter Data'!F19&lt;0.25, 'Enter Data'!H19&lt;0.5,'Enter Data'!I19&lt;0.5), 2, 0)</f>
        <v>0</v>
      </c>
      <c r="R27">
        <f>IF(AND(SUM('Enter Data'!E20:I20)='Enter Data'!B20,SUM($A$26) = 0, 'Enter Data'!E20+'Enter Data'!F20+'Enter Data'!G20&gt;=0.25, 'Enter Data'!E20+'Enter Data'!F20&lt;0.25, 'Enter Data'!H20&lt;0.5,'Enter Data'!I20&lt;0.5), 2, 0)</f>
        <v>0</v>
      </c>
      <c r="S27">
        <f>IF(AND(SUM('Enter Data'!E21:I21)='Enter Data'!B21,SUM($A$26) = 0, 'Enter Data'!E21+'Enter Data'!F21+'Enter Data'!G21&gt;=0.25, 'Enter Data'!E21+'Enter Data'!F21&lt;0.25, 'Enter Data'!H21&lt;0.5,'Enter Data'!I21&lt;0.5), 2, 0)</f>
        <v>0</v>
      </c>
      <c r="T27">
        <f>IF(AND(SUM('Enter Data'!E22:I22)='Enter Data'!B22,SUM($A$26) = 0, 'Enter Data'!E22+'Enter Data'!F22+'Enter Data'!G22&gt;=0.25, 'Enter Data'!E22+'Enter Data'!F22&lt;0.25, 'Enter Data'!H22&lt;0.5,'Enter Data'!I22&lt;0.5), 2, 0)</f>
        <v>0</v>
      </c>
      <c r="U27">
        <f>IF(AND(SUM('Enter Data'!E23:I23)='Enter Data'!B23,SUM($A$26) = 0, 'Enter Data'!E23+'Enter Data'!F23+'Enter Data'!G23&gt;=0.25, 'Enter Data'!E23+'Enter Data'!F23&lt;0.25, 'Enter Data'!H23&lt;0.5,'Enter Data'!I23&lt;0.5), 2, 0)</f>
        <v>0</v>
      </c>
      <c r="V27">
        <f>IF(AND(SUM('Enter Data'!E24:I24)='Enter Data'!B24,SUM($A$26) = 0, 'Enter Data'!E24+'Enter Data'!F24+'Enter Data'!G24&gt;=0.25, 'Enter Data'!E24+'Enter Data'!F24&lt;0.25, 'Enter Data'!H24&lt;0.5,'Enter Data'!I24&lt;0.5), 2, 0)</f>
        <v>0</v>
      </c>
      <c r="W27">
        <f>IF(AND(SUM('Enter Data'!E25:I25)='Enter Data'!B25,SUM($A$26) = 0, 'Enter Data'!E25+'Enter Data'!F25+'Enter Data'!G25&gt;=0.25, 'Enter Data'!E25+'Enter Data'!F25&lt;0.25, 'Enter Data'!H25&lt;0.5,'Enter Data'!I25&lt;0.5), 2, 0)</f>
        <v>0</v>
      </c>
      <c r="X27">
        <f>IF(AND(SUM('Enter Data'!E26:I26)='Enter Data'!B26,SUM($A$26) = 0, 'Enter Data'!E26+'Enter Data'!F26+'Enter Data'!G26&gt;=0.25, 'Enter Data'!E26+'Enter Data'!F26&lt;0.25, 'Enter Data'!H26&lt;0.5,'Enter Data'!I26&lt;0.5), 2, 0)</f>
        <v>0</v>
      </c>
      <c r="Y27">
        <f>IF(AND(SUM('Enter Data'!E27:I27)='Enter Data'!B27,SUM($A$26) = 0, 'Enter Data'!E27+'Enter Data'!F27+'Enter Data'!G27&gt;=0.25, 'Enter Data'!E27+'Enter Data'!F27&lt;0.25, 'Enter Data'!H27&lt;0.5,'Enter Data'!I27&lt;0.5), 2, 0)</f>
        <v>0</v>
      </c>
      <c r="Z27">
        <f>IF(AND(SUM('Enter Data'!E28:I28)='Enter Data'!B28,SUM($A$26) = 0, 'Enter Data'!E28+'Enter Data'!F28+'Enter Data'!G28&gt;=0.25, 'Enter Data'!E28+'Enter Data'!F28&lt;0.25, 'Enter Data'!H28&lt;0.5,'Enter Data'!I28&lt;0.5), 2, 0)</f>
        <v>0</v>
      </c>
      <c r="AA27">
        <f>IF(AND(SUM('Enter Data'!E29:I29)='Enter Data'!B29,SUM($A$26) = 0, 'Enter Data'!E29+'Enter Data'!F29+'Enter Data'!G29&gt;=0.25, 'Enter Data'!E29+'Enter Data'!F29&lt;0.25, 'Enter Data'!H29&lt;0.5,'Enter Data'!I29&lt;0.5), 2, 0)</f>
        <v>0</v>
      </c>
      <c r="AB27">
        <f>IF(AND(SUM('Enter Data'!E30:I30)='Enter Data'!B30,SUM($A$26) = 0, 'Enter Data'!E30+'Enter Data'!F30+'Enter Data'!G30&gt;=0.25, 'Enter Data'!E30+'Enter Data'!F30&lt;0.25, 'Enter Data'!H30&lt;0.5,'Enter Data'!I30&lt;0.5), 2, 0)</f>
        <v>0</v>
      </c>
      <c r="AC27">
        <f>IF(AND(SUM('Enter Data'!E31:I31)='Enter Data'!B31,SUM($A$26) = 0, 'Enter Data'!E31+'Enter Data'!F31+'Enter Data'!G31&gt;=0.25, 'Enter Data'!E31+'Enter Data'!F31&lt;0.25, 'Enter Data'!H31&lt;0.5,'Enter Data'!I31&lt;0.5), 2, 0)</f>
        <v>0</v>
      </c>
      <c r="AD27">
        <f>IF(AND(SUM('Enter Data'!E32:I32)='Enter Data'!B32,SUM($A$26) = 0, 'Enter Data'!E32+'Enter Data'!F32+'Enter Data'!G32&gt;=0.25, 'Enter Data'!E32+'Enter Data'!F32&lt;0.25, 'Enter Data'!H32&lt;0.5,'Enter Data'!I32&lt;0.5), 2, 0)</f>
        <v>0</v>
      </c>
      <c r="AE27">
        <f>IF(AND(SUM('Enter Data'!E33:I33)='Enter Data'!B33,SUM($A$26) = 0, 'Enter Data'!E33+'Enter Data'!F33+'Enter Data'!G33&gt;=0.25, 'Enter Data'!E33+'Enter Data'!F33&lt;0.25, 'Enter Data'!H33&lt;0.5,'Enter Data'!I33&lt;0.5), 2, 0)</f>
        <v>0</v>
      </c>
      <c r="AF27">
        <f>IF(AND(SUM('Enter Data'!E34:I34)='Enter Data'!B34,SUM($A$26) = 0, 'Enter Data'!E34+'Enter Data'!F34+'Enter Data'!G34&gt;=0.25, 'Enter Data'!E34+'Enter Data'!F34&lt;0.25, 'Enter Data'!H34&lt;0.5,'Enter Data'!I34&lt;0.5), 2, 0)</f>
        <v>0</v>
      </c>
      <c r="AG27">
        <f>IF(AND(SUM('Enter Data'!E35:I35)='Enter Data'!B35,SUM($A$26) = 0, 'Enter Data'!E35+'Enter Data'!F35+'Enter Data'!G35&gt;=0.25, 'Enter Data'!E35+'Enter Data'!F35&lt;0.25, 'Enter Data'!H35&lt;0.5,'Enter Data'!I35&lt;0.5), 2, 0)</f>
        <v>0</v>
      </c>
      <c r="AH27">
        <f>IF(AND(SUM('Enter Data'!E36:I36)='Enter Data'!B36,SUM($A$26) = 0, 'Enter Data'!E36+'Enter Data'!F36+'Enter Data'!G36&gt;=0.25, 'Enter Data'!E36+'Enter Data'!F36&lt;0.25, 'Enter Data'!H36&lt;0.5,'Enter Data'!I36&lt;0.5), 2, 0)</f>
        <v>0</v>
      </c>
      <c r="AI27">
        <f>IF(AND(SUM('Enter Data'!E37:I37)='Enter Data'!B37,SUM($A$26) = 0, 'Enter Data'!E37+'Enter Data'!F37+'Enter Data'!G37&gt;=0.25, 'Enter Data'!E37+'Enter Data'!F37&lt;0.25, 'Enter Data'!H37&lt;0.5,'Enter Data'!I37&lt;0.5), 2, 0)</f>
        <v>0</v>
      </c>
      <c r="AJ27">
        <f>IF(AND(SUM('Enter Data'!E38:I38)='Enter Data'!B38,SUM($A$26) = 0, 'Enter Data'!E38+'Enter Data'!F38+'Enter Data'!G38&gt;=0.25, 'Enter Data'!E38+'Enter Data'!F38&lt;0.25, 'Enter Data'!H38&lt;0.5,'Enter Data'!I38&lt;0.5), 2, 0)</f>
        <v>0</v>
      </c>
      <c r="AK27">
        <f>IF(AND(SUM('Enter Data'!E39:I39)='Enter Data'!B39,SUM($A$26) = 0, 'Enter Data'!E39+'Enter Data'!F39+'Enter Data'!G39&gt;=0.25, 'Enter Data'!E39+'Enter Data'!F39&lt;0.25, 'Enter Data'!H39&lt;0.5,'Enter Data'!I39&lt;0.5), 2, 0)</f>
        <v>0</v>
      </c>
      <c r="AL27">
        <f>IF(AND(SUM('Enter Data'!E40:I40)='Enter Data'!B40,SUM($A$26) = 0, 'Enter Data'!E40+'Enter Data'!F40+'Enter Data'!G40&gt;=0.25, 'Enter Data'!E40+'Enter Data'!F40&lt;0.25, 'Enter Data'!H40&lt;0.5,'Enter Data'!I40&lt;0.5), 2, 0)</f>
        <v>0</v>
      </c>
      <c r="AM27">
        <f>IF(AND(SUM('Enter Data'!E41:I41)='Enter Data'!B41,SUM($A$26) = 0, 'Enter Data'!E41+'Enter Data'!F41+'Enter Data'!G41&gt;=0.25, 'Enter Data'!E41+'Enter Data'!F41&lt;0.25, 'Enter Data'!H41&lt;0.5,'Enter Data'!I41&lt;0.5), 2, 0)</f>
        <v>0</v>
      </c>
      <c r="AN27">
        <f>IF(AND(SUM('Enter Data'!E42:I42)='Enter Data'!B42,SUM($A$26) = 0, 'Enter Data'!E42+'Enter Data'!F42+'Enter Data'!G42&gt;=0.25, 'Enter Data'!E42+'Enter Data'!F42&lt;0.25, 'Enter Data'!H42&lt;0.5,'Enter Data'!I42&lt;0.5), 2, 0)</f>
        <v>0</v>
      </c>
      <c r="AO27">
        <f>IF(AND(SUM('Enter Data'!E43:I43)='Enter Data'!B43,SUM($A$26) = 0, 'Enter Data'!E43+'Enter Data'!F43+'Enter Data'!G43&gt;=0.25, 'Enter Data'!E43+'Enter Data'!F43&lt;0.25, 'Enter Data'!H43&lt;0.5,'Enter Data'!I43&lt;0.5), 2, 0)</f>
        <v>0</v>
      </c>
      <c r="AP27">
        <f>IF(AND(SUM('Enter Data'!E44:I44)='Enter Data'!B44,SUM($A$26) = 0, 'Enter Data'!E44+'Enter Data'!F44+'Enter Data'!G44&gt;=0.25, 'Enter Data'!E44+'Enter Data'!F44&lt;0.25, 'Enter Data'!H44&lt;0.5,'Enter Data'!I44&lt;0.5), 2, 0)</f>
        <v>0</v>
      </c>
      <c r="AQ27">
        <f>IF(AND(SUM('Enter Data'!E45:I45)='Enter Data'!B45,SUM($A$26) = 0, 'Enter Data'!E45+'Enter Data'!F45+'Enter Data'!G45&gt;=0.25, 'Enter Data'!E45+'Enter Data'!F45&lt;0.25, 'Enter Data'!H45&lt;0.5,'Enter Data'!I45&lt;0.5), 2, 0)</f>
        <v>0</v>
      </c>
      <c r="AR27">
        <f>IF(AND(SUM('Enter Data'!E46:I46)='Enter Data'!B46,SUM($A$26) = 0, 'Enter Data'!E46+'Enter Data'!F46+'Enter Data'!G46&gt;=0.25, 'Enter Data'!E46+'Enter Data'!F46&lt;0.25, 'Enter Data'!H46&lt;0.5,'Enter Data'!I46&lt;0.5), 2, 0)</f>
        <v>0</v>
      </c>
      <c r="AS27">
        <f>IF(AND(SUM('Enter Data'!E47:I47)='Enter Data'!B47,SUM($A$26) = 0, 'Enter Data'!E47+'Enter Data'!F47+'Enter Data'!G47&gt;=0.25, 'Enter Data'!E47+'Enter Data'!F47&lt;0.25, 'Enter Data'!H47&lt;0.5,'Enter Data'!I47&lt;0.5), 2, 0)</f>
        <v>0</v>
      </c>
      <c r="AT27">
        <f>IF(AND(SUM('Enter Data'!E48:I48)='Enter Data'!B48,SUM($A$26) = 0, 'Enter Data'!E48+'Enter Data'!F48+'Enter Data'!G48&gt;=0.25, 'Enter Data'!E48+'Enter Data'!F48&lt;0.25, 'Enter Data'!H48&lt;0.5,'Enter Data'!I48&lt;0.5), 2, 0)</f>
        <v>0</v>
      </c>
      <c r="AU27">
        <f>IF(AND(SUM('Enter Data'!E49:I49)='Enter Data'!B49,SUM($A$26) = 0, 'Enter Data'!E49+'Enter Data'!F49+'Enter Data'!G49&gt;=0.25, 'Enter Data'!E49+'Enter Data'!F49&lt;0.25, 'Enter Data'!H49&lt;0.5,'Enter Data'!I49&lt;0.5), 2, 0)</f>
        <v>0</v>
      </c>
      <c r="AV27">
        <f>IF(AND(SUM('Enter Data'!E50:I50)='Enter Data'!B50,SUM($A$26) = 0, 'Enter Data'!E50+'Enter Data'!F50+'Enter Data'!G50&gt;=0.25, 'Enter Data'!E50+'Enter Data'!F50&lt;0.25, 'Enter Data'!H50&lt;0.5,'Enter Data'!I50&lt;0.5), 2, 0)</f>
        <v>0</v>
      </c>
      <c r="AW27">
        <f>IF(AND(SUM('Enter Data'!E51:I51)='Enter Data'!B51,SUM($A$26) = 0, 'Enter Data'!E51+'Enter Data'!F51+'Enter Data'!G51&gt;=0.25, 'Enter Data'!E51+'Enter Data'!F51&lt;0.25, 'Enter Data'!H51&lt;0.5,'Enter Data'!I51&lt;0.5), 2, 0)</f>
        <v>0</v>
      </c>
      <c r="AX27">
        <f>IF(AND(SUM('Enter Data'!E52:I52)='Enter Data'!B52,SUM($A$26) = 0, 'Enter Data'!E52+'Enter Data'!F52+'Enter Data'!G52&gt;=0.25, 'Enter Data'!E52+'Enter Data'!F52&lt;0.25, 'Enter Data'!H52&lt;0.5,'Enter Data'!I52&lt;0.5), 2, 0)</f>
        <v>0</v>
      </c>
      <c r="AY27">
        <f>IF(AND(SUM('Enter Data'!E53:I53)='Enter Data'!B53,SUM($A$26) = 0, 'Enter Data'!E53+'Enter Data'!F53+'Enter Data'!G53&gt;=0.25, 'Enter Data'!E53+'Enter Data'!F53&lt;0.25, 'Enter Data'!H53&lt;0.5,'Enter Data'!I53&lt;0.5), 2, 0)</f>
        <v>0</v>
      </c>
      <c r="AZ27">
        <f>IF(AND(SUM('Enter Data'!E54:I54)='Enter Data'!B54,SUM($A$26) = 0, 'Enter Data'!E54+'Enter Data'!F54+'Enter Data'!G54&gt;=0.25, 'Enter Data'!E54+'Enter Data'!F54&lt;0.25, 'Enter Data'!H54&lt;0.5,'Enter Data'!I54&lt;0.5), 2, 0)</f>
        <v>0</v>
      </c>
      <c r="BA27">
        <f>IF(AND(SUM('Enter Data'!E55:I55)='Enter Data'!B55,SUM($A$26) = 0, 'Enter Data'!E55+'Enter Data'!F55+'Enter Data'!G55&gt;=0.25, 'Enter Data'!E55+'Enter Data'!F55&lt;0.25, 'Enter Data'!H55&lt;0.5,'Enter Data'!I55&lt;0.5), 2, 0)</f>
        <v>0</v>
      </c>
      <c r="BB27">
        <f>IF(AND(SUM('Enter Data'!E56:I56)='Enter Data'!B56,SUM($A$26) = 0, 'Enter Data'!E56+'Enter Data'!F56+'Enter Data'!G56&gt;=0.25, 'Enter Data'!E56+'Enter Data'!F56&lt;0.25, 'Enter Data'!H56&lt;0.5,'Enter Data'!I56&lt;0.5), 2, 0)</f>
        <v>0</v>
      </c>
      <c r="BC27">
        <f>IF(AND(SUM('Enter Data'!E57:I57)='Enter Data'!B57,SUM($A$26) = 0, 'Enter Data'!E57+'Enter Data'!F57+'Enter Data'!G57&gt;=0.25, 'Enter Data'!E57+'Enter Data'!F57&lt;0.25, 'Enter Data'!H57&lt;0.5,'Enter Data'!I57&lt;0.5), 2, 0)</f>
        <v>0</v>
      </c>
      <c r="BD27">
        <f>IF(AND(SUM('Enter Data'!E58:I58)='Enter Data'!B58,SUM($A$26) = 0, 'Enter Data'!E58+'Enter Data'!F58+'Enter Data'!G58&gt;=0.25, 'Enter Data'!E58+'Enter Data'!F58&lt;0.25, 'Enter Data'!H58&lt;0.5,'Enter Data'!I58&lt;0.5), 2, 0)</f>
        <v>0</v>
      </c>
      <c r="BE27">
        <f>IF(AND(SUM('Enter Data'!E59:I59)='Enter Data'!B59,SUM($A$26) = 0, 'Enter Data'!E59+'Enter Data'!F59+'Enter Data'!G59&gt;=0.25, 'Enter Data'!E59+'Enter Data'!F59&lt;0.25, 'Enter Data'!H59&lt;0.5,'Enter Data'!I59&lt;0.5), 2, 0)</f>
        <v>0</v>
      </c>
      <c r="BF27">
        <f>IF(AND(SUM('Enter Data'!E60:I60)='Enter Data'!B60,SUM($A$26) = 0, 'Enter Data'!E60+'Enter Data'!F60+'Enter Data'!G60&gt;=0.25, 'Enter Data'!E60+'Enter Data'!F60&lt;0.25, 'Enter Data'!H60&lt;0.5,'Enter Data'!I60&lt;0.5), 2, 0)</f>
        <v>0</v>
      </c>
      <c r="BG27">
        <f>IF(AND(SUM('Enter Data'!E61:I61)='Enter Data'!B61,SUM($A$26) = 0, 'Enter Data'!E61+'Enter Data'!F61+'Enter Data'!G61&gt;=0.25, 'Enter Data'!E61+'Enter Data'!F61&lt;0.25, 'Enter Data'!H61&lt;0.5,'Enter Data'!I61&lt;0.5), 2, 0)</f>
        <v>0</v>
      </c>
      <c r="BH27">
        <f>IF(AND(SUM('Enter Data'!E62:I62)='Enter Data'!B62,SUM($A$26) = 0, 'Enter Data'!E62+'Enter Data'!F62+'Enter Data'!G62&gt;=0.25, 'Enter Data'!E62+'Enter Data'!F62&lt;0.25, 'Enter Data'!H62&lt;0.5,'Enter Data'!I62&lt;0.5), 2, 0)</f>
        <v>0</v>
      </c>
      <c r="BI27">
        <f>IF(AND(SUM('Enter Data'!E63:I63)='Enter Data'!B63,SUM($A$26) = 0, 'Enter Data'!E63+'Enter Data'!F63+'Enter Data'!G63&gt;=0.25, 'Enter Data'!E63+'Enter Data'!F63&lt;0.25, 'Enter Data'!H63&lt;0.5,'Enter Data'!I63&lt;0.5), 2, 0)</f>
        <v>0</v>
      </c>
      <c r="BJ27">
        <f>IF(AND(SUM('Enter Data'!E64:I64)='Enter Data'!B64,SUM($A$26) = 0, 'Enter Data'!E64+'Enter Data'!F64+'Enter Data'!G64&gt;=0.25, 'Enter Data'!E64+'Enter Data'!F64&lt;0.25, 'Enter Data'!H64&lt;0.5,'Enter Data'!I64&lt;0.5), 2, 0)</f>
        <v>0</v>
      </c>
      <c r="BK27">
        <f>IF(AND(SUM('Enter Data'!E65:I65)='Enter Data'!B65,SUM($A$26) = 0, 'Enter Data'!E65+'Enter Data'!F65+'Enter Data'!G65&gt;=0.25, 'Enter Data'!E65+'Enter Data'!F65&lt;0.25, 'Enter Data'!H65&lt;0.5,'Enter Data'!I65&lt;0.5), 2, 0)</f>
        <v>0</v>
      </c>
      <c r="BL27">
        <f>IF(AND(SUM('Enter Data'!E66:I66)='Enter Data'!B66,SUM($A$26) = 0, 'Enter Data'!E66+'Enter Data'!F66+'Enter Data'!G66&gt;=0.25, 'Enter Data'!E66+'Enter Data'!F66&lt;0.25, 'Enter Data'!H66&lt;0.5,'Enter Data'!I66&lt;0.5), 2, 0)</f>
        <v>0</v>
      </c>
      <c r="BM27">
        <f>IF(AND(SUM('Enter Data'!E67:I67)='Enter Data'!B67,SUM($A$26) = 0, 'Enter Data'!E67+'Enter Data'!F67+'Enter Data'!G67&gt;=0.25, 'Enter Data'!E67+'Enter Data'!F67&lt;0.25, 'Enter Data'!H67&lt;0.5,'Enter Data'!I67&lt;0.5), 2, 0)</f>
        <v>0</v>
      </c>
      <c r="BN27">
        <f>IF(AND(SUM('Enter Data'!E68:I68)='Enter Data'!B68,SUM($A$26) = 0, 'Enter Data'!E68+'Enter Data'!F68+'Enter Data'!G68&gt;=0.25, 'Enter Data'!E68+'Enter Data'!F68&lt;0.25, 'Enter Data'!H68&lt;0.5,'Enter Data'!I68&lt;0.5), 2, 0)</f>
        <v>0</v>
      </c>
      <c r="BO27">
        <f>IF(AND(SUM('Enter Data'!E69:I69)='Enter Data'!B69,SUM($A$26) = 0, 'Enter Data'!E69+'Enter Data'!F69+'Enter Data'!G69&gt;=0.25, 'Enter Data'!E69+'Enter Data'!F69&lt;0.25, 'Enter Data'!H69&lt;0.5,'Enter Data'!I69&lt;0.5), 2, 0)</f>
        <v>0</v>
      </c>
      <c r="BP27">
        <f>IF(AND(SUM('Enter Data'!E70:I70)='Enter Data'!B70,SUM($A$26) = 0, 'Enter Data'!E70+'Enter Data'!F70+'Enter Data'!G70&gt;=0.25, 'Enter Data'!E70+'Enter Data'!F70&lt;0.25, 'Enter Data'!H70&lt;0.5,'Enter Data'!I70&lt;0.5), 2, 0)</f>
        <v>0</v>
      </c>
      <c r="BQ27">
        <f>IF(AND(SUM('Enter Data'!E71:I71)='Enter Data'!B71,SUM($A$26) = 0, 'Enter Data'!E71+'Enter Data'!F71+'Enter Data'!G71&gt;=0.25, 'Enter Data'!E71+'Enter Data'!F71&lt;0.25, 'Enter Data'!H71&lt;0.5,'Enter Data'!I71&lt;0.5), 2, 0)</f>
        <v>0</v>
      </c>
      <c r="BR27">
        <f>IF(AND(SUM('Enter Data'!E72:I72)='Enter Data'!B72,SUM($A$26) = 0, 'Enter Data'!E72+'Enter Data'!F72+'Enter Data'!G72&gt;=0.25, 'Enter Data'!E72+'Enter Data'!F72&lt;0.25, 'Enter Data'!H72&lt;0.5,'Enter Data'!I72&lt;0.5), 2, 0)</f>
        <v>0</v>
      </c>
      <c r="BS27">
        <f>IF(AND(SUM('Enter Data'!E73:I73)='Enter Data'!B73,SUM($A$26) = 0, 'Enter Data'!E73+'Enter Data'!F73+'Enter Data'!G73&gt;=0.25, 'Enter Data'!E73+'Enter Data'!F73&lt;0.25, 'Enter Data'!H73&lt;0.5,'Enter Data'!I73&lt;0.5), 2, 0)</f>
        <v>0</v>
      </c>
      <c r="BT27">
        <f>IF(AND(SUM('Enter Data'!E74:I74)='Enter Data'!B74,SUM($A$26) = 0, 'Enter Data'!E74+'Enter Data'!F74+'Enter Data'!G74&gt;=0.25, 'Enter Data'!E74+'Enter Data'!F74&lt;0.25, 'Enter Data'!H74&lt;0.5,'Enter Data'!I74&lt;0.5), 2, 0)</f>
        <v>0</v>
      </c>
      <c r="BU27">
        <f>IF(AND(SUM('Enter Data'!E75:I75)='Enter Data'!B75,SUM($A$26) = 0, 'Enter Data'!E75+'Enter Data'!F75+'Enter Data'!G75&gt;=0.25, 'Enter Data'!E75+'Enter Data'!F75&lt;0.25, 'Enter Data'!H75&lt;0.5,'Enter Data'!I75&lt;0.5), 2, 0)</f>
        <v>0</v>
      </c>
      <c r="BV27">
        <f>IF(AND(SUM('Enter Data'!E76:I76)='Enter Data'!B76,SUM($A$26) = 0, 'Enter Data'!E76+'Enter Data'!F76+'Enter Data'!G76&gt;=0.25, 'Enter Data'!E76+'Enter Data'!F76&lt;0.25, 'Enter Data'!H76&lt;0.5,'Enter Data'!I76&lt;0.5), 2, 0)</f>
        <v>0</v>
      </c>
      <c r="BW27">
        <f>IF(AND(SUM('Enter Data'!E77:I77)='Enter Data'!B77,SUM($A$26) = 0, 'Enter Data'!E77+'Enter Data'!F77+'Enter Data'!G77&gt;=0.25, 'Enter Data'!E77+'Enter Data'!F77&lt;0.25, 'Enter Data'!H77&lt;0.5,'Enter Data'!I77&lt;0.5), 2, 0)</f>
        <v>0</v>
      </c>
      <c r="BX27">
        <f>IF(AND(SUM('Enter Data'!E78:I78)='Enter Data'!B78,SUM($A$26) = 0, 'Enter Data'!E78+'Enter Data'!F78+'Enter Data'!G78&gt;=0.25, 'Enter Data'!E78+'Enter Data'!F78&lt;0.25, 'Enter Data'!H78&lt;0.5,'Enter Data'!I78&lt;0.5), 2, 0)</f>
        <v>0</v>
      </c>
      <c r="BY27">
        <f>IF(AND(SUM('Enter Data'!E79:I79)='Enter Data'!B79,SUM($A$26) = 0, 'Enter Data'!E79+'Enter Data'!F79+'Enter Data'!G79&gt;=0.25, 'Enter Data'!E79+'Enter Data'!F79&lt;0.25, 'Enter Data'!H79&lt;0.5,'Enter Data'!I79&lt;0.5), 2, 0)</f>
        <v>0</v>
      </c>
      <c r="BZ27">
        <f>IF(AND(SUM('Enter Data'!E80:I80)='Enter Data'!B80,SUM($A$26) = 0, 'Enter Data'!E80+'Enter Data'!F80+'Enter Data'!G80&gt;=0.25, 'Enter Data'!E80+'Enter Data'!F80&lt;0.25, 'Enter Data'!H80&lt;0.5,'Enter Data'!I80&lt;0.5), 2, 0)</f>
        <v>0</v>
      </c>
      <c r="CA27">
        <f>IF(AND(SUM('Enter Data'!E81:I81)='Enter Data'!B81,SUM($A$26) = 0, 'Enter Data'!E81+'Enter Data'!F81+'Enter Data'!G81&gt;=0.25, 'Enter Data'!E81+'Enter Data'!F81&lt;0.25, 'Enter Data'!H81&lt;0.5,'Enter Data'!I81&lt;0.5), 2, 0)</f>
        <v>0</v>
      </c>
      <c r="CB27">
        <f>IF(AND(SUM('Enter Data'!E82:I82)='Enter Data'!B82,SUM($A$26) = 0, 'Enter Data'!E82+'Enter Data'!F82+'Enter Data'!G82&gt;=0.25, 'Enter Data'!E82+'Enter Data'!F82&lt;0.25, 'Enter Data'!H82&lt;0.5,'Enter Data'!I82&lt;0.5), 2, 0)</f>
        <v>0</v>
      </c>
      <c r="CC27">
        <f>IF(AND(SUM('Enter Data'!E83:I83)='Enter Data'!B83,SUM($A$26) = 0, 'Enter Data'!E83+'Enter Data'!F83+'Enter Data'!G83&gt;=0.25, 'Enter Data'!E83+'Enter Data'!F83&lt;0.25, 'Enter Data'!H83&lt;0.5,'Enter Data'!I83&lt;0.5), 2, 0)</f>
        <v>0</v>
      </c>
      <c r="CD27">
        <f>IF(AND(SUM('Enter Data'!E84:I84)='Enter Data'!B84,SUM($A$26) = 0, 'Enter Data'!E84+'Enter Data'!F84+'Enter Data'!G84&gt;=0.25, 'Enter Data'!E84+'Enter Data'!F84&lt;0.25, 'Enter Data'!H84&lt;0.5,'Enter Data'!I84&lt;0.5), 2, 0)</f>
        <v>0</v>
      </c>
      <c r="CE27">
        <f>IF(AND(SUM('Enter Data'!E85:I85)='Enter Data'!B85,SUM($A$26) = 0, 'Enter Data'!E85+'Enter Data'!F85+'Enter Data'!G85&gt;=0.25, 'Enter Data'!E85+'Enter Data'!F85&lt;0.25, 'Enter Data'!H85&lt;0.5,'Enter Data'!I85&lt;0.5), 2, 0)</f>
        <v>0</v>
      </c>
      <c r="CF27">
        <f>IF(AND(SUM('Enter Data'!E86:I86)='Enter Data'!B86,SUM($A$26) = 0, 'Enter Data'!E86+'Enter Data'!F86+'Enter Data'!G86&gt;=0.25, 'Enter Data'!E86+'Enter Data'!F86&lt;0.25, 'Enter Data'!H86&lt;0.5,'Enter Data'!I86&lt;0.5), 2, 0)</f>
        <v>0</v>
      </c>
      <c r="CG27">
        <f>IF(AND(SUM('Enter Data'!E87:I87)='Enter Data'!B87,SUM($A$26) = 0, 'Enter Data'!E87+'Enter Data'!F87+'Enter Data'!G87&gt;=0.25, 'Enter Data'!E87+'Enter Data'!F87&lt;0.25, 'Enter Data'!H87&lt;0.5,'Enter Data'!I87&lt;0.5), 2, 0)</f>
        <v>0</v>
      </c>
      <c r="CH27">
        <f>IF(AND(SUM('Enter Data'!E88:I88)='Enter Data'!B88,SUM($A$26) = 0, 'Enter Data'!E88+'Enter Data'!F88+'Enter Data'!G88&gt;=0.25, 'Enter Data'!E88+'Enter Data'!F88&lt;0.25, 'Enter Data'!H88&lt;0.5,'Enter Data'!I88&lt;0.5), 2, 0)</f>
        <v>0</v>
      </c>
      <c r="CI27">
        <f>IF(AND(SUM('Enter Data'!E89:I89)='Enter Data'!B89,SUM($A$26) = 0, 'Enter Data'!E89+'Enter Data'!F89+'Enter Data'!G89&gt;=0.25, 'Enter Data'!E89+'Enter Data'!F89&lt;0.25, 'Enter Data'!H89&lt;0.5,'Enter Data'!I89&lt;0.5), 2, 0)</f>
        <v>0</v>
      </c>
      <c r="CJ27">
        <f>IF(AND(SUM('Enter Data'!E90:I90)='Enter Data'!B90,SUM($A$26) = 0, 'Enter Data'!E90+'Enter Data'!F90+'Enter Data'!G90&gt;=0.25, 'Enter Data'!E90+'Enter Data'!F90&lt;0.25, 'Enter Data'!H90&lt;0.5,'Enter Data'!I90&lt;0.5), 2, 0)</f>
        <v>0</v>
      </c>
      <c r="CK27">
        <f>IF(AND(SUM('Enter Data'!E91:I91)='Enter Data'!B91,SUM($A$26) = 0, 'Enter Data'!E91+'Enter Data'!F91+'Enter Data'!G91&gt;=0.25, 'Enter Data'!E91+'Enter Data'!F91&lt;0.25, 'Enter Data'!H91&lt;0.5,'Enter Data'!I91&lt;0.5), 2, 0)</f>
        <v>0</v>
      </c>
      <c r="CL27">
        <f>IF(AND(SUM('Enter Data'!E92:I92)='Enter Data'!B92,SUM($A$26) = 0, 'Enter Data'!E92+'Enter Data'!F92+'Enter Data'!G92&gt;=0.25, 'Enter Data'!E92+'Enter Data'!F92&lt;0.25, 'Enter Data'!H92&lt;0.5,'Enter Data'!I92&lt;0.5), 2, 0)</f>
        <v>0</v>
      </c>
      <c r="CM27">
        <f>IF(AND(SUM('Enter Data'!E93:I93)='Enter Data'!B93,SUM($A$26) = 0, 'Enter Data'!E93+'Enter Data'!F93+'Enter Data'!G93&gt;=0.25, 'Enter Data'!E93+'Enter Data'!F93&lt;0.25, 'Enter Data'!H93&lt;0.5,'Enter Data'!I93&lt;0.5), 2, 0)</f>
        <v>0</v>
      </c>
      <c r="CN27">
        <f>IF(AND(SUM('Enter Data'!E94:I94)='Enter Data'!B94,SUM($A$26) = 0, 'Enter Data'!E94+'Enter Data'!F94+'Enter Data'!G94&gt;=0.25, 'Enter Data'!E94+'Enter Data'!F94&lt;0.25, 'Enter Data'!H94&lt;0.5,'Enter Data'!I94&lt;0.5), 2, 0)</f>
        <v>0</v>
      </c>
      <c r="CO27">
        <f>IF(AND(SUM('Enter Data'!E95:I95)='Enter Data'!B95,SUM($A$26) = 0, 'Enter Data'!E95+'Enter Data'!F95+'Enter Data'!G95&gt;=0.25, 'Enter Data'!E95+'Enter Data'!F95&lt;0.25, 'Enter Data'!H95&lt;0.5,'Enter Data'!I95&lt;0.5), 2, 0)</f>
        <v>0</v>
      </c>
      <c r="CP27">
        <f>IF(AND(SUM('Enter Data'!E96:I96)='Enter Data'!B96,SUM($A$26) = 0, 'Enter Data'!E96+'Enter Data'!F96+'Enter Data'!G96&gt;=0.25, 'Enter Data'!E96+'Enter Data'!F96&lt;0.25, 'Enter Data'!H96&lt;0.5,'Enter Data'!I96&lt;0.5), 2, 0)</f>
        <v>0</v>
      </c>
      <c r="CQ27">
        <f>IF(AND(SUM('Enter Data'!E97:I97)='Enter Data'!B97,SUM($A$26) = 0, 'Enter Data'!E97+'Enter Data'!F97+'Enter Data'!G97&gt;=0.25, 'Enter Data'!E97+'Enter Data'!F97&lt;0.25, 'Enter Data'!H97&lt;0.5,'Enter Data'!I97&lt;0.5), 2, 0)</f>
        <v>0</v>
      </c>
      <c r="CR27">
        <f>IF(AND(SUM('Enter Data'!E98:I98)='Enter Data'!B98,SUM($A$26) = 0, 'Enter Data'!E98+'Enter Data'!F98+'Enter Data'!G98&gt;=0.25, 'Enter Data'!E98+'Enter Data'!F98&lt;0.25, 'Enter Data'!H98&lt;0.5,'Enter Data'!I98&lt;0.5), 2, 0)</f>
        <v>0</v>
      </c>
      <c r="CS27">
        <f>IF(AND(SUM('Enter Data'!E99:I99)='Enter Data'!B99,SUM($A$26) = 0, 'Enter Data'!E99+'Enter Data'!F99+'Enter Data'!G99&gt;=0.25, 'Enter Data'!E99+'Enter Data'!F99&lt;0.25, 'Enter Data'!H99&lt;0.5,'Enter Data'!I99&lt;0.5), 2, 0)</f>
        <v>0</v>
      </c>
      <c r="CT27">
        <f>IF(AND(SUM('Enter Data'!E100:I100)='Enter Data'!B100,SUM($A$26) = 0, 'Enter Data'!E100+'Enter Data'!F100+'Enter Data'!G100&gt;=0.25, 'Enter Data'!E100+'Enter Data'!F100&lt;0.25, 'Enter Data'!H100&lt;0.5,'Enter Data'!I100&lt;0.5), 2, 0)</f>
        <v>0</v>
      </c>
      <c r="CU27">
        <f>IF(AND(SUM('Enter Data'!E101:I101)='Enter Data'!B101,SUM($A$26) = 0, 'Enter Data'!E101+'Enter Data'!F101+'Enter Data'!G101&gt;=0.25, 'Enter Data'!E101+'Enter Data'!F101&lt;0.25, 'Enter Data'!H101&lt;0.5,'Enter Data'!I101&lt;0.5), 2, 0)</f>
        <v>0</v>
      </c>
      <c r="CV27">
        <f>IF(AND(SUM('Enter Data'!E102:I102)='Enter Data'!B102,SUM($A$26) = 0, 'Enter Data'!E102+'Enter Data'!F102+'Enter Data'!G102&gt;=0.25, 'Enter Data'!E102+'Enter Data'!F102&lt;0.25, 'Enter Data'!H102&lt;0.5,'Enter Data'!I102&lt;0.5), 2, 0)</f>
        <v>0</v>
      </c>
    </row>
    <row r="28" spans="1:100" x14ac:dyDescent="0.25">
      <c r="A28" s="69">
        <f>IF(AND(SUM('Enter Data'!E3:I3)='Enter Data'!B3,SUM($A$26:$A$27) = 0, 'Enter Data'!G3&gt;=0.5, 'Enter Data'!E3+'Enter Data'!F3&gt;=0.25),3, 0)</f>
        <v>0</v>
      </c>
      <c r="B28">
        <f>IF(AND(SUM('Enter Data'!E4:I4)='Enter Data'!B4,SUM($A$26:$A$27) = 0, 'Enter Data'!G4&gt;=0.5, 'Enter Data'!E4+'Enter Data'!F4&gt;=0.25),3, 0)</f>
        <v>0</v>
      </c>
      <c r="C28">
        <f>IF(AND(SUM('Enter Data'!E5:I5)='Enter Data'!B5,SUM($A$26:$A$27) = 0, 'Enter Data'!G5&gt;=0.5, 'Enter Data'!E5+'Enter Data'!F5&gt;=0.25),3, 0)</f>
        <v>0</v>
      </c>
      <c r="D28">
        <f>IF(AND(SUM('Enter Data'!E6:I6)='Enter Data'!B6,SUM($A$26:$A$27) = 0, 'Enter Data'!G6&gt;=0.5, 'Enter Data'!E6+'Enter Data'!F6&gt;=0.25),3, 0)</f>
        <v>0</v>
      </c>
      <c r="E28">
        <f>IF(AND(SUM('Enter Data'!E7:I7)='Enter Data'!B7,SUM($A$26:$A$27) = 0, 'Enter Data'!G7&gt;=0.5, 'Enter Data'!E7+'Enter Data'!F7&gt;=0.25),3, 0)</f>
        <v>0</v>
      </c>
      <c r="F28">
        <f>IF(AND(SUM('Enter Data'!E8:I8)='Enter Data'!B8,SUM($A$26:$A$27) = 0, 'Enter Data'!G8&gt;=0.5, 'Enter Data'!E8+'Enter Data'!F8&gt;=0.25),3, 0)</f>
        <v>0</v>
      </c>
      <c r="G28">
        <f>IF(AND(SUM('Enter Data'!E9:I9)='Enter Data'!B9,SUM($A$26:$A$27) = 0, 'Enter Data'!G9&gt;=0.5, 'Enter Data'!E9+'Enter Data'!F9&gt;=0.25),3, 0)</f>
        <v>0</v>
      </c>
      <c r="H28">
        <f>IF(AND(SUM('Enter Data'!E10:I10)='Enter Data'!B10,SUM($A$26:$A$27) = 0, 'Enter Data'!G10&gt;=0.5, 'Enter Data'!E10+'Enter Data'!F10&gt;=0.25),3, 0)</f>
        <v>0</v>
      </c>
      <c r="I28">
        <f>IF(AND(SUM('Enter Data'!E11:I11)='Enter Data'!B11,SUM($A$26:$A$27) = 0, 'Enter Data'!G11&gt;=0.5, 'Enter Data'!E11+'Enter Data'!F11&gt;=0.25),3, 0)</f>
        <v>0</v>
      </c>
      <c r="J28">
        <f>IF(AND(SUM('Enter Data'!E12:I12)='Enter Data'!B12,SUM($A$26:$A$27) = 0, 'Enter Data'!G12&gt;=0.5, 'Enter Data'!E12+'Enter Data'!F12&gt;=0.25),3, 0)</f>
        <v>0</v>
      </c>
      <c r="K28">
        <f>IF(AND(SUM('Enter Data'!E13:I13)='Enter Data'!B13,SUM($A$26:$A$27) = 0, 'Enter Data'!G13&gt;=0.5, 'Enter Data'!E13+'Enter Data'!F13&gt;=0.25),3, 0)</f>
        <v>0</v>
      </c>
      <c r="L28">
        <f>IF(AND(SUM('Enter Data'!E14:I14)='Enter Data'!B14,SUM($A$26:$A$27) = 0, 'Enter Data'!G14&gt;=0.5, 'Enter Data'!E14+'Enter Data'!F14&gt;=0.25),3, 0)</f>
        <v>0</v>
      </c>
      <c r="M28">
        <f>IF(AND(SUM('Enter Data'!E15:I15)='Enter Data'!B15,SUM($A$26:$A$27) = 0, 'Enter Data'!G15&gt;=0.5, 'Enter Data'!E15+'Enter Data'!F15&gt;=0.25),3, 0)</f>
        <v>0</v>
      </c>
      <c r="N28">
        <f>IF(AND(SUM('Enter Data'!E16:I16)='Enter Data'!B16,SUM($A$26:$A$27) = 0, 'Enter Data'!G16&gt;=0.5, 'Enter Data'!E16+'Enter Data'!F16&gt;=0.25),3, 0)</f>
        <v>0</v>
      </c>
      <c r="O28">
        <f>IF(AND(SUM('Enter Data'!E17:I17)='Enter Data'!B17,SUM($A$26:$A$27) = 0, 'Enter Data'!G17&gt;=0.5, 'Enter Data'!E17+'Enter Data'!F17&gt;=0.25),3, 0)</f>
        <v>0</v>
      </c>
      <c r="P28">
        <f>IF(AND(SUM('Enter Data'!E18:I18)='Enter Data'!B18,SUM($A$26:$A$27) = 0, 'Enter Data'!G18&gt;=0.5, 'Enter Data'!E18+'Enter Data'!F18&gt;=0.25),3, 0)</f>
        <v>0</v>
      </c>
      <c r="Q28">
        <f>IF(AND(SUM('Enter Data'!E19:I19)='Enter Data'!B19,SUM($A$26:$A$27) = 0, 'Enter Data'!G19&gt;=0.5, 'Enter Data'!E19+'Enter Data'!F19&gt;=0.25),3, 0)</f>
        <v>0</v>
      </c>
      <c r="R28">
        <f>IF(AND(SUM('Enter Data'!E20:I20)='Enter Data'!B20,SUM($A$26:$A$27) = 0, 'Enter Data'!G20&gt;=0.5, 'Enter Data'!E20+'Enter Data'!F20&gt;=0.25),3, 0)</f>
        <v>0</v>
      </c>
      <c r="S28">
        <f>IF(AND(SUM('Enter Data'!E21:I21)='Enter Data'!B21,SUM($A$26:$A$27) = 0, 'Enter Data'!G21&gt;=0.5, 'Enter Data'!E21+'Enter Data'!F21&gt;=0.25),3, 0)</f>
        <v>0</v>
      </c>
      <c r="T28">
        <f>IF(AND(SUM('Enter Data'!E22:I22)='Enter Data'!B22,SUM($A$26:$A$27) = 0, 'Enter Data'!G22&gt;=0.5, 'Enter Data'!E22+'Enter Data'!F22&gt;=0.25),3, 0)</f>
        <v>0</v>
      </c>
      <c r="U28">
        <f>IF(AND(SUM('Enter Data'!E23:I23)='Enter Data'!B23,SUM($A$26:$A$27) = 0, 'Enter Data'!G23&gt;=0.5, 'Enter Data'!E23+'Enter Data'!F23&gt;=0.25),3, 0)</f>
        <v>0</v>
      </c>
      <c r="V28">
        <f>IF(AND(SUM('Enter Data'!E24:I24)='Enter Data'!B24,SUM($A$26:$A$27) = 0, 'Enter Data'!G24&gt;=0.5, 'Enter Data'!E24+'Enter Data'!F24&gt;=0.25),3, 0)</f>
        <v>0</v>
      </c>
      <c r="W28">
        <f>IF(AND(SUM('Enter Data'!E25:I25)='Enter Data'!B25,SUM($A$26:$A$27) = 0, 'Enter Data'!G25&gt;=0.5, 'Enter Data'!E25+'Enter Data'!F25&gt;=0.25),3, 0)</f>
        <v>0</v>
      </c>
      <c r="X28">
        <f>IF(AND(SUM('Enter Data'!E26:I26)='Enter Data'!B26,SUM($A$26:$A$27) = 0, 'Enter Data'!G26&gt;=0.5, 'Enter Data'!E26+'Enter Data'!F26&gt;=0.25),3, 0)</f>
        <v>0</v>
      </c>
      <c r="Y28">
        <f>IF(AND(SUM('Enter Data'!E27:I27)='Enter Data'!B27,SUM($A$26:$A$27) = 0, 'Enter Data'!G27&gt;=0.5, 'Enter Data'!E27+'Enter Data'!F27&gt;=0.25),3, 0)</f>
        <v>0</v>
      </c>
      <c r="Z28">
        <f>IF(AND(SUM('Enter Data'!E28:I28)='Enter Data'!B28,SUM($A$26:$A$27) = 0, 'Enter Data'!G28&gt;=0.5, 'Enter Data'!E28+'Enter Data'!F28&gt;=0.25),3, 0)</f>
        <v>0</v>
      </c>
      <c r="AA28">
        <f>IF(AND(SUM('Enter Data'!E29:I29)='Enter Data'!B29,SUM($A$26:$A$27) = 0, 'Enter Data'!G29&gt;=0.5, 'Enter Data'!E29+'Enter Data'!F29&gt;=0.25),3, 0)</f>
        <v>0</v>
      </c>
      <c r="AB28">
        <f>IF(AND(SUM('Enter Data'!E30:I30)='Enter Data'!B30,SUM($A$26:$A$27) = 0, 'Enter Data'!G30&gt;=0.5, 'Enter Data'!E30+'Enter Data'!F30&gt;=0.25),3, 0)</f>
        <v>0</v>
      </c>
      <c r="AC28">
        <f>IF(AND(SUM('Enter Data'!E31:I31)='Enter Data'!B31,SUM($A$26:$A$27) = 0, 'Enter Data'!G31&gt;=0.5, 'Enter Data'!E31+'Enter Data'!F31&gt;=0.25),3, 0)</f>
        <v>0</v>
      </c>
      <c r="AD28">
        <f>IF(AND(SUM('Enter Data'!E32:I32)='Enter Data'!B32,SUM($A$26:$A$27) = 0, 'Enter Data'!G32&gt;=0.5, 'Enter Data'!E32+'Enter Data'!F32&gt;=0.25),3, 0)</f>
        <v>0</v>
      </c>
      <c r="AE28">
        <f>IF(AND(SUM('Enter Data'!E33:I33)='Enter Data'!B33,SUM($A$26:$A$27) = 0, 'Enter Data'!G33&gt;=0.5, 'Enter Data'!E33+'Enter Data'!F33&gt;=0.25),3, 0)</f>
        <v>0</v>
      </c>
      <c r="AF28">
        <f>IF(AND(SUM('Enter Data'!E34:I34)='Enter Data'!B34,SUM($A$26:$A$27) = 0, 'Enter Data'!G34&gt;=0.5, 'Enter Data'!E34+'Enter Data'!F34&gt;=0.25),3, 0)</f>
        <v>0</v>
      </c>
      <c r="AG28">
        <f>IF(AND(SUM('Enter Data'!E35:I35)='Enter Data'!B35,SUM($A$26:$A$27) = 0, 'Enter Data'!G35&gt;=0.5, 'Enter Data'!E35+'Enter Data'!F35&gt;=0.25),3, 0)</f>
        <v>0</v>
      </c>
      <c r="AH28">
        <f>IF(AND(SUM('Enter Data'!E36:I36)='Enter Data'!B36,SUM($A$26:$A$27) = 0, 'Enter Data'!G36&gt;=0.5, 'Enter Data'!E36+'Enter Data'!F36&gt;=0.25),3, 0)</f>
        <v>0</v>
      </c>
      <c r="AI28">
        <f>IF(AND(SUM('Enter Data'!E37:I37)='Enter Data'!B37,SUM($A$26:$A$27) = 0, 'Enter Data'!G37&gt;=0.5, 'Enter Data'!E37+'Enter Data'!F37&gt;=0.25),3, 0)</f>
        <v>0</v>
      </c>
      <c r="AJ28">
        <f>IF(AND(SUM('Enter Data'!E38:I38)='Enter Data'!B38,SUM($A$26:$A$27) = 0, 'Enter Data'!G38&gt;=0.5, 'Enter Data'!E38+'Enter Data'!F38&gt;=0.25),3, 0)</f>
        <v>0</v>
      </c>
      <c r="AK28">
        <f>IF(AND(SUM('Enter Data'!E39:I39)='Enter Data'!B39,SUM($A$26:$A$27) = 0, 'Enter Data'!G39&gt;=0.5, 'Enter Data'!E39+'Enter Data'!F39&gt;=0.25),3, 0)</f>
        <v>0</v>
      </c>
      <c r="AL28">
        <f>IF(AND(SUM('Enter Data'!E40:I40)='Enter Data'!B40,SUM($A$26:$A$27) = 0, 'Enter Data'!G40&gt;=0.5, 'Enter Data'!E40+'Enter Data'!F40&gt;=0.25),3, 0)</f>
        <v>0</v>
      </c>
      <c r="AM28">
        <f>IF(AND(SUM('Enter Data'!E41:I41)='Enter Data'!B41,SUM($A$26:$A$27) = 0, 'Enter Data'!G41&gt;=0.5, 'Enter Data'!E41+'Enter Data'!F41&gt;=0.25),3, 0)</f>
        <v>0</v>
      </c>
      <c r="AN28">
        <f>IF(AND(SUM('Enter Data'!E42:I42)='Enter Data'!B42,SUM($A$26:$A$27) = 0, 'Enter Data'!G42&gt;=0.5, 'Enter Data'!E42+'Enter Data'!F42&gt;=0.25),3, 0)</f>
        <v>0</v>
      </c>
      <c r="AO28">
        <f>IF(AND(SUM('Enter Data'!E43:I43)='Enter Data'!B43,SUM($A$26:$A$27) = 0, 'Enter Data'!G43&gt;=0.5, 'Enter Data'!E43+'Enter Data'!F43&gt;=0.25),3, 0)</f>
        <v>0</v>
      </c>
      <c r="AP28">
        <f>IF(AND(SUM('Enter Data'!E44:I44)='Enter Data'!B44,SUM($A$26:$A$27) = 0, 'Enter Data'!G44&gt;=0.5, 'Enter Data'!E44+'Enter Data'!F44&gt;=0.25),3, 0)</f>
        <v>0</v>
      </c>
      <c r="AQ28">
        <f>IF(AND(SUM('Enter Data'!E45:I45)='Enter Data'!B45,SUM($A$26:$A$27) = 0, 'Enter Data'!G45&gt;=0.5, 'Enter Data'!E45+'Enter Data'!F45&gt;=0.25),3, 0)</f>
        <v>0</v>
      </c>
      <c r="AR28">
        <f>IF(AND(SUM('Enter Data'!E46:I46)='Enter Data'!B46,SUM($A$26:$A$27) = 0, 'Enter Data'!G46&gt;=0.5, 'Enter Data'!E46+'Enter Data'!F46&gt;=0.25),3, 0)</f>
        <v>0</v>
      </c>
      <c r="AS28">
        <f>IF(AND(SUM('Enter Data'!E47:I47)='Enter Data'!B47,SUM($A$26:$A$27) = 0, 'Enter Data'!G47&gt;=0.5, 'Enter Data'!E47+'Enter Data'!F47&gt;=0.25),3, 0)</f>
        <v>0</v>
      </c>
      <c r="AT28">
        <f>IF(AND(SUM('Enter Data'!E48:I48)='Enter Data'!B48,SUM($A$26:$A$27) = 0, 'Enter Data'!G48&gt;=0.5, 'Enter Data'!E48+'Enter Data'!F48&gt;=0.25),3, 0)</f>
        <v>0</v>
      </c>
      <c r="AU28">
        <f>IF(AND(SUM('Enter Data'!E49:I49)='Enter Data'!B49,SUM($A$26:$A$27) = 0, 'Enter Data'!G49&gt;=0.5, 'Enter Data'!E49+'Enter Data'!F49&gt;=0.25),3, 0)</f>
        <v>0</v>
      </c>
      <c r="AV28">
        <f>IF(AND(SUM('Enter Data'!E50:I50)='Enter Data'!B50,SUM($A$26:$A$27) = 0, 'Enter Data'!G50&gt;=0.5, 'Enter Data'!E50+'Enter Data'!F50&gt;=0.25),3, 0)</f>
        <v>0</v>
      </c>
      <c r="AW28">
        <f>IF(AND(SUM('Enter Data'!E51:I51)='Enter Data'!B51,SUM($A$26:$A$27) = 0, 'Enter Data'!G51&gt;=0.5, 'Enter Data'!E51+'Enter Data'!F51&gt;=0.25),3, 0)</f>
        <v>0</v>
      </c>
      <c r="AX28">
        <f>IF(AND(SUM('Enter Data'!E52:I52)='Enter Data'!B52,SUM($A$26:$A$27) = 0, 'Enter Data'!G52&gt;=0.5, 'Enter Data'!E52+'Enter Data'!F52&gt;=0.25),3, 0)</f>
        <v>0</v>
      </c>
      <c r="AY28">
        <f>IF(AND(SUM('Enter Data'!E53:I53)='Enter Data'!B53,SUM($A$26:$A$27) = 0, 'Enter Data'!G53&gt;=0.5, 'Enter Data'!E53+'Enter Data'!F53&gt;=0.25),3, 0)</f>
        <v>0</v>
      </c>
      <c r="AZ28">
        <f>IF(AND(SUM('Enter Data'!E54:I54)='Enter Data'!B54,SUM($A$26:$A$27) = 0, 'Enter Data'!G54&gt;=0.5, 'Enter Data'!E54+'Enter Data'!F54&gt;=0.25),3, 0)</f>
        <v>0</v>
      </c>
      <c r="BA28">
        <f>IF(AND(SUM('Enter Data'!E55:I55)='Enter Data'!B55,SUM($A$26:$A$27) = 0, 'Enter Data'!G55&gt;=0.5, 'Enter Data'!E55+'Enter Data'!F55&gt;=0.25),3, 0)</f>
        <v>0</v>
      </c>
      <c r="BB28">
        <f>IF(AND(SUM('Enter Data'!E56:I56)='Enter Data'!B56,SUM($A$26:$A$27) = 0, 'Enter Data'!G56&gt;=0.5, 'Enter Data'!E56+'Enter Data'!F56&gt;=0.25),3, 0)</f>
        <v>0</v>
      </c>
      <c r="BC28">
        <f>IF(AND(SUM('Enter Data'!E57:I57)='Enter Data'!B57,SUM($A$26:$A$27) = 0, 'Enter Data'!G57&gt;=0.5, 'Enter Data'!E57+'Enter Data'!F57&gt;=0.25),3, 0)</f>
        <v>0</v>
      </c>
      <c r="BD28">
        <f>IF(AND(SUM('Enter Data'!E58:I58)='Enter Data'!B58,SUM($A$26:$A$27) = 0, 'Enter Data'!G58&gt;=0.5, 'Enter Data'!E58+'Enter Data'!F58&gt;=0.25),3, 0)</f>
        <v>0</v>
      </c>
      <c r="BE28">
        <f>IF(AND(SUM('Enter Data'!E59:I59)='Enter Data'!B59,SUM($A$26:$A$27) = 0, 'Enter Data'!G59&gt;=0.5, 'Enter Data'!E59+'Enter Data'!F59&gt;=0.25),3, 0)</f>
        <v>0</v>
      </c>
      <c r="BF28">
        <f>IF(AND(SUM('Enter Data'!E60:I60)='Enter Data'!B60,SUM($A$26:$A$27) = 0, 'Enter Data'!G60&gt;=0.5, 'Enter Data'!E60+'Enter Data'!F60&gt;=0.25),3, 0)</f>
        <v>0</v>
      </c>
      <c r="BG28">
        <f>IF(AND(SUM('Enter Data'!E61:I61)='Enter Data'!B61,SUM($A$26:$A$27) = 0, 'Enter Data'!G61&gt;=0.5, 'Enter Data'!E61+'Enter Data'!F61&gt;=0.25),3, 0)</f>
        <v>0</v>
      </c>
      <c r="BH28">
        <f>IF(AND(SUM('Enter Data'!E62:I62)='Enter Data'!B62,SUM($A$26:$A$27) = 0, 'Enter Data'!G62&gt;=0.5, 'Enter Data'!E62+'Enter Data'!F62&gt;=0.25),3, 0)</f>
        <v>0</v>
      </c>
      <c r="BI28">
        <f>IF(AND(SUM('Enter Data'!E63:I63)='Enter Data'!B63,SUM($A$26:$A$27) = 0, 'Enter Data'!G63&gt;=0.5, 'Enter Data'!E63+'Enter Data'!F63&gt;=0.25),3, 0)</f>
        <v>0</v>
      </c>
      <c r="BJ28">
        <f>IF(AND(SUM('Enter Data'!E64:I64)='Enter Data'!B64,SUM($A$26:$A$27) = 0, 'Enter Data'!G64&gt;=0.5, 'Enter Data'!E64+'Enter Data'!F64&gt;=0.25),3, 0)</f>
        <v>0</v>
      </c>
      <c r="BK28">
        <f>IF(AND(SUM('Enter Data'!E65:I65)='Enter Data'!B65,SUM($A$26:$A$27) = 0, 'Enter Data'!G65&gt;=0.5, 'Enter Data'!E65+'Enter Data'!F65&gt;=0.25),3, 0)</f>
        <v>0</v>
      </c>
      <c r="BL28">
        <f>IF(AND(SUM('Enter Data'!E66:I66)='Enter Data'!B66,SUM($A$26:$A$27) = 0, 'Enter Data'!G66&gt;=0.5, 'Enter Data'!E66+'Enter Data'!F66&gt;=0.25),3, 0)</f>
        <v>0</v>
      </c>
      <c r="BM28">
        <f>IF(AND(SUM('Enter Data'!E67:I67)='Enter Data'!B67,SUM($A$26:$A$27) = 0, 'Enter Data'!G67&gt;=0.5, 'Enter Data'!E67+'Enter Data'!F67&gt;=0.25),3, 0)</f>
        <v>0</v>
      </c>
      <c r="BN28">
        <f>IF(AND(SUM('Enter Data'!E68:I68)='Enter Data'!B68,SUM($A$26:$A$27) = 0, 'Enter Data'!G68&gt;=0.5, 'Enter Data'!E68+'Enter Data'!F68&gt;=0.25),3, 0)</f>
        <v>0</v>
      </c>
      <c r="BO28">
        <f>IF(AND(SUM('Enter Data'!E69:I69)='Enter Data'!B69,SUM($A$26:$A$27) = 0, 'Enter Data'!G69&gt;=0.5, 'Enter Data'!E69+'Enter Data'!F69&gt;=0.25),3, 0)</f>
        <v>0</v>
      </c>
      <c r="BP28">
        <f>IF(AND(SUM('Enter Data'!E70:I70)='Enter Data'!B70,SUM($A$26:$A$27) = 0, 'Enter Data'!G70&gt;=0.5, 'Enter Data'!E70+'Enter Data'!F70&gt;=0.25),3, 0)</f>
        <v>0</v>
      </c>
      <c r="BQ28">
        <f>IF(AND(SUM('Enter Data'!E71:I71)='Enter Data'!B71,SUM($A$26:$A$27) = 0, 'Enter Data'!G71&gt;=0.5, 'Enter Data'!E71+'Enter Data'!F71&gt;=0.25),3, 0)</f>
        <v>0</v>
      </c>
      <c r="BR28">
        <f>IF(AND(SUM('Enter Data'!E72:I72)='Enter Data'!B72,SUM($A$26:$A$27) = 0, 'Enter Data'!G72&gt;=0.5, 'Enter Data'!E72+'Enter Data'!F72&gt;=0.25),3, 0)</f>
        <v>0</v>
      </c>
      <c r="BS28">
        <f>IF(AND(SUM('Enter Data'!E73:I73)='Enter Data'!B73,SUM($A$26:$A$27) = 0, 'Enter Data'!G73&gt;=0.5, 'Enter Data'!E73+'Enter Data'!F73&gt;=0.25),3, 0)</f>
        <v>0</v>
      </c>
      <c r="BT28">
        <f>IF(AND(SUM('Enter Data'!E74:I74)='Enter Data'!B74,SUM($A$26:$A$27) = 0, 'Enter Data'!G74&gt;=0.5, 'Enter Data'!E74+'Enter Data'!F74&gt;=0.25),3, 0)</f>
        <v>0</v>
      </c>
      <c r="BU28">
        <f>IF(AND(SUM('Enter Data'!E75:I75)='Enter Data'!B75,SUM($A$26:$A$27) = 0, 'Enter Data'!G75&gt;=0.5, 'Enter Data'!E75+'Enter Data'!F75&gt;=0.25),3, 0)</f>
        <v>0</v>
      </c>
      <c r="BV28">
        <f>IF(AND(SUM('Enter Data'!E76:I76)='Enter Data'!B76,SUM($A$26:$A$27) = 0, 'Enter Data'!G76&gt;=0.5, 'Enter Data'!E76+'Enter Data'!F76&gt;=0.25),3, 0)</f>
        <v>0</v>
      </c>
      <c r="BW28">
        <f>IF(AND(SUM('Enter Data'!E77:I77)='Enter Data'!B77,SUM($A$26:$A$27) = 0, 'Enter Data'!G77&gt;=0.5, 'Enter Data'!E77+'Enter Data'!F77&gt;=0.25),3, 0)</f>
        <v>0</v>
      </c>
      <c r="BX28">
        <f>IF(AND(SUM('Enter Data'!E78:I78)='Enter Data'!B78,SUM($A$26:$A$27) = 0, 'Enter Data'!G78&gt;=0.5, 'Enter Data'!E78+'Enter Data'!F78&gt;=0.25),3, 0)</f>
        <v>0</v>
      </c>
      <c r="BY28">
        <f>IF(AND(SUM('Enter Data'!E79:I79)='Enter Data'!B79,SUM($A$26:$A$27) = 0, 'Enter Data'!G79&gt;=0.5, 'Enter Data'!E79+'Enter Data'!F79&gt;=0.25),3, 0)</f>
        <v>0</v>
      </c>
      <c r="BZ28">
        <f>IF(AND(SUM('Enter Data'!E80:I80)='Enter Data'!B80,SUM($A$26:$A$27) = 0, 'Enter Data'!G80&gt;=0.5, 'Enter Data'!E80+'Enter Data'!F80&gt;=0.25),3, 0)</f>
        <v>0</v>
      </c>
      <c r="CA28">
        <f>IF(AND(SUM('Enter Data'!E81:I81)='Enter Data'!B81,SUM($A$26:$A$27) = 0, 'Enter Data'!G81&gt;=0.5, 'Enter Data'!E81+'Enter Data'!F81&gt;=0.25),3, 0)</f>
        <v>0</v>
      </c>
      <c r="CB28">
        <f>IF(AND(SUM('Enter Data'!E82:I82)='Enter Data'!B82,SUM($A$26:$A$27) = 0, 'Enter Data'!G82&gt;=0.5, 'Enter Data'!E82+'Enter Data'!F82&gt;=0.25),3, 0)</f>
        <v>0</v>
      </c>
      <c r="CC28">
        <f>IF(AND(SUM('Enter Data'!E83:I83)='Enter Data'!B83,SUM($A$26:$A$27) = 0, 'Enter Data'!G83&gt;=0.5, 'Enter Data'!E83+'Enter Data'!F83&gt;=0.25),3, 0)</f>
        <v>0</v>
      </c>
      <c r="CD28">
        <f>IF(AND(SUM('Enter Data'!E84:I84)='Enter Data'!B84,SUM($A$26:$A$27) = 0, 'Enter Data'!G84&gt;=0.5, 'Enter Data'!E84+'Enter Data'!F84&gt;=0.25),3, 0)</f>
        <v>0</v>
      </c>
      <c r="CE28">
        <f>IF(AND(SUM('Enter Data'!E85:I85)='Enter Data'!B85,SUM($A$26:$A$27) = 0, 'Enter Data'!G85&gt;=0.5, 'Enter Data'!E85+'Enter Data'!F85&gt;=0.25),3, 0)</f>
        <v>0</v>
      </c>
      <c r="CF28">
        <f>IF(AND(SUM('Enter Data'!E86:I86)='Enter Data'!B86,SUM($A$26:$A$27) = 0, 'Enter Data'!G86&gt;=0.5, 'Enter Data'!E86+'Enter Data'!F86&gt;=0.25),3, 0)</f>
        <v>0</v>
      </c>
      <c r="CG28">
        <f>IF(AND(SUM('Enter Data'!E87:I87)='Enter Data'!B87,SUM($A$26:$A$27) = 0, 'Enter Data'!G87&gt;=0.5, 'Enter Data'!E87+'Enter Data'!F87&gt;=0.25),3, 0)</f>
        <v>0</v>
      </c>
      <c r="CH28">
        <f>IF(AND(SUM('Enter Data'!E88:I88)='Enter Data'!B88,SUM($A$26:$A$27) = 0, 'Enter Data'!G88&gt;=0.5, 'Enter Data'!E88+'Enter Data'!F88&gt;=0.25),3, 0)</f>
        <v>0</v>
      </c>
      <c r="CI28">
        <f>IF(AND(SUM('Enter Data'!E89:I89)='Enter Data'!B89,SUM($A$26:$A$27) = 0, 'Enter Data'!G89&gt;=0.5, 'Enter Data'!E89+'Enter Data'!F89&gt;=0.25),3, 0)</f>
        <v>0</v>
      </c>
      <c r="CJ28">
        <f>IF(AND(SUM('Enter Data'!E90:I90)='Enter Data'!B90,SUM($A$26:$A$27) = 0, 'Enter Data'!G90&gt;=0.5, 'Enter Data'!E90+'Enter Data'!F90&gt;=0.25),3, 0)</f>
        <v>0</v>
      </c>
      <c r="CK28">
        <f>IF(AND(SUM('Enter Data'!E91:I91)='Enter Data'!B91,SUM($A$26:$A$27) = 0, 'Enter Data'!G91&gt;=0.5, 'Enter Data'!E91+'Enter Data'!F91&gt;=0.25),3, 0)</f>
        <v>0</v>
      </c>
      <c r="CL28">
        <f>IF(AND(SUM('Enter Data'!E92:I92)='Enter Data'!B92,SUM($A$26:$A$27) = 0, 'Enter Data'!G92&gt;=0.5, 'Enter Data'!E92+'Enter Data'!F92&gt;=0.25),3, 0)</f>
        <v>0</v>
      </c>
      <c r="CM28">
        <f>IF(AND(SUM('Enter Data'!E93:I93)='Enter Data'!B93,SUM($A$26:$A$27) = 0, 'Enter Data'!G93&gt;=0.5, 'Enter Data'!E93+'Enter Data'!F93&gt;=0.25),3, 0)</f>
        <v>0</v>
      </c>
      <c r="CN28">
        <f>IF(AND(SUM('Enter Data'!E94:I94)='Enter Data'!B94,SUM($A$26:$A$27) = 0, 'Enter Data'!G94&gt;=0.5, 'Enter Data'!E94+'Enter Data'!F94&gt;=0.25),3, 0)</f>
        <v>0</v>
      </c>
      <c r="CO28">
        <f>IF(AND(SUM('Enter Data'!E95:I95)='Enter Data'!B95,SUM($A$26:$A$27) = 0, 'Enter Data'!G95&gt;=0.5, 'Enter Data'!E95+'Enter Data'!F95&gt;=0.25),3, 0)</f>
        <v>0</v>
      </c>
      <c r="CP28">
        <f>IF(AND(SUM('Enter Data'!E96:I96)='Enter Data'!B96,SUM($A$26:$A$27) = 0, 'Enter Data'!G96&gt;=0.5, 'Enter Data'!E96+'Enter Data'!F96&gt;=0.25),3, 0)</f>
        <v>0</v>
      </c>
      <c r="CQ28">
        <f>IF(AND(SUM('Enter Data'!E97:I97)='Enter Data'!B97,SUM($A$26:$A$27) = 0, 'Enter Data'!G97&gt;=0.5, 'Enter Data'!E97+'Enter Data'!F97&gt;=0.25),3, 0)</f>
        <v>0</v>
      </c>
      <c r="CR28">
        <f>IF(AND(SUM('Enter Data'!E98:I98)='Enter Data'!B98,SUM($A$26:$A$27) = 0, 'Enter Data'!G98&gt;=0.5, 'Enter Data'!E98+'Enter Data'!F98&gt;=0.25),3, 0)</f>
        <v>0</v>
      </c>
      <c r="CS28">
        <f>IF(AND(SUM('Enter Data'!E99:I99)='Enter Data'!B99,SUM($A$26:$A$27) = 0, 'Enter Data'!G99&gt;=0.5, 'Enter Data'!E99+'Enter Data'!F99&gt;=0.25),3, 0)</f>
        <v>0</v>
      </c>
      <c r="CT28">
        <f>IF(AND(SUM('Enter Data'!E100:I100)='Enter Data'!B100,SUM($A$26:$A$27) = 0, 'Enter Data'!G100&gt;=0.5, 'Enter Data'!E100+'Enter Data'!F100&gt;=0.25),3, 0)</f>
        <v>0</v>
      </c>
      <c r="CU28">
        <f>IF(AND(SUM('Enter Data'!E101:I101)='Enter Data'!B101,SUM($A$26:$A$27) = 0, 'Enter Data'!G101&gt;=0.5, 'Enter Data'!E101+'Enter Data'!F101&gt;=0.25),3, 0)</f>
        <v>0</v>
      </c>
      <c r="CV28">
        <f>IF(AND(SUM('Enter Data'!E102:I102)='Enter Data'!B102,SUM($A$26:$A$27) = 0, 'Enter Data'!G102&gt;=0.5, 'Enter Data'!E102+'Enter Data'!F102&gt;=0.25),3, 0)</f>
        <v>0</v>
      </c>
    </row>
    <row r="29" spans="1:100" x14ac:dyDescent="0.25">
      <c r="A29" s="69">
        <f>IF(AND(SUM('Enter Data'!E3:I3)='Enter Data'!B3,SUM($A$26:$A$28) = 0, 'Enter Data'!H3&gt;=0.5), 4, 0)</f>
        <v>0</v>
      </c>
      <c r="B29">
        <f>IF(AND(SUM('Enter Data'!E4:I4)='Enter Data'!B4,SUM($A$26:$A$28) = 0, 'Enter Data'!H4&gt;=0.5), 4, 0)</f>
        <v>0</v>
      </c>
      <c r="C29">
        <f>IF(AND(SUM('Enter Data'!E5:I5)='Enter Data'!B5,SUM($A$26:$A$28) = 0, 'Enter Data'!H5&gt;=0.5), 4, 0)</f>
        <v>0</v>
      </c>
      <c r="D29">
        <f>IF(AND(SUM('Enter Data'!E6:I6)='Enter Data'!B6,SUM($A$26:$A$28) = 0, 'Enter Data'!H6&gt;=0.5), 4, 0)</f>
        <v>0</v>
      </c>
      <c r="E29">
        <f>IF(AND(SUM('Enter Data'!E7:I7)='Enter Data'!B7,SUM($A$26:$A$28) = 0, 'Enter Data'!H7&gt;=0.5), 4, 0)</f>
        <v>0</v>
      </c>
      <c r="F29">
        <f>IF(AND(SUM('Enter Data'!E8:I8)='Enter Data'!B8,SUM($A$26:$A$28) = 0, 'Enter Data'!H8&gt;=0.5), 4, 0)</f>
        <v>0</v>
      </c>
      <c r="G29">
        <f>IF(AND(SUM('Enter Data'!E9:I9)='Enter Data'!B9,SUM($A$26:$A$28) = 0, 'Enter Data'!H9&gt;=0.5), 4, 0)</f>
        <v>0</v>
      </c>
      <c r="H29">
        <f>IF(AND(SUM('Enter Data'!E10:I10)='Enter Data'!B10,SUM($A$26:$A$28) = 0, 'Enter Data'!H10&gt;=0.5), 4, 0)</f>
        <v>0</v>
      </c>
      <c r="I29">
        <f>IF(AND(SUM('Enter Data'!E11:I11)='Enter Data'!B11,SUM($A$26:$A$28) = 0, 'Enter Data'!H11&gt;=0.5), 4, 0)</f>
        <v>0</v>
      </c>
      <c r="J29">
        <f>IF(AND(SUM('Enter Data'!E12:I12)='Enter Data'!B12,SUM($A$26:$A$28) = 0, 'Enter Data'!H12&gt;=0.5), 4, 0)</f>
        <v>0</v>
      </c>
      <c r="K29">
        <f>IF(AND(SUM('Enter Data'!E13:I13)='Enter Data'!B13,SUM($A$26:$A$28) = 0, 'Enter Data'!H13&gt;=0.5), 4, 0)</f>
        <v>0</v>
      </c>
      <c r="L29">
        <f>IF(AND(SUM('Enter Data'!E14:I14)='Enter Data'!B14,SUM($A$26:$A$28) = 0, 'Enter Data'!H14&gt;=0.5), 4, 0)</f>
        <v>0</v>
      </c>
      <c r="M29">
        <f>IF(AND(SUM('Enter Data'!E15:I15)='Enter Data'!B15,SUM($A$26:$A$28) = 0, 'Enter Data'!H15&gt;=0.5), 4, 0)</f>
        <v>0</v>
      </c>
      <c r="N29">
        <f>IF(AND(SUM('Enter Data'!E16:I16)='Enter Data'!B16,SUM($A$26:$A$28) = 0, 'Enter Data'!H16&gt;=0.5), 4, 0)</f>
        <v>0</v>
      </c>
      <c r="O29">
        <f>IF(AND(SUM('Enter Data'!E17:I17)='Enter Data'!B17,SUM($A$26:$A$28) = 0, 'Enter Data'!H17&gt;=0.5), 4, 0)</f>
        <v>0</v>
      </c>
      <c r="P29">
        <f>IF(AND(SUM('Enter Data'!E18:I18)='Enter Data'!B18,SUM($A$26:$A$28) = 0, 'Enter Data'!H18&gt;=0.5), 4, 0)</f>
        <v>0</v>
      </c>
      <c r="Q29">
        <f>IF(AND(SUM('Enter Data'!E19:I19)='Enter Data'!B19,SUM($A$26:$A$28) = 0, 'Enter Data'!H19&gt;=0.5), 4, 0)</f>
        <v>0</v>
      </c>
      <c r="R29">
        <f>IF(AND(SUM('Enter Data'!E20:I20)='Enter Data'!B20,SUM($A$26:$A$28) = 0, 'Enter Data'!H20&gt;=0.5), 4, 0)</f>
        <v>0</v>
      </c>
      <c r="S29">
        <f>IF(AND(SUM('Enter Data'!E21:I21)='Enter Data'!B21,SUM($A$26:$A$28) = 0, 'Enter Data'!H21&gt;=0.5), 4, 0)</f>
        <v>0</v>
      </c>
      <c r="T29">
        <f>IF(AND(SUM('Enter Data'!E22:I22)='Enter Data'!B22,SUM($A$26:$A$28) = 0, 'Enter Data'!H22&gt;=0.5), 4, 0)</f>
        <v>0</v>
      </c>
      <c r="U29">
        <f>IF(AND(SUM('Enter Data'!E23:I23)='Enter Data'!B23,SUM($A$26:$A$28) = 0, 'Enter Data'!H23&gt;=0.5), 4, 0)</f>
        <v>0</v>
      </c>
      <c r="V29">
        <f>IF(AND(SUM('Enter Data'!E24:I24)='Enter Data'!B24,SUM($A$26:$A$28) = 0, 'Enter Data'!H24&gt;=0.5), 4, 0)</f>
        <v>0</v>
      </c>
      <c r="W29">
        <f>IF(AND(SUM('Enter Data'!E25:I25)='Enter Data'!B25,SUM($A$26:$A$28) = 0, 'Enter Data'!H25&gt;=0.5), 4, 0)</f>
        <v>0</v>
      </c>
      <c r="X29">
        <f>IF(AND(SUM('Enter Data'!E26:I26)='Enter Data'!B26,SUM($A$26:$A$28) = 0, 'Enter Data'!H26&gt;=0.5), 4, 0)</f>
        <v>0</v>
      </c>
      <c r="Y29">
        <f>IF(AND(SUM('Enter Data'!E27:I27)='Enter Data'!B27,SUM($A$26:$A$28) = 0, 'Enter Data'!H27&gt;=0.5), 4, 0)</f>
        <v>0</v>
      </c>
      <c r="Z29">
        <f>IF(AND(SUM('Enter Data'!E28:I28)='Enter Data'!B28,SUM($A$26:$A$28) = 0, 'Enter Data'!H28&gt;=0.5), 4, 0)</f>
        <v>0</v>
      </c>
      <c r="AA29">
        <f>IF(AND(SUM('Enter Data'!E29:I29)='Enter Data'!B29,SUM($A$26:$A$28) = 0, 'Enter Data'!H29&gt;=0.5), 4, 0)</f>
        <v>0</v>
      </c>
      <c r="AB29">
        <f>IF(AND(SUM('Enter Data'!E30:I30)='Enter Data'!B30,SUM($A$26:$A$28) = 0, 'Enter Data'!H30&gt;=0.5), 4, 0)</f>
        <v>0</v>
      </c>
      <c r="AC29">
        <f>IF(AND(SUM('Enter Data'!E31:I31)='Enter Data'!B31,SUM($A$26:$A$28) = 0, 'Enter Data'!H31&gt;=0.5), 4, 0)</f>
        <v>0</v>
      </c>
      <c r="AD29">
        <f>IF(AND(SUM('Enter Data'!E32:I32)='Enter Data'!B32,SUM($A$26:$A$28) = 0, 'Enter Data'!H32&gt;=0.5), 4, 0)</f>
        <v>0</v>
      </c>
      <c r="AE29">
        <f>IF(AND(SUM('Enter Data'!E33:I33)='Enter Data'!B33,SUM($A$26:$A$28) = 0, 'Enter Data'!H33&gt;=0.5), 4, 0)</f>
        <v>0</v>
      </c>
      <c r="AF29">
        <f>IF(AND(SUM('Enter Data'!E34:I34)='Enter Data'!B34,SUM($A$26:$A$28) = 0, 'Enter Data'!H34&gt;=0.5), 4, 0)</f>
        <v>0</v>
      </c>
      <c r="AG29">
        <f>IF(AND(SUM('Enter Data'!E35:I35)='Enter Data'!B35,SUM($A$26:$A$28) = 0, 'Enter Data'!H35&gt;=0.5), 4, 0)</f>
        <v>0</v>
      </c>
      <c r="AH29">
        <f>IF(AND(SUM('Enter Data'!E36:I36)='Enter Data'!B36,SUM($A$26:$A$28) = 0, 'Enter Data'!H36&gt;=0.5), 4, 0)</f>
        <v>0</v>
      </c>
      <c r="AI29">
        <f>IF(AND(SUM('Enter Data'!E37:I37)='Enter Data'!B37,SUM($A$26:$A$28) = 0, 'Enter Data'!H37&gt;=0.5), 4, 0)</f>
        <v>0</v>
      </c>
      <c r="AJ29">
        <f>IF(AND(SUM('Enter Data'!E38:I38)='Enter Data'!B38,SUM($A$26:$A$28) = 0, 'Enter Data'!H38&gt;=0.5), 4, 0)</f>
        <v>0</v>
      </c>
      <c r="AK29">
        <f>IF(AND(SUM('Enter Data'!E39:I39)='Enter Data'!B39,SUM($A$26:$A$28) = 0, 'Enter Data'!H39&gt;=0.5), 4, 0)</f>
        <v>0</v>
      </c>
      <c r="AL29">
        <f>IF(AND(SUM('Enter Data'!E40:I40)='Enter Data'!B40,SUM($A$26:$A$28) = 0, 'Enter Data'!H40&gt;=0.5), 4, 0)</f>
        <v>0</v>
      </c>
      <c r="AM29">
        <f>IF(AND(SUM('Enter Data'!E41:I41)='Enter Data'!B41,SUM($A$26:$A$28) = 0, 'Enter Data'!H41&gt;=0.5), 4, 0)</f>
        <v>0</v>
      </c>
      <c r="AN29">
        <f>IF(AND(SUM('Enter Data'!E42:I42)='Enter Data'!B42,SUM($A$26:$A$28) = 0, 'Enter Data'!H42&gt;=0.5), 4, 0)</f>
        <v>0</v>
      </c>
      <c r="AO29">
        <f>IF(AND(SUM('Enter Data'!E43:I43)='Enter Data'!B43,SUM($A$26:$A$28) = 0, 'Enter Data'!H43&gt;=0.5), 4, 0)</f>
        <v>0</v>
      </c>
      <c r="AP29">
        <f>IF(AND(SUM('Enter Data'!E44:I44)='Enter Data'!B44,SUM($A$26:$A$28) = 0, 'Enter Data'!H44&gt;=0.5), 4, 0)</f>
        <v>0</v>
      </c>
      <c r="AQ29">
        <f>IF(AND(SUM('Enter Data'!E45:I45)='Enter Data'!B45,SUM($A$26:$A$28) = 0, 'Enter Data'!H45&gt;=0.5), 4, 0)</f>
        <v>0</v>
      </c>
      <c r="AR29">
        <f>IF(AND(SUM('Enter Data'!E46:I46)='Enter Data'!B46,SUM($A$26:$A$28) = 0, 'Enter Data'!H46&gt;=0.5), 4, 0)</f>
        <v>0</v>
      </c>
      <c r="AS29">
        <f>IF(AND(SUM('Enter Data'!E47:I47)='Enter Data'!B47,SUM($A$26:$A$28) = 0, 'Enter Data'!H47&gt;=0.5), 4, 0)</f>
        <v>0</v>
      </c>
      <c r="AT29">
        <f>IF(AND(SUM('Enter Data'!E48:I48)='Enter Data'!B48,SUM($A$26:$A$28) = 0, 'Enter Data'!H48&gt;=0.5), 4, 0)</f>
        <v>0</v>
      </c>
      <c r="AU29">
        <f>IF(AND(SUM('Enter Data'!E49:I49)='Enter Data'!B49,SUM($A$26:$A$28) = 0, 'Enter Data'!H49&gt;=0.5), 4, 0)</f>
        <v>0</v>
      </c>
      <c r="AV29">
        <f>IF(AND(SUM('Enter Data'!E50:I50)='Enter Data'!B50,SUM($A$26:$A$28) = 0, 'Enter Data'!H50&gt;=0.5), 4, 0)</f>
        <v>0</v>
      </c>
      <c r="AW29">
        <f>IF(AND(SUM('Enter Data'!E51:I51)='Enter Data'!B51,SUM($A$26:$A$28) = 0, 'Enter Data'!H51&gt;=0.5), 4, 0)</f>
        <v>0</v>
      </c>
      <c r="AX29">
        <f>IF(AND(SUM('Enter Data'!E52:I52)='Enter Data'!B52,SUM($A$26:$A$28) = 0, 'Enter Data'!H52&gt;=0.5), 4, 0)</f>
        <v>0</v>
      </c>
      <c r="AY29">
        <f>IF(AND(SUM('Enter Data'!E53:I53)='Enter Data'!B53,SUM($A$26:$A$28) = 0, 'Enter Data'!H53&gt;=0.5), 4, 0)</f>
        <v>0</v>
      </c>
      <c r="AZ29">
        <f>IF(AND(SUM('Enter Data'!E54:I54)='Enter Data'!B54,SUM($A$26:$A$28) = 0, 'Enter Data'!H54&gt;=0.5), 4, 0)</f>
        <v>0</v>
      </c>
      <c r="BA29">
        <f>IF(AND(SUM('Enter Data'!E55:I55)='Enter Data'!B55,SUM($A$26:$A$28) = 0, 'Enter Data'!H55&gt;=0.5), 4, 0)</f>
        <v>0</v>
      </c>
      <c r="BB29">
        <f>IF(AND(SUM('Enter Data'!E56:I56)='Enter Data'!B56,SUM($A$26:$A$28) = 0, 'Enter Data'!H56&gt;=0.5), 4, 0)</f>
        <v>0</v>
      </c>
      <c r="BC29">
        <f>IF(AND(SUM('Enter Data'!E57:I57)='Enter Data'!B57,SUM($A$26:$A$28) = 0, 'Enter Data'!H57&gt;=0.5), 4, 0)</f>
        <v>0</v>
      </c>
      <c r="BD29">
        <f>IF(AND(SUM('Enter Data'!E58:I58)='Enter Data'!B58,SUM($A$26:$A$28) = 0, 'Enter Data'!H58&gt;=0.5), 4, 0)</f>
        <v>0</v>
      </c>
      <c r="BE29">
        <f>IF(AND(SUM('Enter Data'!E59:I59)='Enter Data'!B59,SUM($A$26:$A$28) = 0, 'Enter Data'!H59&gt;=0.5), 4, 0)</f>
        <v>0</v>
      </c>
      <c r="BF29">
        <f>IF(AND(SUM('Enter Data'!E60:I60)='Enter Data'!B60,SUM($A$26:$A$28) = 0, 'Enter Data'!H60&gt;=0.5), 4, 0)</f>
        <v>0</v>
      </c>
      <c r="BG29">
        <f>IF(AND(SUM('Enter Data'!E61:I61)='Enter Data'!B61,SUM($A$26:$A$28) = 0, 'Enter Data'!H61&gt;=0.5), 4, 0)</f>
        <v>0</v>
      </c>
      <c r="BH29">
        <f>IF(AND(SUM('Enter Data'!E62:I62)='Enter Data'!B62,SUM($A$26:$A$28) = 0, 'Enter Data'!H62&gt;=0.5), 4, 0)</f>
        <v>0</v>
      </c>
      <c r="BI29">
        <f>IF(AND(SUM('Enter Data'!E63:I63)='Enter Data'!B63,SUM($A$26:$A$28) = 0, 'Enter Data'!H63&gt;=0.5), 4, 0)</f>
        <v>0</v>
      </c>
      <c r="BJ29">
        <f>IF(AND(SUM('Enter Data'!E64:I64)='Enter Data'!B64,SUM($A$26:$A$28) = 0, 'Enter Data'!H64&gt;=0.5), 4, 0)</f>
        <v>0</v>
      </c>
      <c r="BK29">
        <f>IF(AND(SUM('Enter Data'!E65:I65)='Enter Data'!B65,SUM($A$26:$A$28) = 0, 'Enter Data'!H65&gt;=0.5), 4, 0)</f>
        <v>0</v>
      </c>
      <c r="BL29">
        <f>IF(AND(SUM('Enter Data'!E66:I66)='Enter Data'!B66,SUM($A$26:$A$28) = 0, 'Enter Data'!H66&gt;=0.5), 4, 0)</f>
        <v>0</v>
      </c>
      <c r="BM29">
        <f>IF(AND(SUM('Enter Data'!E67:I67)='Enter Data'!B67,SUM($A$26:$A$28) = 0, 'Enter Data'!H67&gt;=0.5), 4, 0)</f>
        <v>0</v>
      </c>
      <c r="BN29">
        <f>IF(AND(SUM('Enter Data'!E68:I68)='Enter Data'!B68,SUM($A$26:$A$28) = 0, 'Enter Data'!H68&gt;=0.5), 4, 0)</f>
        <v>0</v>
      </c>
      <c r="BO29">
        <f>IF(AND(SUM('Enter Data'!E69:I69)='Enter Data'!B69,SUM($A$26:$A$28) = 0, 'Enter Data'!H69&gt;=0.5), 4, 0)</f>
        <v>0</v>
      </c>
      <c r="BP29">
        <f>IF(AND(SUM('Enter Data'!E70:I70)='Enter Data'!B70,SUM($A$26:$A$28) = 0, 'Enter Data'!H70&gt;=0.5), 4, 0)</f>
        <v>0</v>
      </c>
      <c r="BQ29">
        <f>IF(AND(SUM('Enter Data'!E71:I71)='Enter Data'!B71,SUM($A$26:$A$28) = 0, 'Enter Data'!H71&gt;=0.5), 4, 0)</f>
        <v>0</v>
      </c>
      <c r="BR29">
        <f>IF(AND(SUM('Enter Data'!E72:I72)='Enter Data'!B72,SUM($A$26:$A$28) = 0, 'Enter Data'!H72&gt;=0.5), 4, 0)</f>
        <v>0</v>
      </c>
      <c r="BS29">
        <f>IF(AND(SUM('Enter Data'!E73:I73)='Enter Data'!B73,SUM($A$26:$A$28) = 0, 'Enter Data'!H73&gt;=0.5), 4, 0)</f>
        <v>0</v>
      </c>
      <c r="BT29">
        <f>IF(AND(SUM('Enter Data'!E74:I74)='Enter Data'!B74,SUM($A$26:$A$28) = 0, 'Enter Data'!H74&gt;=0.5), 4, 0)</f>
        <v>0</v>
      </c>
      <c r="BU29">
        <f>IF(AND(SUM('Enter Data'!E75:I75)='Enter Data'!B75,SUM($A$26:$A$28) = 0, 'Enter Data'!H75&gt;=0.5), 4, 0)</f>
        <v>0</v>
      </c>
      <c r="BV29">
        <f>IF(AND(SUM('Enter Data'!E76:I76)='Enter Data'!B76,SUM($A$26:$A$28) = 0, 'Enter Data'!H76&gt;=0.5), 4, 0)</f>
        <v>0</v>
      </c>
      <c r="BW29">
        <f>IF(AND(SUM('Enter Data'!E77:I77)='Enter Data'!B77,SUM($A$26:$A$28) = 0, 'Enter Data'!H77&gt;=0.5), 4, 0)</f>
        <v>0</v>
      </c>
      <c r="BX29">
        <f>IF(AND(SUM('Enter Data'!E78:I78)='Enter Data'!B78,SUM($A$26:$A$28) = 0, 'Enter Data'!H78&gt;=0.5), 4, 0)</f>
        <v>0</v>
      </c>
      <c r="BY29">
        <f>IF(AND(SUM('Enter Data'!E79:I79)='Enter Data'!B79,SUM($A$26:$A$28) = 0, 'Enter Data'!H79&gt;=0.5), 4, 0)</f>
        <v>0</v>
      </c>
      <c r="BZ29">
        <f>IF(AND(SUM('Enter Data'!E80:I80)='Enter Data'!B80,SUM($A$26:$A$28) = 0, 'Enter Data'!H80&gt;=0.5), 4, 0)</f>
        <v>0</v>
      </c>
      <c r="CA29">
        <f>IF(AND(SUM('Enter Data'!E81:I81)='Enter Data'!B81,SUM($A$26:$A$28) = 0, 'Enter Data'!H81&gt;=0.5), 4, 0)</f>
        <v>0</v>
      </c>
      <c r="CB29">
        <f>IF(AND(SUM('Enter Data'!E82:I82)='Enter Data'!B82,SUM($A$26:$A$28) = 0, 'Enter Data'!H82&gt;=0.5), 4, 0)</f>
        <v>0</v>
      </c>
      <c r="CC29">
        <f>IF(AND(SUM('Enter Data'!E83:I83)='Enter Data'!B83,SUM($A$26:$A$28) = 0, 'Enter Data'!H83&gt;=0.5), 4, 0)</f>
        <v>0</v>
      </c>
      <c r="CD29">
        <f>IF(AND(SUM('Enter Data'!E84:I84)='Enter Data'!B84,SUM($A$26:$A$28) = 0, 'Enter Data'!H84&gt;=0.5), 4, 0)</f>
        <v>0</v>
      </c>
      <c r="CE29">
        <f>IF(AND(SUM('Enter Data'!E85:I85)='Enter Data'!B85,SUM($A$26:$A$28) = 0, 'Enter Data'!H85&gt;=0.5), 4, 0)</f>
        <v>0</v>
      </c>
      <c r="CF29">
        <f>IF(AND(SUM('Enter Data'!E86:I86)='Enter Data'!B86,SUM($A$26:$A$28) = 0, 'Enter Data'!H86&gt;=0.5), 4, 0)</f>
        <v>0</v>
      </c>
      <c r="CG29">
        <f>IF(AND(SUM('Enter Data'!E87:I87)='Enter Data'!B87,SUM($A$26:$A$28) = 0, 'Enter Data'!H87&gt;=0.5), 4, 0)</f>
        <v>0</v>
      </c>
      <c r="CH29">
        <f>IF(AND(SUM('Enter Data'!E88:I88)='Enter Data'!B88,SUM($A$26:$A$28) = 0, 'Enter Data'!H88&gt;=0.5), 4, 0)</f>
        <v>0</v>
      </c>
      <c r="CI29">
        <f>IF(AND(SUM('Enter Data'!E89:I89)='Enter Data'!B89,SUM($A$26:$A$28) = 0, 'Enter Data'!H89&gt;=0.5), 4, 0)</f>
        <v>0</v>
      </c>
      <c r="CJ29">
        <f>IF(AND(SUM('Enter Data'!E90:I90)='Enter Data'!B90,SUM($A$26:$A$28) = 0, 'Enter Data'!H90&gt;=0.5), 4, 0)</f>
        <v>0</v>
      </c>
      <c r="CK29">
        <f>IF(AND(SUM('Enter Data'!E91:I91)='Enter Data'!B91,SUM($A$26:$A$28) = 0, 'Enter Data'!H91&gt;=0.5), 4, 0)</f>
        <v>0</v>
      </c>
      <c r="CL29">
        <f>IF(AND(SUM('Enter Data'!E92:I92)='Enter Data'!B92,SUM($A$26:$A$28) = 0, 'Enter Data'!H92&gt;=0.5), 4, 0)</f>
        <v>0</v>
      </c>
      <c r="CM29">
        <f>IF(AND(SUM('Enter Data'!E93:I93)='Enter Data'!B93,SUM($A$26:$A$28) = 0, 'Enter Data'!H93&gt;=0.5), 4, 0)</f>
        <v>0</v>
      </c>
      <c r="CN29">
        <f>IF(AND(SUM('Enter Data'!E94:I94)='Enter Data'!B94,SUM($A$26:$A$28) = 0, 'Enter Data'!H94&gt;=0.5), 4, 0)</f>
        <v>0</v>
      </c>
      <c r="CO29">
        <f>IF(AND(SUM('Enter Data'!E95:I95)='Enter Data'!B95,SUM($A$26:$A$28) = 0, 'Enter Data'!H95&gt;=0.5), 4, 0)</f>
        <v>0</v>
      </c>
      <c r="CP29">
        <f>IF(AND(SUM('Enter Data'!E96:I96)='Enter Data'!B96,SUM($A$26:$A$28) = 0, 'Enter Data'!H96&gt;=0.5), 4, 0)</f>
        <v>0</v>
      </c>
      <c r="CQ29">
        <f>IF(AND(SUM('Enter Data'!E97:I97)='Enter Data'!B97,SUM($A$26:$A$28) = 0, 'Enter Data'!H97&gt;=0.5), 4, 0)</f>
        <v>0</v>
      </c>
      <c r="CR29">
        <f>IF(AND(SUM('Enter Data'!E98:I98)='Enter Data'!B98,SUM($A$26:$A$28) = 0, 'Enter Data'!H98&gt;=0.5), 4, 0)</f>
        <v>0</v>
      </c>
      <c r="CS29">
        <f>IF(AND(SUM('Enter Data'!E99:I99)='Enter Data'!B99,SUM($A$26:$A$28) = 0, 'Enter Data'!H99&gt;=0.5), 4, 0)</f>
        <v>0</v>
      </c>
      <c r="CT29">
        <f>IF(AND(SUM('Enter Data'!E100:I100)='Enter Data'!B100,SUM($A$26:$A$28) = 0, 'Enter Data'!H100&gt;=0.5), 4, 0)</f>
        <v>0</v>
      </c>
      <c r="CU29">
        <f>IF(AND(SUM('Enter Data'!E101:I101)='Enter Data'!B101,SUM($A$26:$A$28) = 0, 'Enter Data'!H101&gt;=0.5), 4, 0)</f>
        <v>0</v>
      </c>
      <c r="CV29">
        <f>IF(AND(SUM('Enter Data'!E102:I102)='Enter Data'!B102,SUM($A$26:$A$28) = 0, 'Enter Data'!H102&gt;=0.5), 4, 0)</f>
        <v>0</v>
      </c>
    </row>
    <row r="30" spans="1:100" x14ac:dyDescent="0.25">
      <c r="A30" s="69">
        <f>IF(AND(SUM('Enter Data'!E3:I3)='Enter Data'!B3,SUM($A$26:$A$29) = 0, 'Enter Data'!E3+'Enter Data'!F3+'Enter Data'!G3&lt;0.25, 'Enter Data'!I3&lt;0.5), 5, 0)</f>
        <v>5</v>
      </c>
      <c r="B30">
        <f>IF(AND(SUM('Enter Data'!E4:I4)='Enter Data'!B4,SUM($A$26:$A$29) = 0, 'Enter Data'!E4+'Enter Data'!F4+'Enter Data'!G4&lt;0.25, 'Enter Data'!I4&lt;0.5), 5, 0)</f>
        <v>5</v>
      </c>
      <c r="C30">
        <f>IF(AND(SUM('Enter Data'!E5:I5)='Enter Data'!B5,SUM($A$26:$A$29) = 0, 'Enter Data'!E5+'Enter Data'!F5+'Enter Data'!G5&lt;0.25, 'Enter Data'!I5&lt;0.5), 5, 0)</f>
        <v>5</v>
      </c>
      <c r="D30">
        <f>IF(AND(SUM('Enter Data'!E6:I6)='Enter Data'!B6,SUM($A$26:$A$29) = 0, 'Enter Data'!E6+'Enter Data'!F6+'Enter Data'!G6&lt;0.25, 'Enter Data'!I6&lt;0.5), 5, 0)</f>
        <v>5</v>
      </c>
      <c r="E30">
        <f>IF(AND(SUM('Enter Data'!E7:I7)='Enter Data'!B7,SUM($A$26:$A$29) = 0, 'Enter Data'!E7+'Enter Data'!F7+'Enter Data'!G7&lt;0.25, 'Enter Data'!I7&lt;0.5), 5, 0)</f>
        <v>5</v>
      </c>
      <c r="F30">
        <f>IF(AND(SUM('Enter Data'!E8:I8)='Enter Data'!B8,SUM($A$26:$A$29) = 0, 'Enter Data'!E8+'Enter Data'!F8+'Enter Data'!G8&lt;0.25, 'Enter Data'!I8&lt;0.5), 5, 0)</f>
        <v>5</v>
      </c>
      <c r="G30">
        <f>IF(AND(SUM('Enter Data'!E9:I9)='Enter Data'!B9,SUM($A$26:$A$29) = 0, 'Enter Data'!E9+'Enter Data'!F9+'Enter Data'!G9&lt;0.25, 'Enter Data'!I9&lt;0.5), 5, 0)</f>
        <v>5</v>
      </c>
      <c r="H30">
        <f>IF(AND(SUM('Enter Data'!E10:I10)='Enter Data'!B10,SUM($A$26:$A$29) = 0, 'Enter Data'!E10+'Enter Data'!F10+'Enter Data'!G10&lt;0.25, 'Enter Data'!I10&lt;0.5), 5, 0)</f>
        <v>5</v>
      </c>
      <c r="I30">
        <f>IF(AND(SUM('Enter Data'!E11:I11)='Enter Data'!B11,SUM($A$26:$A$29) = 0, 'Enter Data'!E11+'Enter Data'!F11+'Enter Data'!G11&lt;0.25, 'Enter Data'!I11&lt;0.5), 5, 0)</f>
        <v>5</v>
      </c>
      <c r="J30">
        <f>IF(AND(SUM('Enter Data'!E12:I12)='Enter Data'!B12,SUM($A$26:$A$29) = 0, 'Enter Data'!E12+'Enter Data'!F12+'Enter Data'!G12&lt;0.25, 'Enter Data'!I12&lt;0.5), 5, 0)</f>
        <v>5</v>
      </c>
      <c r="K30">
        <f>IF(AND(SUM('Enter Data'!E13:I13)='Enter Data'!B13,SUM($A$26:$A$29) = 0, 'Enter Data'!E13+'Enter Data'!F13+'Enter Data'!G13&lt;0.25, 'Enter Data'!I13&lt;0.5), 5, 0)</f>
        <v>5</v>
      </c>
      <c r="L30">
        <f>IF(AND(SUM('Enter Data'!E14:I14)='Enter Data'!B14,SUM($A$26:$A$29) = 0, 'Enter Data'!E14+'Enter Data'!F14+'Enter Data'!G14&lt;0.25, 'Enter Data'!I14&lt;0.5), 5, 0)</f>
        <v>5</v>
      </c>
      <c r="M30">
        <f>IF(AND(SUM('Enter Data'!E15:I15)='Enter Data'!B15,SUM($A$26:$A$29) = 0, 'Enter Data'!E15+'Enter Data'!F15+'Enter Data'!G15&lt;0.25, 'Enter Data'!I15&lt;0.5), 5, 0)</f>
        <v>5</v>
      </c>
      <c r="N30">
        <f>IF(AND(SUM('Enter Data'!E16:I16)='Enter Data'!B16,SUM($A$26:$A$29) = 0, 'Enter Data'!E16+'Enter Data'!F16+'Enter Data'!G16&lt;0.25, 'Enter Data'!I16&lt;0.5), 5, 0)</f>
        <v>5</v>
      </c>
      <c r="O30">
        <f>IF(AND(SUM('Enter Data'!E17:I17)='Enter Data'!B17,SUM($A$26:$A$29) = 0, 'Enter Data'!E17+'Enter Data'!F17+'Enter Data'!G17&lt;0.25, 'Enter Data'!I17&lt;0.5), 5, 0)</f>
        <v>5</v>
      </c>
      <c r="P30">
        <f>IF(AND(SUM('Enter Data'!E18:I18)='Enter Data'!B18,SUM($A$26:$A$29) = 0, 'Enter Data'!E18+'Enter Data'!F18+'Enter Data'!G18&lt;0.25, 'Enter Data'!I18&lt;0.5), 5, 0)</f>
        <v>5</v>
      </c>
      <c r="Q30">
        <f>IF(AND(SUM('Enter Data'!E19:I19)='Enter Data'!B19,SUM($A$26:$A$29) = 0, 'Enter Data'!E19+'Enter Data'!F19+'Enter Data'!G19&lt;0.25, 'Enter Data'!I19&lt;0.5), 5, 0)</f>
        <v>5</v>
      </c>
      <c r="R30">
        <f>IF(AND(SUM('Enter Data'!E20:I20)='Enter Data'!B20,SUM($A$26:$A$29) = 0, 'Enter Data'!E20+'Enter Data'!F20+'Enter Data'!G20&lt;0.25, 'Enter Data'!I20&lt;0.5), 5, 0)</f>
        <v>5</v>
      </c>
      <c r="S30">
        <f>IF(AND(SUM('Enter Data'!E21:I21)='Enter Data'!B21,SUM($A$26:$A$29) = 0, 'Enter Data'!E21+'Enter Data'!F21+'Enter Data'!G21&lt;0.25, 'Enter Data'!I21&lt;0.5), 5, 0)</f>
        <v>5</v>
      </c>
      <c r="T30">
        <f>IF(AND(SUM('Enter Data'!E22:I22)='Enter Data'!B22,SUM($A$26:$A$29) = 0, 'Enter Data'!E22+'Enter Data'!F22+'Enter Data'!G22&lt;0.25, 'Enter Data'!I22&lt;0.5), 5, 0)</f>
        <v>5</v>
      </c>
      <c r="U30">
        <f>IF(AND(SUM('Enter Data'!E23:I23)='Enter Data'!B23,SUM($A$26:$A$29) = 0, 'Enter Data'!E23+'Enter Data'!F23+'Enter Data'!G23&lt;0.25, 'Enter Data'!I23&lt;0.5), 5, 0)</f>
        <v>5</v>
      </c>
      <c r="V30">
        <f>IF(AND(SUM('Enter Data'!E24:I24)='Enter Data'!B24,SUM($A$26:$A$29) = 0, 'Enter Data'!E24+'Enter Data'!F24+'Enter Data'!G24&lt;0.25, 'Enter Data'!I24&lt;0.5), 5, 0)</f>
        <v>5</v>
      </c>
      <c r="W30">
        <f>IF(AND(SUM('Enter Data'!E25:I25)='Enter Data'!B25,SUM($A$26:$A$29) = 0, 'Enter Data'!E25+'Enter Data'!F25+'Enter Data'!G25&lt;0.25, 'Enter Data'!I25&lt;0.5), 5, 0)</f>
        <v>5</v>
      </c>
      <c r="X30">
        <f>IF(AND(SUM('Enter Data'!E26:I26)='Enter Data'!B26,SUM($A$26:$A$29) = 0, 'Enter Data'!E26+'Enter Data'!F26+'Enter Data'!G26&lt;0.25, 'Enter Data'!I26&lt;0.5), 5, 0)</f>
        <v>5</v>
      </c>
      <c r="Y30">
        <f>IF(AND(SUM('Enter Data'!E27:I27)='Enter Data'!B27,SUM($A$26:$A$29) = 0, 'Enter Data'!E27+'Enter Data'!F27+'Enter Data'!G27&lt;0.25, 'Enter Data'!I27&lt;0.5), 5, 0)</f>
        <v>5</v>
      </c>
      <c r="Z30">
        <f>IF(AND(SUM('Enter Data'!E28:I28)='Enter Data'!B28,SUM($A$26:$A$29) = 0, 'Enter Data'!E28+'Enter Data'!F28+'Enter Data'!G28&lt;0.25, 'Enter Data'!I28&lt;0.5), 5, 0)</f>
        <v>5</v>
      </c>
      <c r="AA30">
        <f>IF(AND(SUM('Enter Data'!E29:I29)='Enter Data'!B29,SUM($A$26:$A$29) = 0, 'Enter Data'!E29+'Enter Data'!F29+'Enter Data'!G29&lt;0.25, 'Enter Data'!I29&lt;0.5), 5, 0)</f>
        <v>5</v>
      </c>
      <c r="AB30">
        <f>IF(AND(SUM('Enter Data'!E30:I30)='Enter Data'!B30,SUM($A$26:$A$29) = 0, 'Enter Data'!E30+'Enter Data'!F30+'Enter Data'!G30&lt;0.25, 'Enter Data'!I30&lt;0.5), 5, 0)</f>
        <v>5</v>
      </c>
      <c r="AC30">
        <f>IF(AND(SUM('Enter Data'!E31:I31)='Enter Data'!B31,SUM($A$26:$A$29) = 0, 'Enter Data'!E31+'Enter Data'!F31+'Enter Data'!G31&lt;0.25, 'Enter Data'!I31&lt;0.5), 5, 0)</f>
        <v>5</v>
      </c>
      <c r="AD30">
        <f>IF(AND(SUM('Enter Data'!E32:I32)='Enter Data'!B32,SUM($A$26:$A$29) = 0, 'Enter Data'!E32+'Enter Data'!F32+'Enter Data'!G32&lt;0.25, 'Enter Data'!I32&lt;0.5), 5, 0)</f>
        <v>5</v>
      </c>
      <c r="AE30">
        <f>IF(AND(SUM('Enter Data'!E33:I33)='Enter Data'!B33,SUM($A$26:$A$29) = 0, 'Enter Data'!E33+'Enter Data'!F33+'Enter Data'!G33&lt;0.25, 'Enter Data'!I33&lt;0.5), 5, 0)</f>
        <v>5</v>
      </c>
      <c r="AF30">
        <f>IF(AND(SUM('Enter Data'!E34:I34)='Enter Data'!B34,SUM($A$26:$A$29) = 0, 'Enter Data'!E34+'Enter Data'!F34+'Enter Data'!G34&lt;0.25, 'Enter Data'!I34&lt;0.5), 5, 0)</f>
        <v>5</v>
      </c>
      <c r="AG30">
        <f>IF(AND(SUM('Enter Data'!E35:I35)='Enter Data'!B35,SUM($A$26:$A$29) = 0, 'Enter Data'!E35+'Enter Data'!F35+'Enter Data'!G35&lt;0.25, 'Enter Data'!I35&lt;0.5), 5, 0)</f>
        <v>5</v>
      </c>
      <c r="AH30">
        <f>IF(AND(SUM('Enter Data'!E36:I36)='Enter Data'!B36,SUM($A$26:$A$29) = 0, 'Enter Data'!E36+'Enter Data'!F36+'Enter Data'!G36&lt;0.25, 'Enter Data'!I36&lt;0.5), 5, 0)</f>
        <v>5</v>
      </c>
      <c r="AI30">
        <f>IF(AND(SUM('Enter Data'!E37:I37)='Enter Data'!B37,SUM($A$26:$A$29) = 0, 'Enter Data'!E37+'Enter Data'!F37+'Enter Data'!G37&lt;0.25, 'Enter Data'!I37&lt;0.5), 5, 0)</f>
        <v>5</v>
      </c>
      <c r="AJ30">
        <f>IF(AND(SUM('Enter Data'!E38:I38)='Enter Data'!B38,SUM($A$26:$A$29) = 0, 'Enter Data'!E38+'Enter Data'!F38+'Enter Data'!G38&lt;0.25, 'Enter Data'!I38&lt;0.5), 5, 0)</f>
        <v>5</v>
      </c>
      <c r="AK30">
        <f>IF(AND(SUM('Enter Data'!E39:I39)='Enter Data'!B39,SUM($A$26:$A$29) = 0, 'Enter Data'!E39+'Enter Data'!F39+'Enter Data'!G39&lt;0.25, 'Enter Data'!I39&lt;0.5), 5, 0)</f>
        <v>5</v>
      </c>
      <c r="AL30">
        <f>IF(AND(SUM('Enter Data'!E40:I40)='Enter Data'!B40,SUM($A$26:$A$29) = 0, 'Enter Data'!E40+'Enter Data'!F40+'Enter Data'!G40&lt;0.25, 'Enter Data'!I40&lt;0.5), 5, 0)</f>
        <v>5</v>
      </c>
      <c r="AM30">
        <f>IF(AND(SUM('Enter Data'!E41:I41)='Enter Data'!B41,SUM($A$26:$A$29) = 0, 'Enter Data'!E41+'Enter Data'!F41+'Enter Data'!G41&lt;0.25, 'Enter Data'!I41&lt;0.5), 5, 0)</f>
        <v>5</v>
      </c>
      <c r="AN30">
        <f>IF(AND(SUM('Enter Data'!E42:I42)='Enter Data'!B42,SUM($A$26:$A$29) = 0, 'Enter Data'!E42+'Enter Data'!F42+'Enter Data'!G42&lt;0.25, 'Enter Data'!I42&lt;0.5), 5, 0)</f>
        <v>5</v>
      </c>
      <c r="AO30">
        <f>IF(AND(SUM('Enter Data'!E43:I43)='Enter Data'!B43,SUM($A$26:$A$29) = 0, 'Enter Data'!E43+'Enter Data'!F43+'Enter Data'!G43&lt;0.25, 'Enter Data'!I43&lt;0.5), 5, 0)</f>
        <v>5</v>
      </c>
      <c r="AP30">
        <f>IF(AND(SUM('Enter Data'!E44:I44)='Enter Data'!B44,SUM($A$26:$A$29) = 0, 'Enter Data'!E44+'Enter Data'!F44+'Enter Data'!G44&lt;0.25, 'Enter Data'!I44&lt;0.5), 5, 0)</f>
        <v>5</v>
      </c>
      <c r="AQ30">
        <f>IF(AND(SUM('Enter Data'!E45:I45)='Enter Data'!B45,SUM($A$26:$A$29) = 0, 'Enter Data'!E45+'Enter Data'!F45+'Enter Data'!G45&lt;0.25, 'Enter Data'!I45&lt;0.5), 5, 0)</f>
        <v>5</v>
      </c>
      <c r="AR30">
        <f>IF(AND(SUM('Enter Data'!E46:I46)='Enter Data'!B46,SUM($A$26:$A$29) = 0, 'Enter Data'!E46+'Enter Data'!F46+'Enter Data'!G46&lt;0.25, 'Enter Data'!I46&lt;0.5), 5, 0)</f>
        <v>5</v>
      </c>
      <c r="AS30">
        <f>IF(AND(SUM('Enter Data'!E47:I47)='Enter Data'!B47,SUM($A$26:$A$29) = 0, 'Enter Data'!E47+'Enter Data'!F47+'Enter Data'!G47&lt;0.25, 'Enter Data'!I47&lt;0.5), 5, 0)</f>
        <v>5</v>
      </c>
      <c r="AT30">
        <f>IF(AND(SUM('Enter Data'!E48:I48)='Enter Data'!B48,SUM($A$26:$A$29) = 0, 'Enter Data'!E48+'Enter Data'!F48+'Enter Data'!G48&lt;0.25, 'Enter Data'!I48&lt;0.5), 5, 0)</f>
        <v>5</v>
      </c>
      <c r="AU30">
        <f>IF(AND(SUM('Enter Data'!E49:I49)='Enter Data'!B49,SUM($A$26:$A$29) = 0, 'Enter Data'!E49+'Enter Data'!F49+'Enter Data'!G49&lt;0.25, 'Enter Data'!I49&lt;0.5), 5, 0)</f>
        <v>5</v>
      </c>
      <c r="AV30">
        <f>IF(AND(SUM('Enter Data'!E50:I50)='Enter Data'!B50,SUM($A$26:$A$29) = 0, 'Enter Data'!E50+'Enter Data'!F50+'Enter Data'!G50&lt;0.25, 'Enter Data'!I50&lt;0.5), 5, 0)</f>
        <v>5</v>
      </c>
      <c r="AW30">
        <f>IF(AND(SUM('Enter Data'!E51:I51)='Enter Data'!B51,SUM($A$26:$A$29) = 0, 'Enter Data'!E51+'Enter Data'!F51+'Enter Data'!G51&lt;0.25, 'Enter Data'!I51&lt;0.5), 5, 0)</f>
        <v>5</v>
      </c>
      <c r="AX30">
        <f>IF(AND(SUM('Enter Data'!E52:I52)='Enter Data'!B52,SUM($A$26:$A$29) = 0, 'Enter Data'!E52+'Enter Data'!F52+'Enter Data'!G52&lt;0.25, 'Enter Data'!I52&lt;0.5), 5, 0)</f>
        <v>5</v>
      </c>
      <c r="AY30">
        <f>IF(AND(SUM('Enter Data'!E53:I53)='Enter Data'!B53,SUM($A$26:$A$29) = 0, 'Enter Data'!E53+'Enter Data'!F53+'Enter Data'!G53&lt;0.25, 'Enter Data'!I53&lt;0.5), 5, 0)</f>
        <v>5</v>
      </c>
      <c r="AZ30">
        <f>IF(AND(SUM('Enter Data'!E54:I54)='Enter Data'!B54,SUM($A$26:$A$29) = 0, 'Enter Data'!E54+'Enter Data'!F54+'Enter Data'!G54&lt;0.25, 'Enter Data'!I54&lt;0.5), 5, 0)</f>
        <v>5</v>
      </c>
      <c r="BA30">
        <f>IF(AND(SUM('Enter Data'!E55:I55)='Enter Data'!B55,SUM($A$26:$A$29) = 0, 'Enter Data'!E55+'Enter Data'!F55+'Enter Data'!G55&lt;0.25, 'Enter Data'!I55&lt;0.5), 5, 0)</f>
        <v>5</v>
      </c>
      <c r="BB30">
        <f>IF(AND(SUM('Enter Data'!E56:I56)='Enter Data'!B56,SUM($A$26:$A$29) = 0, 'Enter Data'!E56+'Enter Data'!F56+'Enter Data'!G56&lt;0.25, 'Enter Data'!I56&lt;0.5), 5, 0)</f>
        <v>5</v>
      </c>
      <c r="BC30">
        <f>IF(AND(SUM('Enter Data'!E57:I57)='Enter Data'!B57,SUM($A$26:$A$29) = 0, 'Enter Data'!E57+'Enter Data'!F57+'Enter Data'!G57&lt;0.25, 'Enter Data'!I57&lt;0.5), 5, 0)</f>
        <v>5</v>
      </c>
      <c r="BD30">
        <f>IF(AND(SUM('Enter Data'!E58:I58)='Enter Data'!B58,SUM($A$26:$A$29) = 0, 'Enter Data'!E58+'Enter Data'!F58+'Enter Data'!G58&lt;0.25, 'Enter Data'!I58&lt;0.5), 5, 0)</f>
        <v>5</v>
      </c>
      <c r="BE30">
        <f>IF(AND(SUM('Enter Data'!E59:I59)='Enter Data'!B59,SUM($A$26:$A$29) = 0, 'Enter Data'!E59+'Enter Data'!F59+'Enter Data'!G59&lt;0.25, 'Enter Data'!I59&lt;0.5), 5, 0)</f>
        <v>5</v>
      </c>
      <c r="BF30">
        <f>IF(AND(SUM('Enter Data'!E60:I60)='Enter Data'!B60,SUM($A$26:$A$29) = 0, 'Enter Data'!E60+'Enter Data'!F60+'Enter Data'!G60&lt;0.25, 'Enter Data'!I60&lt;0.5), 5, 0)</f>
        <v>5</v>
      </c>
      <c r="BG30">
        <f>IF(AND(SUM('Enter Data'!E61:I61)='Enter Data'!B61,SUM($A$26:$A$29) = 0, 'Enter Data'!E61+'Enter Data'!F61+'Enter Data'!G61&lt;0.25, 'Enter Data'!I61&lt;0.5), 5, 0)</f>
        <v>5</v>
      </c>
      <c r="BH30">
        <f>IF(AND(SUM('Enter Data'!E62:I62)='Enter Data'!B62,SUM($A$26:$A$29) = 0, 'Enter Data'!E62+'Enter Data'!F62+'Enter Data'!G62&lt;0.25, 'Enter Data'!I62&lt;0.5), 5, 0)</f>
        <v>5</v>
      </c>
      <c r="BI30">
        <f>IF(AND(SUM('Enter Data'!E63:I63)='Enter Data'!B63,SUM($A$26:$A$29) = 0, 'Enter Data'!E63+'Enter Data'!F63+'Enter Data'!G63&lt;0.25, 'Enter Data'!I63&lt;0.5), 5, 0)</f>
        <v>5</v>
      </c>
      <c r="BJ30">
        <f>IF(AND(SUM('Enter Data'!E64:I64)='Enter Data'!B64,SUM($A$26:$A$29) = 0, 'Enter Data'!E64+'Enter Data'!F64+'Enter Data'!G64&lt;0.25, 'Enter Data'!I64&lt;0.5), 5, 0)</f>
        <v>5</v>
      </c>
      <c r="BK30">
        <f>IF(AND(SUM('Enter Data'!E65:I65)='Enter Data'!B65,SUM($A$26:$A$29) = 0, 'Enter Data'!E65+'Enter Data'!F65+'Enter Data'!G65&lt;0.25, 'Enter Data'!I65&lt;0.5), 5, 0)</f>
        <v>5</v>
      </c>
      <c r="BL30">
        <f>IF(AND(SUM('Enter Data'!E66:I66)='Enter Data'!B66,SUM($A$26:$A$29) = 0, 'Enter Data'!E66+'Enter Data'!F66+'Enter Data'!G66&lt;0.25, 'Enter Data'!I66&lt;0.5), 5, 0)</f>
        <v>5</v>
      </c>
      <c r="BM30">
        <f>IF(AND(SUM('Enter Data'!E67:I67)='Enter Data'!B67,SUM($A$26:$A$29) = 0, 'Enter Data'!E67+'Enter Data'!F67+'Enter Data'!G67&lt;0.25, 'Enter Data'!I67&lt;0.5), 5, 0)</f>
        <v>5</v>
      </c>
      <c r="BN30">
        <f>IF(AND(SUM('Enter Data'!E68:I68)='Enter Data'!B68,SUM($A$26:$A$29) = 0, 'Enter Data'!E68+'Enter Data'!F68+'Enter Data'!G68&lt;0.25, 'Enter Data'!I68&lt;0.5), 5, 0)</f>
        <v>5</v>
      </c>
      <c r="BO30">
        <f>IF(AND(SUM('Enter Data'!E69:I69)='Enter Data'!B69,SUM($A$26:$A$29) = 0, 'Enter Data'!E69+'Enter Data'!F69+'Enter Data'!G69&lt;0.25, 'Enter Data'!I69&lt;0.5), 5, 0)</f>
        <v>5</v>
      </c>
      <c r="BP30">
        <f>IF(AND(SUM('Enter Data'!E70:I70)='Enter Data'!B70,SUM($A$26:$A$29) = 0, 'Enter Data'!E70+'Enter Data'!F70+'Enter Data'!G70&lt;0.25, 'Enter Data'!I70&lt;0.5), 5, 0)</f>
        <v>5</v>
      </c>
      <c r="BQ30">
        <f>IF(AND(SUM('Enter Data'!E71:I71)='Enter Data'!B71,SUM($A$26:$A$29) = 0, 'Enter Data'!E71+'Enter Data'!F71+'Enter Data'!G71&lt;0.25, 'Enter Data'!I71&lt;0.5), 5, 0)</f>
        <v>5</v>
      </c>
      <c r="BR30">
        <f>IF(AND(SUM('Enter Data'!E72:I72)='Enter Data'!B72,SUM($A$26:$A$29) = 0, 'Enter Data'!E72+'Enter Data'!F72+'Enter Data'!G72&lt;0.25, 'Enter Data'!I72&lt;0.5), 5, 0)</f>
        <v>5</v>
      </c>
      <c r="BS30">
        <f>IF(AND(SUM('Enter Data'!E73:I73)='Enter Data'!B73,SUM($A$26:$A$29) = 0, 'Enter Data'!E73+'Enter Data'!F73+'Enter Data'!G73&lt;0.25, 'Enter Data'!I73&lt;0.5), 5, 0)</f>
        <v>5</v>
      </c>
      <c r="BT30">
        <f>IF(AND(SUM('Enter Data'!E74:I74)='Enter Data'!B74,SUM($A$26:$A$29) = 0, 'Enter Data'!E74+'Enter Data'!F74+'Enter Data'!G74&lt;0.25, 'Enter Data'!I74&lt;0.5), 5, 0)</f>
        <v>5</v>
      </c>
      <c r="BU30">
        <f>IF(AND(SUM('Enter Data'!E75:I75)='Enter Data'!B75,SUM($A$26:$A$29) = 0, 'Enter Data'!E75+'Enter Data'!F75+'Enter Data'!G75&lt;0.25, 'Enter Data'!I75&lt;0.5), 5, 0)</f>
        <v>5</v>
      </c>
      <c r="BV30">
        <f>IF(AND(SUM('Enter Data'!E76:I76)='Enter Data'!B76,SUM($A$26:$A$29) = 0, 'Enter Data'!E76+'Enter Data'!F76+'Enter Data'!G76&lt;0.25, 'Enter Data'!I76&lt;0.5), 5, 0)</f>
        <v>5</v>
      </c>
      <c r="BW30">
        <f>IF(AND(SUM('Enter Data'!E77:I77)='Enter Data'!B77,SUM($A$26:$A$29) = 0, 'Enter Data'!E77+'Enter Data'!F77+'Enter Data'!G77&lt;0.25, 'Enter Data'!I77&lt;0.5), 5, 0)</f>
        <v>5</v>
      </c>
      <c r="BX30">
        <f>IF(AND(SUM('Enter Data'!E78:I78)='Enter Data'!B78,SUM($A$26:$A$29) = 0, 'Enter Data'!E78+'Enter Data'!F78+'Enter Data'!G78&lt;0.25, 'Enter Data'!I78&lt;0.5), 5, 0)</f>
        <v>5</v>
      </c>
      <c r="BY30">
        <f>IF(AND(SUM('Enter Data'!E79:I79)='Enter Data'!B79,SUM($A$26:$A$29) = 0, 'Enter Data'!E79+'Enter Data'!F79+'Enter Data'!G79&lt;0.25, 'Enter Data'!I79&lt;0.5), 5, 0)</f>
        <v>5</v>
      </c>
      <c r="BZ30">
        <f>IF(AND(SUM('Enter Data'!E80:I80)='Enter Data'!B80,SUM($A$26:$A$29) = 0, 'Enter Data'!E80+'Enter Data'!F80+'Enter Data'!G80&lt;0.25, 'Enter Data'!I80&lt;0.5), 5, 0)</f>
        <v>5</v>
      </c>
      <c r="CA30">
        <f>IF(AND(SUM('Enter Data'!E81:I81)='Enter Data'!B81,SUM($A$26:$A$29) = 0, 'Enter Data'!E81+'Enter Data'!F81+'Enter Data'!G81&lt;0.25, 'Enter Data'!I81&lt;0.5), 5, 0)</f>
        <v>5</v>
      </c>
      <c r="CB30">
        <f>IF(AND(SUM('Enter Data'!E82:I82)='Enter Data'!B82,SUM($A$26:$A$29) = 0, 'Enter Data'!E82+'Enter Data'!F82+'Enter Data'!G82&lt;0.25, 'Enter Data'!I82&lt;0.5), 5, 0)</f>
        <v>5</v>
      </c>
      <c r="CC30">
        <f>IF(AND(SUM('Enter Data'!E83:I83)='Enter Data'!B83,SUM($A$26:$A$29) = 0, 'Enter Data'!E83+'Enter Data'!F83+'Enter Data'!G83&lt;0.25, 'Enter Data'!I83&lt;0.5), 5, 0)</f>
        <v>5</v>
      </c>
      <c r="CD30">
        <f>IF(AND(SUM('Enter Data'!E84:I84)='Enter Data'!B84,SUM($A$26:$A$29) = 0, 'Enter Data'!E84+'Enter Data'!F84+'Enter Data'!G84&lt;0.25, 'Enter Data'!I84&lt;0.5), 5, 0)</f>
        <v>5</v>
      </c>
      <c r="CE30">
        <f>IF(AND(SUM('Enter Data'!E85:I85)='Enter Data'!B85,SUM($A$26:$A$29) = 0, 'Enter Data'!E85+'Enter Data'!F85+'Enter Data'!G85&lt;0.25, 'Enter Data'!I85&lt;0.5), 5, 0)</f>
        <v>5</v>
      </c>
      <c r="CF30">
        <f>IF(AND(SUM('Enter Data'!E86:I86)='Enter Data'!B86,SUM($A$26:$A$29) = 0, 'Enter Data'!E86+'Enter Data'!F86+'Enter Data'!G86&lt;0.25, 'Enter Data'!I86&lt;0.5), 5, 0)</f>
        <v>5</v>
      </c>
      <c r="CG30">
        <f>IF(AND(SUM('Enter Data'!E87:I87)='Enter Data'!B87,SUM($A$26:$A$29) = 0, 'Enter Data'!E87+'Enter Data'!F87+'Enter Data'!G87&lt;0.25, 'Enter Data'!I87&lt;0.5), 5, 0)</f>
        <v>5</v>
      </c>
      <c r="CH30">
        <f>IF(AND(SUM('Enter Data'!E88:I88)='Enter Data'!B88,SUM($A$26:$A$29) = 0, 'Enter Data'!E88+'Enter Data'!F88+'Enter Data'!G88&lt;0.25, 'Enter Data'!I88&lt;0.5), 5, 0)</f>
        <v>5</v>
      </c>
      <c r="CI30">
        <f>IF(AND(SUM('Enter Data'!E89:I89)='Enter Data'!B89,SUM($A$26:$A$29) = 0, 'Enter Data'!E89+'Enter Data'!F89+'Enter Data'!G89&lt;0.25, 'Enter Data'!I89&lt;0.5), 5, 0)</f>
        <v>5</v>
      </c>
      <c r="CJ30">
        <f>IF(AND(SUM('Enter Data'!E90:I90)='Enter Data'!B90,SUM($A$26:$A$29) = 0, 'Enter Data'!E90+'Enter Data'!F90+'Enter Data'!G90&lt;0.25, 'Enter Data'!I90&lt;0.5), 5, 0)</f>
        <v>5</v>
      </c>
      <c r="CK30">
        <f>IF(AND(SUM('Enter Data'!E91:I91)='Enter Data'!B91,SUM($A$26:$A$29) = 0, 'Enter Data'!E91+'Enter Data'!F91+'Enter Data'!G91&lt;0.25, 'Enter Data'!I91&lt;0.5), 5, 0)</f>
        <v>5</v>
      </c>
      <c r="CL30">
        <f>IF(AND(SUM('Enter Data'!E92:I92)='Enter Data'!B92,SUM($A$26:$A$29) = 0, 'Enter Data'!E92+'Enter Data'!F92+'Enter Data'!G92&lt;0.25, 'Enter Data'!I92&lt;0.5), 5, 0)</f>
        <v>5</v>
      </c>
      <c r="CM30">
        <f>IF(AND(SUM('Enter Data'!E93:I93)='Enter Data'!B93,SUM($A$26:$A$29) = 0, 'Enter Data'!E93+'Enter Data'!F93+'Enter Data'!G93&lt;0.25, 'Enter Data'!I93&lt;0.5), 5, 0)</f>
        <v>5</v>
      </c>
      <c r="CN30">
        <f>IF(AND(SUM('Enter Data'!E94:I94)='Enter Data'!B94,SUM($A$26:$A$29) = 0, 'Enter Data'!E94+'Enter Data'!F94+'Enter Data'!G94&lt;0.25, 'Enter Data'!I94&lt;0.5), 5, 0)</f>
        <v>5</v>
      </c>
      <c r="CO30">
        <f>IF(AND(SUM('Enter Data'!E95:I95)='Enter Data'!B95,SUM($A$26:$A$29) = 0, 'Enter Data'!E95+'Enter Data'!F95+'Enter Data'!G95&lt;0.25, 'Enter Data'!I95&lt;0.5), 5, 0)</f>
        <v>5</v>
      </c>
      <c r="CP30">
        <f>IF(AND(SUM('Enter Data'!E96:I96)='Enter Data'!B96,SUM($A$26:$A$29) = 0, 'Enter Data'!E96+'Enter Data'!F96+'Enter Data'!G96&lt;0.25, 'Enter Data'!I96&lt;0.5), 5, 0)</f>
        <v>5</v>
      </c>
      <c r="CQ30">
        <f>IF(AND(SUM('Enter Data'!E97:I97)='Enter Data'!B97,SUM($A$26:$A$29) = 0, 'Enter Data'!E97+'Enter Data'!F97+'Enter Data'!G97&lt;0.25, 'Enter Data'!I97&lt;0.5), 5, 0)</f>
        <v>5</v>
      </c>
      <c r="CR30">
        <f>IF(AND(SUM('Enter Data'!E98:I98)='Enter Data'!B98,SUM($A$26:$A$29) = 0, 'Enter Data'!E98+'Enter Data'!F98+'Enter Data'!G98&lt;0.25, 'Enter Data'!I98&lt;0.5), 5, 0)</f>
        <v>5</v>
      </c>
      <c r="CS30">
        <f>IF(AND(SUM('Enter Data'!E99:I99)='Enter Data'!B99,SUM($A$26:$A$29) = 0, 'Enter Data'!E99+'Enter Data'!F99+'Enter Data'!G99&lt;0.25, 'Enter Data'!I99&lt;0.5), 5, 0)</f>
        <v>5</v>
      </c>
      <c r="CT30">
        <f>IF(AND(SUM('Enter Data'!E100:I100)='Enter Data'!B100,SUM($A$26:$A$29) = 0, 'Enter Data'!E100+'Enter Data'!F100+'Enter Data'!G100&lt;0.25, 'Enter Data'!I100&lt;0.5), 5, 0)</f>
        <v>5</v>
      </c>
      <c r="CU30">
        <f>IF(AND(SUM('Enter Data'!E101:I101)='Enter Data'!B101,SUM($A$26:$A$29) = 0, 'Enter Data'!E101+'Enter Data'!F101+'Enter Data'!G101&lt;0.25, 'Enter Data'!I101&lt;0.5), 5, 0)</f>
        <v>5</v>
      </c>
      <c r="CV30">
        <f>IF(AND(SUM('Enter Data'!E102:I102)='Enter Data'!B102,SUM($A$26:$A$29) = 0, 'Enter Data'!E102+'Enter Data'!F102+'Enter Data'!G102&lt;0.25, 'Enter Data'!I102&lt;0.5), 5, 0)</f>
        <v>5</v>
      </c>
    </row>
    <row r="31" spans="1:100" x14ac:dyDescent="0.25">
      <c r="A31" s="69">
        <f>IF(AND(SUM('Enter Data'!E3:I3)='Enter Data'!B3,SUM($A$26:$A$30) = 0, 'Enter Data'!I3&gt;=0.5), 6, 0)</f>
        <v>0</v>
      </c>
      <c r="B31">
        <f>IF(AND(SUM('Enter Data'!E4:I4)='Enter Data'!B4,SUM($A$26:$A$30) = 0, 'Enter Data'!I4&gt;=0.5), 6, 0)</f>
        <v>0</v>
      </c>
      <c r="C31">
        <f>IF(AND(SUM('Enter Data'!E5:I5)='Enter Data'!B5,SUM($A$26:$A$30) = 0, 'Enter Data'!I5&gt;=0.5), 6, 0)</f>
        <v>0</v>
      </c>
      <c r="D31">
        <f>IF(AND(SUM('Enter Data'!E6:I6)='Enter Data'!B6,SUM($A$26:$A$30) = 0, 'Enter Data'!I6&gt;=0.5), 6, 0)</f>
        <v>0</v>
      </c>
      <c r="E31">
        <f>IF(AND(SUM('Enter Data'!E7:I7)='Enter Data'!B7,SUM($A$26:$A$30) = 0, 'Enter Data'!I7&gt;=0.5), 6, 0)</f>
        <v>0</v>
      </c>
      <c r="F31">
        <f>IF(AND(SUM('Enter Data'!E8:I8)='Enter Data'!B8,SUM($A$26:$A$30) = 0, 'Enter Data'!I8&gt;=0.5), 6, 0)</f>
        <v>0</v>
      </c>
      <c r="G31">
        <f>IF(AND(SUM('Enter Data'!E9:I9)='Enter Data'!B9,SUM($A$26:$A$30) = 0, 'Enter Data'!I9&gt;=0.5), 6, 0)</f>
        <v>0</v>
      </c>
      <c r="H31">
        <f>IF(AND(SUM('Enter Data'!E10:I10)='Enter Data'!B10,SUM($A$26:$A$30) = 0, 'Enter Data'!I10&gt;=0.5), 6, 0)</f>
        <v>0</v>
      </c>
      <c r="I31">
        <f>IF(AND(SUM('Enter Data'!E11:I11)='Enter Data'!B11,SUM($A$26:$A$30) = 0, 'Enter Data'!I11&gt;=0.5), 6, 0)</f>
        <v>0</v>
      </c>
      <c r="J31">
        <f>IF(AND(SUM('Enter Data'!E12:I12)='Enter Data'!B12,SUM($A$26:$A$30) = 0, 'Enter Data'!I12&gt;=0.5), 6, 0)</f>
        <v>0</v>
      </c>
      <c r="K31">
        <f>IF(AND(SUM('Enter Data'!E13:I13)='Enter Data'!B13,SUM($A$26:$A$30) = 0, 'Enter Data'!I13&gt;=0.5), 6, 0)</f>
        <v>0</v>
      </c>
      <c r="L31">
        <f>IF(AND(SUM('Enter Data'!E14:I14)='Enter Data'!B14,SUM($A$26:$A$30) = 0, 'Enter Data'!I14&gt;=0.5), 6, 0)</f>
        <v>0</v>
      </c>
      <c r="M31">
        <f>IF(AND(SUM('Enter Data'!E15:I15)='Enter Data'!B15,SUM($A$26:$A$30) = 0, 'Enter Data'!I15&gt;=0.5), 6, 0)</f>
        <v>0</v>
      </c>
      <c r="N31">
        <f>IF(AND(SUM('Enter Data'!E16:I16)='Enter Data'!B16,SUM($A$26:$A$30) = 0, 'Enter Data'!I16&gt;=0.5), 6, 0)</f>
        <v>0</v>
      </c>
      <c r="O31">
        <f>IF(AND(SUM('Enter Data'!E17:I17)='Enter Data'!B17,SUM($A$26:$A$30) = 0, 'Enter Data'!I17&gt;=0.5), 6, 0)</f>
        <v>0</v>
      </c>
      <c r="P31">
        <f>IF(AND(SUM('Enter Data'!E18:I18)='Enter Data'!B18,SUM($A$26:$A$30) = 0, 'Enter Data'!I18&gt;=0.5), 6, 0)</f>
        <v>0</v>
      </c>
      <c r="Q31">
        <f>IF(AND(SUM('Enter Data'!E19:I19)='Enter Data'!B19,SUM($A$26:$A$30) = 0, 'Enter Data'!I19&gt;=0.5), 6, 0)</f>
        <v>0</v>
      </c>
      <c r="R31">
        <f>IF(AND(SUM('Enter Data'!E20:I20)='Enter Data'!B20,SUM($A$26:$A$30) = 0, 'Enter Data'!I20&gt;=0.5), 6, 0)</f>
        <v>0</v>
      </c>
      <c r="S31">
        <f>IF(AND(SUM('Enter Data'!E21:I21)='Enter Data'!B21,SUM($A$26:$A$30) = 0, 'Enter Data'!I21&gt;=0.5), 6, 0)</f>
        <v>0</v>
      </c>
      <c r="T31">
        <f>IF(AND(SUM('Enter Data'!E22:I22)='Enter Data'!B22,SUM($A$26:$A$30) = 0, 'Enter Data'!I22&gt;=0.5), 6, 0)</f>
        <v>0</v>
      </c>
      <c r="U31">
        <f>IF(AND(SUM('Enter Data'!E23:I23)='Enter Data'!B23,SUM($A$26:$A$30) = 0, 'Enter Data'!I23&gt;=0.5), 6, 0)</f>
        <v>0</v>
      </c>
      <c r="V31">
        <f>IF(AND(SUM('Enter Data'!E24:I24)='Enter Data'!B24,SUM($A$26:$A$30) = 0, 'Enter Data'!I24&gt;=0.5), 6, 0)</f>
        <v>0</v>
      </c>
      <c r="W31">
        <f>IF(AND(SUM('Enter Data'!E25:I25)='Enter Data'!B25,SUM($A$26:$A$30) = 0, 'Enter Data'!I25&gt;=0.5), 6, 0)</f>
        <v>0</v>
      </c>
      <c r="X31">
        <f>IF(AND(SUM('Enter Data'!E26:I26)='Enter Data'!B26,SUM($A$26:$A$30) = 0, 'Enter Data'!I26&gt;=0.5), 6, 0)</f>
        <v>0</v>
      </c>
      <c r="Y31">
        <f>IF(AND(SUM('Enter Data'!E27:I27)='Enter Data'!B27,SUM($A$26:$A$30) = 0, 'Enter Data'!I27&gt;=0.5), 6, 0)</f>
        <v>0</v>
      </c>
      <c r="Z31">
        <f>IF(AND(SUM('Enter Data'!E28:I28)='Enter Data'!B28,SUM($A$26:$A$30) = 0, 'Enter Data'!I28&gt;=0.5), 6, 0)</f>
        <v>0</v>
      </c>
      <c r="AA31">
        <f>IF(AND(SUM('Enter Data'!E29:I29)='Enter Data'!B29,SUM($A$26:$A$30) = 0, 'Enter Data'!I29&gt;=0.5), 6, 0)</f>
        <v>0</v>
      </c>
      <c r="AB31">
        <f>IF(AND(SUM('Enter Data'!E30:I30)='Enter Data'!B30,SUM($A$26:$A$30) = 0, 'Enter Data'!I30&gt;=0.5), 6, 0)</f>
        <v>0</v>
      </c>
      <c r="AC31">
        <f>IF(AND(SUM('Enter Data'!E31:I31)='Enter Data'!B31,SUM($A$26:$A$30) = 0, 'Enter Data'!I31&gt;=0.5), 6, 0)</f>
        <v>0</v>
      </c>
      <c r="AD31">
        <f>IF(AND(SUM('Enter Data'!E32:I32)='Enter Data'!B32,SUM($A$26:$A$30) = 0, 'Enter Data'!I32&gt;=0.5), 6, 0)</f>
        <v>0</v>
      </c>
      <c r="AE31">
        <f>IF(AND(SUM('Enter Data'!E33:I33)='Enter Data'!B33,SUM($A$26:$A$30) = 0, 'Enter Data'!I33&gt;=0.5), 6, 0)</f>
        <v>0</v>
      </c>
      <c r="AF31">
        <f>IF(AND(SUM('Enter Data'!E34:I34)='Enter Data'!B34,SUM($A$26:$A$30) = 0, 'Enter Data'!I34&gt;=0.5), 6, 0)</f>
        <v>0</v>
      </c>
      <c r="AG31">
        <f>IF(AND(SUM('Enter Data'!E35:I35)='Enter Data'!B35,SUM($A$26:$A$30) = 0, 'Enter Data'!I35&gt;=0.5), 6, 0)</f>
        <v>0</v>
      </c>
      <c r="AH31">
        <f>IF(AND(SUM('Enter Data'!E36:I36)='Enter Data'!B36,SUM($A$26:$A$30) = 0, 'Enter Data'!I36&gt;=0.5), 6, 0)</f>
        <v>0</v>
      </c>
      <c r="AI31">
        <f>IF(AND(SUM('Enter Data'!E37:I37)='Enter Data'!B37,SUM($A$26:$A$30) = 0, 'Enter Data'!I37&gt;=0.5), 6, 0)</f>
        <v>0</v>
      </c>
      <c r="AJ31">
        <f>IF(AND(SUM('Enter Data'!E38:I38)='Enter Data'!B38,SUM($A$26:$A$30) = 0, 'Enter Data'!I38&gt;=0.5), 6, 0)</f>
        <v>0</v>
      </c>
      <c r="AK31">
        <f>IF(AND(SUM('Enter Data'!E39:I39)='Enter Data'!B39,SUM($A$26:$A$30) = 0, 'Enter Data'!I39&gt;=0.5), 6, 0)</f>
        <v>0</v>
      </c>
      <c r="AL31">
        <f>IF(AND(SUM('Enter Data'!E40:I40)='Enter Data'!B40,SUM($A$26:$A$30) = 0, 'Enter Data'!I40&gt;=0.5), 6, 0)</f>
        <v>0</v>
      </c>
      <c r="AM31">
        <f>IF(AND(SUM('Enter Data'!E41:I41)='Enter Data'!B41,SUM($A$26:$A$30) = 0, 'Enter Data'!I41&gt;=0.5), 6, 0)</f>
        <v>0</v>
      </c>
      <c r="AN31">
        <f>IF(AND(SUM('Enter Data'!E42:I42)='Enter Data'!B42,SUM($A$26:$A$30) = 0, 'Enter Data'!I42&gt;=0.5), 6, 0)</f>
        <v>0</v>
      </c>
      <c r="AO31">
        <f>IF(AND(SUM('Enter Data'!E43:I43)='Enter Data'!B43,SUM($A$26:$A$30) = 0, 'Enter Data'!I43&gt;=0.5), 6, 0)</f>
        <v>0</v>
      </c>
      <c r="AP31">
        <f>IF(AND(SUM('Enter Data'!E44:I44)='Enter Data'!B44,SUM($A$26:$A$30) = 0, 'Enter Data'!I44&gt;=0.5), 6, 0)</f>
        <v>0</v>
      </c>
      <c r="AQ31">
        <f>IF(AND(SUM('Enter Data'!E45:I45)='Enter Data'!B45,SUM($A$26:$A$30) = 0, 'Enter Data'!I45&gt;=0.5), 6, 0)</f>
        <v>0</v>
      </c>
      <c r="AR31">
        <f>IF(AND(SUM('Enter Data'!E46:I46)='Enter Data'!B46,SUM($A$26:$A$30) = 0, 'Enter Data'!I46&gt;=0.5), 6, 0)</f>
        <v>0</v>
      </c>
      <c r="AS31">
        <f>IF(AND(SUM('Enter Data'!E47:I47)='Enter Data'!B47,SUM($A$26:$A$30) = 0, 'Enter Data'!I47&gt;=0.5), 6, 0)</f>
        <v>0</v>
      </c>
      <c r="AT31">
        <f>IF(AND(SUM('Enter Data'!E48:I48)='Enter Data'!B48,SUM($A$26:$A$30) = 0, 'Enter Data'!I48&gt;=0.5), 6, 0)</f>
        <v>0</v>
      </c>
      <c r="AU31">
        <f>IF(AND(SUM('Enter Data'!E49:I49)='Enter Data'!B49,SUM($A$26:$A$30) = 0, 'Enter Data'!I49&gt;=0.5), 6, 0)</f>
        <v>0</v>
      </c>
      <c r="AV31">
        <f>IF(AND(SUM('Enter Data'!E50:I50)='Enter Data'!B50,SUM($A$26:$A$30) = 0, 'Enter Data'!I50&gt;=0.5), 6, 0)</f>
        <v>0</v>
      </c>
      <c r="AW31">
        <f>IF(AND(SUM('Enter Data'!E51:I51)='Enter Data'!B51,SUM($A$26:$A$30) = 0, 'Enter Data'!I51&gt;=0.5), 6, 0)</f>
        <v>0</v>
      </c>
      <c r="AX31">
        <f>IF(AND(SUM('Enter Data'!E52:I52)='Enter Data'!B52,SUM($A$26:$A$30) = 0, 'Enter Data'!I52&gt;=0.5), 6, 0)</f>
        <v>0</v>
      </c>
      <c r="AY31">
        <f>IF(AND(SUM('Enter Data'!E53:I53)='Enter Data'!B53,SUM($A$26:$A$30) = 0, 'Enter Data'!I53&gt;=0.5), 6, 0)</f>
        <v>0</v>
      </c>
      <c r="AZ31">
        <f>IF(AND(SUM('Enter Data'!E54:I54)='Enter Data'!B54,SUM($A$26:$A$30) = 0, 'Enter Data'!I54&gt;=0.5), 6, 0)</f>
        <v>0</v>
      </c>
      <c r="BA31">
        <f>IF(AND(SUM('Enter Data'!E55:I55)='Enter Data'!B55,SUM($A$26:$A$30) = 0, 'Enter Data'!I55&gt;=0.5), 6, 0)</f>
        <v>0</v>
      </c>
      <c r="BB31">
        <f>IF(AND(SUM('Enter Data'!E56:I56)='Enter Data'!B56,SUM($A$26:$A$30) = 0, 'Enter Data'!I56&gt;=0.5), 6, 0)</f>
        <v>0</v>
      </c>
      <c r="BC31">
        <f>IF(AND(SUM('Enter Data'!E57:I57)='Enter Data'!B57,SUM($A$26:$A$30) = 0, 'Enter Data'!I57&gt;=0.5), 6, 0)</f>
        <v>0</v>
      </c>
      <c r="BD31">
        <f>IF(AND(SUM('Enter Data'!E58:I58)='Enter Data'!B58,SUM($A$26:$A$30) = 0, 'Enter Data'!I58&gt;=0.5), 6, 0)</f>
        <v>0</v>
      </c>
      <c r="BE31">
        <f>IF(AND(SUM('Enter Data'!E59:I59)='Enter Data'!B59,SUM($A$26:$A$30) = 0, 'Enter Data'!I59&gt;=0.5), 6, 0)</f>
        <v>0</v>
      </c>
      <c r="BF31">
        <f>IF(AND(SUM('Enter Data'!E60:I60)='Enter Data'!B60,SUM($A$26:$A$30) = 0, 'Enter Data'!I60&gt;=0.5), 6, 0)</f>
        <v>0</v>
      </c>
      <c r="BG31">
        <f>IF(AND(SUM('Enter Data'!E61:I61)='Enter Data'!B61,SUM($A$26:$A$30) = 0, 'Enter Data'!I61&gt;=0.5), 6, 0)</f>
        <v>0</v>
      </c>
      <c r="BH31">
        <f>IF(AND(SUM('Enter Data'!E62:I62)='Enter Data'!B62,SUM($A$26:$A$30) = 0, 'Enter Data'!I62&gt;=0.5), 6, 0)</f>
        <v>0</v>
      </c>
      <c r="BI31">
        <f>IF(AND(SUM('Enter Data'!E63:I63)='Enter Data'!B63,SUM($A$26:$A$30) = 0, 'Enter Data'!I63&gt;=0.5), 6, 0)</f>
        <v>0</v>
      </c>
      <c r="BJ31">
        <f>IF(AND(SUM('Enter Data'!E64:I64)='Enter Data'!B64,SUM($A$26:$A$30) = 0, 'Enter Data'!I64&gt;=0.5), 6, 0)</f>
        <v>0</v>
      </c>
      <c r="BK31">
        <f>IF(AND(SUM('Enter Data'!E65:I65)='Enter Data'!B65,SUM($A$26:$A$30) = 0, 'Enter Data'!I65&gt;=0.5), 6, 0)</f>
        <v>0</v>
      </c>
      <c r="BL31">
        <f>IF(AND(SUM('Enter Data'!E66:I66)='Enter Data'!B66,SUM($A$26:$A$30) = 0, 'Enter Data'!I66&gt;=0.5), 6, 0)</f>
        <v>0</v>
      </c>
      <c r="BM31">
        <f>IF(AND(SUM('Enter Data'!E67:I67)='Enter Data'!B67,SUM($A$26:$A$30) = 0, 'Enter Data'!I67&gt;=0.5), 6, 0)</f>
        <v>0</v>
      </c>
      <c r="BN31">
        <f>IF(AND(SUM('Enter Data'!E68:I68)='Enter Data'!B68,SUM($A$26:$A$30) = 0, 'Enter Data'!I68&gt;=0.5), 6, 0)</f>
        <v>0</v>
      </c>
      <c r="BO31">
        <f>IF(AND(SUM('Enter Data'!E69:I69)='Enter Data'!B69,SUM($A$26:$A$30) = 0, 'Enter Data'!I69&gt;=0.5), 6, 0)</f>
        <v>0</v>
      </c>
      <c r="BP31">
        <f>IF(AND(SUM('Enter Data'!E70:I70)='Enter Data'!B70,SUM($A$26:$A$30) = 0, 'Enter Data'!I70&gt;=0.5), 6, 0)</f>
        <v>0</v>
      </c>
      <c r="BQ31">
        <f>IF(AND(SUM('Enter Data'!E71:I71)='Enter Data'!B71,SUM($A$26:$A$30) = 0, 'Enter Data'!I71&gt;=0.5), 6, 0)</f>
        <v>0</v>
      </c>
      <c r="BR31">
        <f>IF(AND(SUM('Enter Data'!E72:I72)='Enter Data'!B72,SUM($A$26:$A$30) = 0, 'Enter Data'!I72&gt;=0.5), 6, 0)</f>
        <v>0</v>
      </c>
      <c r="BS31">
        <f>IF(AND(SUM('Enter Data'!E73:I73)='Enter Data'!B73,SUM($A$26:$A$30) = 0, 'Enter Data'!I73&gt;=0.5), 6, 0)</f>
        <v>0</v>
      </c>
      <c r="BT31">
        <f>IF(AND(SUM('Enter Data'!E74:I74)='Enter Data'!B74,SUM($A$26:$A$30) = 0, 'Enter Data'!I74&gt;=0.5), 6, 0)</f>
        <v>0</v>
      </c>
      <c r="BU31">
        <f>IF(AND(SUM('Enter Data'!E75:I75)='Enter Data'!B75,SUM($A$26:$A$30) = 0, 'Enter Data'!I75&gt;=0.5), 6, 0)</f>
        <v>0</v>
      </c>
      <c r="BV31">
        <f>IF(AND(SUM('Enter Data'!E76:I76)='Enter Data'!B76,SUM($A$26:$A$30) = 0, 'Enter Data'!I76&gt;=0.5), 6, 0)</f>
        <v>0</v>
      </c>
      <c r="BW31">
        <f>IF(AND(SUM('Enter Data'!E77:I77)='Enter Data'!B77,SUM($A$26:$A$30) = 0, 'Enter Data'!I77&gt;=0.5), 6, 0)</f>
        <v>0</v>
      </c>
      <c r="BX31">
        <f>IF(AND(SUM('Enter Data'!E78:I78)='Enter Data'!B78,SUM($A$26:$A$30) = 0, 'Enter Data'!I78&gt;=0.5), 6, 0)</f>
        <v>0</v>
      </c>
      <c r="BY31">
        <f>IF(AND(SUM('Enter Data'!E79:I79)='Enter Data'!B79,SUM($A$26:$A$30) = 0, 'Enter Data'!I79&gt;=0.5), 6, 0)</f>
        <v>0</v>
      </c>
      <c r="BZ31">
        <f>IF(AND(SUM('Enter Data'!E80:I80)='Enter Data'!B80,SUM($A$26:$A$30) = 0, 'Enter Data'!I80&gt;=0.5), 6, 0)</f>
        <v>0</v>
      </c>
      <c r="CA31">
        <f>IF(AND(SUM('Enter Data'!E81:I81)='Enter Data'!B81,SUM($A$26:$A$30) = 0, 'Enter Data'!I81&gt;=0.5), 6, 0)</f>
        <v>0</v>
      </c>
      <c r="CB31">
        <f>IF(AND(SUM('Enter Data'!E82:I82)='Enter Data'!B82,SUM($A$26:$A$30) = 0, 'Enter Data'!I82&gt;=0.5), 6, 0)</f>
        <v>0</v>
      </c>
      <c r="CC31">
        <f>IF(AND(SUM('Enter Data'!E83:I83)='Enter Data'!B83,SUM($A$26:$A$30) = 0, 'Enter Data'!I83&gt;=0.5), 6, 0)</f>
        <v>0</v>
      </c>
      <c r="CD31">
        <f>IF(AND(SUM('Enter Data'!E84:I84)='Enter Data'!B84,SUM($A$26:$A$30) = 0, 'Enter Data'!I84&gt;=0.5), 6, 0)</f>
        <v>0</v>
      </c>
      <c r="CE31">
        <f>IF(AND(SUM('Enter Data'!E85:I85)='Enter Data'!B85,SUM($A$26:$A$30) = 0, 'Enter Data'!I85&gt;=0.5), 6, 0)</f>
        <v>0</v>
      </c>
      <c r="CF31">
        <f>IF(AND(SUM('Enter Data'!E86:I86)='Enter Data'!B86,SUM($A$26:$A$30) = 0, 'Enter Data'!I86&gt;=0.5), 6, 0)</f>
        <v>0</v>
      </c>
      <c r="CG31">
        <f>IF(AND(SUM('Enter Data'!E87:I87)='Enter Data'!B87,SUM($A$26:$A$30) = 0, 'Enter Data'!I87&gt;=0.5), 6, 0)</f>
        <v>0</v>
      </c>
      <c r="CH31">
        <f>IF(AND(SUM('Enter Data'!E88:I88)='Enter Data'!B88,SUM($A$26:$A$30) = 0, 'Enter Data'!I88&gt;=0.5), 6, 0)</f>
        <v>0</v>
      </c>
      <c r="CI31">
        <f>IF(AND(SUM('Enter Data'!E89:I89)='Enter Data'!B89,SUM($A$26:$A$30) = 0, 'Enter Data'!I89&gt;=0.5), 6, 0)</f>
        <v>0</v>
      </c>
      <c r="CJ31">
        <f>IF(AND(SUM('Enter Data'!E90:I90)='Enter Data'!B90,SUM($A$26:$A$30) = 0, 'Enter Data'!I90&gt;=0.5), 6, 0)</f>
        <v>0</v>
      </c>
      <c r="CK31">
        <f>IF(AND(SUM('Enter Data'!E91:I91)='Enter Data'!B91,SUM($A$26:$A$30) = 0, 'Enter Data'!I91&gt;=0.5), 6, 0)</f>
        <v>0</v>
      </c>
      <c r="CL31">
        <f>IF(AND(SUM('Enter Data'!E92:I92)='Enter Data'!B92,SUM($A$26:$A$30) = 0, 'Enter Data'!I92&gt;=0.5), 6, 0)</f>
        <v>0</v>
      </c>
      <c r="CM31">
        <f>IF(AND(SUM('Enter Data'!E93:I93)='Enter Data'!B93,SUM($A$26:$A$30) = 0, 'Enter Data'!I93&gt;=0.5), 6, 0)</f>
        <v>0</v>
      </c>
      <c r="CN31">
        <f>IF(AND(SUM('Enter Data'!E94:I94)='Enter Data'!B94,SUM($A$26:$A$30) = 0, 'Enter Data'!I94&gt;=0.5), 6, 0)</f>
        <v>0</v>
      </c>
      <c r="CO31">
        <f>IF(AND(SUM('Enter Data'!E95:I95)='Enter Data'!B95,SUM($A$26:$A$30) = 0, 'Enter Data'!I95&gt;=0.5), 6, 0)</f>
        <v>0</v>
      </c>
      <c r="CP31">
        <f>IF(AND(SUM('Enter Data'!E96:I96)='Enter Data'!B96,SUM($A$26:$A$30) = 0, 'Enter Data'!I96&gt;=0.5), 6, 0)</f>
        <v>0</v>
      </c>
      <c r="CQ31">
        <f>IF(AND(SUM('Enter Data'!E97:I97)='Enter Data'!B97,SUM($A$26:$A$30) = 0, 'Enter Data'!I97&gt;=0.5), 6, 0)</f>
        <v>0</v>
      </c>
      <c r="CR31">
        <f>IF(AND(SUM('Enter Data'!E98:I98)='Enter Data'!B98,SUM($A$26:$A$30) = 0, 'Enter Data'!I98&gt;=0.5), 6, 0)</f>
        <v>0</v>
      </c>
      <c r="CS31">
        <f>IF(AND(SUM('Enter Data'!E99:I99)='Enter Data'!B99,SUM($A$26:$A$30) = 0, 'Enter Data'!I99&gt;=0.5), 6, 0)</f>
        <v>0</v>
      </c>
      <c r="CT31">
        <f>IF(AND(SUM('Enter Data'!E100:I100)='Enter Data'!B100,SUM($A$26:$A$30) = 0, 'Enter Data'!I100&gt;=0.5), 6, 0)</f>
        <v>0</v>
      </c>
      <c r="CU31">
        <f>IF(AND(SUM('Enter Data'!E101:I101)='Enter Data'!B101,SUM($A$26:$A$30) = 0, 'Enter Data'!I101&gt;=0.5), 6, 0)</f>
        <v>0</v>
      </c>
      <c r="CV31">
        <f>IF(AND(SUM('Enter Data'!E102:I102)='Enter Data'!B102,SUM($A$26:$A$30) = 0, 'Enter Data'!I102&gt;=0.5), 6, 0)</f>
        <v>0</v>
      </c>
    </row>
    <row r="32" spans="1:100" x14ac:dyDescent="0.25">
      <c r="A32" s="71">
        <f>SUM(A26:A31)+1</f>
        <v>6</v>
      </c>
      <c r="B32" s="70">
        <f>SUM(A26:A31)+1</f>
        <v>6</v>
      </c>
      <c r="C32" s="70">
        <f>SUM(A26:A31)+1</f>
        <v>6</v>
      </c>
      <c r="D32" s="70">
        <f>SUM(A26:A31)+1</f>
        <v>6</v>
      </c>
      <c r="E32" s="70">
        <f>SUM(A26:A31)+1</f>
        <v>6</v>
      </c>
      <c r="F32" s="70">
        <f>SUM(A26:A31)+1</f>
        <v>6</v>
      </c>
      <c r="G32" s="70">
        <f>SUM(A26:A31)+1</f>
        <v>6</v>
      </c>
      <c r="H32" s="70">
        <f>SUM(A26:A31)+1</f>
        <v>6</v>
      </c>
      <c r="I32" s="70">
        <f>SUM(A26:A31)+1</f>
        <v>6</v>
      </c>
      <c r="J32" s="70">
        <f>SUM(A26:A31)+1</f>
        <v>6</v>
      </c>
      <c r="K32" s="70">
        <f>SUM(A26:A31)+1</f>
        <v>6</v>
      </c>
      <c r="L32" s="70">
        <f>SUM(A26:A31)+1</f>
        <v>6</v>
      </c>
      <c r="M32" s="70">
        <f>SUM(A26:A31)+1</f>
        <v>6</v>
      </c>
      <c r="N32" s="70">
        <f>SUM(A26:A31)+1</f>
        <v>6</v>
      </c>
      <c r="O32" s="70">
        <f>SUM(A26:A31)+1</f>
        <v>6</v>
      </c>
      <c r="P32" s="70">
        <f>SUM(A26:A31)+1</f>
        <v>6</v>
      </c>
      <c r="Q32" s="70">
        <f>SUM(A26:A31)+1</f>
        <v>6</v>
      </c>
      <c r="R32" s="70">
        <f>SUM(A26:A31)+1</f>
        <v>6</v>
      </c>
      <c r="S32" s="70">
        <f>SUM(A26:A31)+1</f>
        <v>6</v>
      </c>
      <c r="T32" s="70">
        <f>SUM(A26:A31)+1</f>
        <v>6</v>
      </c>
      <c r="U32" s="70">
        <f>SUM(A26:A31)+1</f>
        <v>6</v>
      </c>
      <c r="V32" s="70">
        <f>SUM(A26:A31)+1</f>
        <v>6</v>
      </c>
      <c r="W32" s="70">
        <f>SUM(A26:A31)+1</f>
        <v>6</v>
      </c>
      <c r="X32" s="70">
        <f>SUM(A26:A31)+1</f>
        <v>6</v>
      </c>
      <c r="Y32" s="70">
        <f>SUM(A26:A31)+1</f>
        <v>6</v>
      </c>
      <c r="Z32" s="70">
        <f>SUM(A26:A31)+1</f>
        <v>6</v>
      </c>
      <c r="AA32" s="70">
        <f>SUM(A26:A31)+1</f>
        <v>6</v>
      </c>
      <c r="AB32" s="70">
        <f>SUM(A26:A31)+1</f>
        <v>6</v>
      </c>
      <c r="AC32" s="70">
        <f>SUM(A26:A31)+1</f>
        <v>6</v>
      </c>
      <c r="AD32" s="70">
        <f>SUM(A26:A31)+1</f>
        <v>6</v>
      </c>
      <c r="AE32" s="70">
        <f>SUM(A26:A31)+1</f>
        <v>6</v>
      </c>
      <c r="AF32" s="70">
        <f>SUM(A26:A31)+1</f>
        <v>6</v>
      </c>
      <c r="AG32" s="70">
        <f>SUM(A26:A31)+1</f>
        <v>6</v>
      </c>
      <c r="AH32" s="70">
        <f>SUM(A26:A31)+1</f>
        <v>6</v>
      </c>
      <c r="AI32" s="70">
        <f>SUM(A26:A31)+1</f>
        <v>6</v>
      </c>
      <c r="AJ32" s="70">
        <f>SUM(A26:A31)+1</f>
        <v>6</v>
      </c>
      <c r="AK32" s="70">
        <f>SUM(A26:A31)+1</f>
        <v>6</v>
      </c>
      <c r="AL32" s="70">
        <f>SUM(A26:A31)+1</f>
        <v>6</v>
      </c>
      <c r="AM32" s="70">
        <f>SUM(A26:A31)+1</f>
        <v>6</v>
      </c>
      <c r="AN32" s="70">
        <f>SUM(A26:A31)+1</f>
        <v>6</v>
      </c>
      <c r="AO32" s="70">
        <f>SUM(A26:A31)+1</f>
        <v>6</v>
      </c>
      <c r="AP32" s="70">
        <f>SUM(A26:A31)+1</f>
        <v>6</v>
      </c>
      <c r="AQ32" s="70">
        <f>SUM(A26:A31)+1</f>
        <v>6</v>
      </c>
      <c r="AR32" s="70">
        <f>SUM(A26:A31)+1</f>
        <v>6</v>
      </c>
      <c r="AS32" s="70">
        <f>SUM(A26:A31)+1</f>
        <v>6</v>
      </c>
      <c r="AT32" s="70">
        <f>SUM(A26:A31)+1</f>
        <v>6</v>
      </c>
      <c r="AU32" s="70">
        <f>SUM(A26:A31)+1</f>
        <v>6</v>
      </c>
      <c r="AV32" s="70">
        <f>SUM(A26:A31)+1</f>
        <v>6</v>
      </c>
      <c r="AW32" s="70">
        <f>SUM(A26:A31)+1</f>
        <v>6</v>
      </c>
      <c r="AX32" s="70">
        <f>SUM(A26:A31)+1</f>
        <v>6</v>
      </c>
      <c r="AY32" s="70">
        <f>SUM(A26:A31)+1</f>
        <v>6</v>
      </c>
      <c r="AZ32" s="70">
        <f>SUM(A26:A31)+1</f>
        <v>6</v>
      </c>
      <c r="BA32" s="70">
        <f>SUM(A26:A31)+1</f>
        <v>6</v>
      </c>
      <c r="BB32" s="70">
        <f>SUM(A26:A31)+1</f>
        <v>6</v>
      </c>
      <c r="BC32" s="70">
        <f>SUM(A26:A31)+1</f>
        <v>6</v>
      </c>
      <c r="BD32" s="70">
        <f>SUM(A26:A31)+1</f>
        <v>6</v>
      </c>
      <c r="BE32" s="70">
        <f>SUM(A26:A31)+1</f>
        <v>6</v>
      </c>
      <c r="BF32" s="70">
        <f>SUM(A26:A31)+1</f>
        <v>6</v>
      </c>
      <c r="BG32" s="70">
        <f>SUM(A26:A31)+1</f>
        <v>6</v>
      </c>
      <c r="BH32" s="70">
        <f>SUM(A26:A31)+1</f>
        <v>6</v>
      </c>
      <c r="BI32" s="70">
        <f>SUM(A26:A31)+1</f>
        <v>6</v>
      </c>
      <c r="BJ32" s="70">
        <f>SUM(A26:A31)+1</f>
        <v>6</v>
      </c>
      <c r="BK32" s="70">
        <f>SUM(A26:A31)+1</f>
        <v>6</v>
      </c>
      <c r="BL32" s="70">
        <f>SUM(A26:A31)+1</f>
        <v>6</v>
      </c>
      <c r="BM32" s="70">
        <f>SUM(A26:A31)+1</f>
        <v>6</v>
      </c>
      <c r="BN32" s="70">
        <f>SUM(A26:A31)+1</f>
        <v>6</v>
      </c>
      <c r="BO32" s="70">
        <f>SUM(A26:A31)+1</f>
        <v>6</v>
      </c>
      <c r="BP32" s="70">
        <f>SUM(A26:A31)+1</f>
        <v>6</v>
      </c>
      <c r="BQ32" s="70">
        <f>SUM(A26:A31)+1</f>
        <v>6</v>
      </c>
      <c r="BR32" s="70">
        <f>SUM(A26:A31)+1</f>
        <v>6</v>
      </c>
      <c r="BS32" s="70">
        <f>SUM(A26:A31)+1</f>
        <v>6</v>
      </c>
      <c r="BT32" s="70">
        <f>SUM(A26:A31)+1</f>
        <v>6</v>
      </c>
      <c r="BU32" s="70">
        <f>SUM(A26:A31)+1</f>
        <v>6</v>
      </c>
      <c r="BV32" s="70">
        <f>SUM(A26:A31)+1</f>
        <v>6</v>
      </c>
      <c r="BW32" s="70">
        <f>SUM(A26:A31)+1</f>
        <v>6</v>
      </c>
      <c r="BX32" s="70">
        <f>SUM(A26:A31)+1</f>
        <v>6</v>
      </c>
      <c r="BY32" s="70">
        <f>SUM(A26:A31)+1</f>
        <v>6</v>
      </c>
      <c r="BZ32" s="70">
        <f>SUM(A26:A31)+1</f>
        <v>6</v>
      </c>
      <c r="CA32" s="70">
        <f>SUM(A26:A31)+1</f>
        <v>6</v>
      </c>
      <c r="CB32" s="70">
        <f>SUM(A26:A31)+1</f>
        <v>6</v>
      </c>
      <c r="CC32" s="70">
        <f>SUM(A26:A31)+1</f>
        <v>6</v>
      </c>
      <c r="CD32" s="70">
        <f>SUM(A26:A31)+1</f>
        <v>6</v>
      </c>
      <c r="CE32" s="70">
        <f>SUM(A26:A31)+1</f>
        <v>6</v>
      </c>
      <c r="CF32" s="70">
        <f>SUM(A26:A31)+1</f>
        <v>6</v>
      </c>
      <c r="CG32" s="70">
        <f>SUM(A26:A31)+1</f>
        <v>6</v>
      </c>
      <c r="CH32" s="70">
        <f>SUM(A26:A31)+1</f>
        <v>6</v>
      </c>
      <c r="CI32" s="70">
        <f>SUM(A26:A31)+1</f>
        <v>6</v>
      </c>
      <c r="CJ32" s="70">
        <f>SUM(A26:A31)+1</f>
        <v>6</v>
      </c>
      <c r="CK32" s="70">
        <f>SUM(A26:A31)+1</f>
        <v>6</v>
      </c>
      <c r="CL32" s="70">
        <f>SUM(A26:A31)+1</f>
        <v>6</v>
      </c>
      <c r="CM32" s="70">
        <f>SUM(A26:A31)+1</f>
        <v>6</v>
      </c>
      <c r="CN32" s="70">
        <f>SUM(A26:A31)+1</f>
        <v>6</v>
      </c>
      <c r="CO32" s="70">
        <f>SUM(A26:A31)+1</f>
        <v>6</v>
      </c>
      <c r="CP32" s="70">
        <f>SUM(A26:A31)+1</f>
        <v>6</v>
      </c>
      <c r="CQ32" s="70">
        <f>SUM(A26:A31)+1</f>
        <v>6</v>
      </c>
      <c r="CR32" s="70">
        <f>SUM(A26:A31)+1</f>
        <v>6</v>
      </c>
      <c r="CS32" s="70">
        <f>SUM(A26:A31)+1</f>
        <v>6</v>
      </c>
      <c r="CT32" s="70">
        <f>SUM(A26:A31)+1</f>
        <v>6</v>
      </c>
      <c r="CU32" s="70">
        <f>SUM(A26:A31)+1</f>
        <v>6</v>
      </c>
      <c r="CV32" s="70">
        <f>SUM(A26:A31)+1</f>
        <v>6</v>
      </c>
    </row>
    <row r="33" spans="1:100" x14ac:dyDescent="0.25">
      <c r="A33" s="68"/>
    </row>
    <row r="34" spans="1:100" x14ac:dyDescent="0.25">
      <c r="A34" s="68" t="s">
        <v>52</v>
      </c>
      <c r="B34" t="s">
        <v>52</v>
      </c>
      <c r="C34" t="s">
        <v>52</v>
      </c>
      <c r="D34" t="s">
        <v>52</v>
      </c>
      <c r="E34" t="s">
        <v>52</v>
      </c>
      <c r="F34" t="s">
        <v>52</v>
      </c>
      <c r="G34" t="s">
        <v>52</v>
      </c>
      <c r="H34" t="s">
        <v>52</v>
      </c>
      <c r="I34" t="s">
        <v>52</v>
      </c>
      <c r="J34" t="s">
        <v>52</v>
      </c>
      <c r="K34" t="s">
        <v>52</v>
      </c>
      <c r="L34" t="s">
        <v>52</v>
      </c>
      <c r="M34" t="s">
        <v>52</v>
      </c>
      <c r="N34" t="s">
        <v>52</v>
      </c>
      <c r="O34" t="s">
        <v>52</v>
      </c>
      <c r="P34" t="s">
        <v>52</v>
      </c>
      <c r="Q34" t="s">
        <v>52</v>
      </c>
      <c r="R34" t="s">
        <v>52</v>
      </c>
      <c r="S34" t="s">
        <v>52</v>
      </c>
      <c r="T34" t="s">
        <v>52</v>
      </c>
      <c r="U34" t="s">
        <v>52</v>
      </c>
      <c r="V34" t="s">
        <v>52</v>
      </c>
      <c r="W34" t="s">
        <v>52</v>
      </c>
      <c r="X34" t="s">
        <v>52</v>
      </c>
      <c r="Y34" t="s">
        <v>52</v>
      </c>
      <c r="Z34" t="s">
        <v>52</v>
      </c>
      <c r="AA34" t="s">
        <v>52</v>
      </c>
      <c r="AB34" t="s">
        <v>52</v>
      </c>
      <c r="AC34" t="s">
        <v>52</v>
      </c>
      <c r="AD34" t="s">
        <v>52</v>
      </c>
      <c r="AE34" t="s">
        <v>52</v>
      </c>
      <c r="AF34" t="s">
        <v>52</v>
      </c>
      <c r="AG34" t="s">
        <v>52</v>
      </c>
      <c r="AH34" t="s">
        <v>52</v>
      </c>
      <c r="AI34" t="s">
        <v>52</v>
      </c>
      <c r="AJ34" t="s">
        <v>52</v>
      </c>
      <c r="AK34" t="s">
        <v>52</v>
      </c>
      <c r="AL34" t="s">
        <v>52</v>
      </c>
      <c r="AM34" t="s">
        <v>52</v>
      </c>
      <c r="AN34" t="s">
        <v>52</v>
      </c>
      <c r="AO34" t="s">
        <v>52</v>
      </c>
      <c r="AP34" t="s">
        <v>52</v>
      </c>
      <c r="AQ34" t="s">
        <v>52</v>
      </c>
      <c r="AR34" t="s">
        <v>52</v>
      </c>
      <c r="AS34" t="s">
        <v>52</v>
      </c>
      <c r="AT34" t="s">
        <v>52</v>
      </c>
      <c r="AU34" t="s">
        <v>52</v>
      </c>
      <c r="AV34" t="s">
        <v>52</v>
      </c>
      <c r="AW34" t="s">
        <v>52</v>
      </c>
      <c r="AX34" t="s">
        <v>52</v>
      </c>
      <c r="AY34" t="s">
        <v>52</v>
      </c>
      <c r="AZ34" t="s">
        <v>52</v>
      </c>
      <c r="BA34" t="s">
        <v>52</v>
      </c>
      <c r="BB34" t="s">
        <v>52</v>
      </c>
      <c r="BC34" t="s">
        <v>52</v>
      </c>
      <c r="BD34" t="s">
        <v>52</v>
      </c>
      <c r="BE34" t="s">
        <v>52</v>
      </c>
      <c r="BF34" t="s">
        <v>52</v>
      </c>
      <c r="BG34" t="s">
        <v>52</v>
      </c>
      <c r="BH34" t="s">
        <v>52</v>
      </c>
      <c r="BI34" t="s">
        <v>52</v>
      </c>
      <c r="BJ34" t="s">
        <v>52</v>
      </c>
      <c r="BK34" t="s">
        <v>52</v>
      </c>
      <c r="BL34" t="s">
        <v>52</v>
      </c>
      <c r="BM34" t="s">
        <v>52</v>
      </c>
      <c r="BN34" t="s">
        <v>52</v>
      </c>
      <c r="BO34" t="s">
        <v>52</v>
      </c>
      <c r="BP34" t="s">
        <v>52</v>
      </c>
      <c r="BQ34" t="s">
        <v>52</v>
      </c>
      <c r="BR34" t="s">
        <v>52</v>
      </c>
      <c r="BS34" t="s">
        <v>52</v>
      </c>
      <c r="BT34" t="s">
        <v>52</v>
      </c>
      <c r="BU34" t="s">
        <v>52</v>
      </c>
      <c r="BV34" t="s">
        <v>52</v>
      </c>
      <c r="BW34" t="s">
        <v>52</v>
      </c>
      <c r="BX34" t="s">
        <v>52</v>
      </c>
      <c r="BY34" t="s">
        <v>52</v>
      </c>
      <c r="BZ34" t="s">
        <v>52</v>
      </c>
      <c r="CA34" t="s">
        <v>52</v>
      </c>
      <c r="CB34" t="s">
        <v>52</v>
      </c>
      <c r="CC34" t="s">
        <v>52</v>
      </c>
      <c r="CD34" t="s">
        <v>52</v>
      </c>
      <c r="CE34" t="s">
        <v>52</v>
      </c>
      <c r="CF34" t="s">
        <v>52</v>
      </c>
      <c r="CG34" t="s">
        <v>52</v>
      </c>
      <c r="CH34" t="s">
        <v>52</v>
      </c>
      <c r="CI34" t="s">
        <v>52</v>
      </c>
      <c r="CJ34" t="s">
        <v>52</v>
      </c>
      <c r="CK34" t="s">
        <v>52</v>
      </c>
      <c r="CL34" t="s">
        <v>52</v>
      </c>
      <c r="CM34" t="s">
        <v>52</v>
      </c>
      <c r="CN34" t="s">
        <v>52</v>
      </c>
      <c r="CO34" t="s">
        <v>52</v>
      </c>
      <c r="CP34" t="s">
        <v>52</v>
      </c>
      <c r="CQ34" t="s">
        <v>52</v>
      </c>
      <c r="CR34" t="s">
        <v>52</v>
      </c>
      <c r="CS34" t="s">
        <v>52</v>
      </c>
      <c r="CT34" t="s">
        <v>52</v>
      </c>
      <c r="CU34" t="s">
        <v>52</v>
      </c>
      <c r="CV34" t="s">
        <v>52</v>
      </c>
    </row>
    <row r="35" spans="1:100" x14ac:dyDescent="0.25">
      <c r="A35" s="69">
        <f>IF(AND(SUM('Enter Data'!E3:I3)='Enter Data'!B3, 'Enter Data'!E3+'Enter Data'!F3&gt;=0.25, 'Enter Data'!G3&lt;0.5, 'Enter Data'!H3&lt;0.5, 'Enter Data'!I3&lt;0.5), 1, 0)</f>
        <v>0</v>
      </c>
      <c r="B35">
        <f>IF(AND(SUM('Enter Data'!E4:I4)='Enter Data'!B4, 'Enter Data'!E4+'Enter Data'!F4&gt;=0.25, 'Enter Data'!G4&lt;0.5, 'Enter Data'!H4&lt;0.5, 'Enter Data'!I4&lt;0.5), 1, 0)</f>
        <v>0</v>
      </c>
      <c r="C35">
        <f>IF(AND(SUM('Enter Data'!E5:I5)='Enter Data'!B5, 'Enter Data'!E5+'Enter Data'!F5&gt;=0.25, 'Enter Data'!G5&lt;0.5, 'Enter Data'!H5&lt;0.5, 'Enter Data'!I5&lt;0.5), 1, 0)</f>
        <v>0</v>
      </c>
      <c r="D35">
        <f>IF(AND(SUM('Enter Data'!E6:I6)='Enter Data'!B6, 'Enter Data'!E6+'Enter Data'!F6&gt;=0.25, 'Enter Data'!G6&lt;0.5, 'Enter Data'!H6&lt;0.5, 'Enter Data'!I6&lt;0.5), 1, 0)</f>
        <v>0</v>
      </c>
      <c r="E35">
        <f>IF(AND(SUM('Enter Data'!E7:I7)='Enter Data'!B7, 'Enter Data'!E7+'Enter Data'!F7&gt;=0.25, 'Enter Data'!G7&lt;0.5, 'Enter Data'!H7&lt;0.5, 'Enter Data'!I7&lt;0.5), 1, 0)</f>
        <v>0</v>
      </c>
      <c r="F35">
        <f>IF(AND(SUM('Enter Data'!E8:I8)='Enter Data'!B8, 'Enter Data'!E8+'Enter Data'!F8&gt;=0.25, 'Enter Data'!G8&lt;0.5, 'Enter Data'!H8&lt;0.5, 'Enter Data'!I8&lt;0.5), 1, 0)</f>
        <v>0</v>
      </c>
      <c r="G35">
        <f>IF(AND(SUM('Enter Data'!E9:I9)='Enter Data'!B9, 'Enter Data'!E9+'Enter Data'!F9&gt;=0.25, 'Enter Data'!G9&lt;0.5, 'Enter Data'!H9&lt;0.5, 'Enter Data'!I9&lt;0.5), 1, 0)</f>
        <v>0</v>
      </c>
      <c r="H35">
        <f>IF(AND(SUM('Enter Data'!E10:I10)='Enter Data'!B10, 'Enter Data'!E10+'Enter Data'!F10&gt;=0.25, 'Enter Data'!G10&lt;0.5, 'Enter Data'!H10&lt;0.5, 'Enter Data'!I10&lt;0.5), 1, 0)</f>
        <v>0</v>
      </c>
      <c r="I35">
        <f>IF(AND(SUM('Enter Data'!E11:I11)='Enter Data'!B11, 'Enter Data'!E11+'Enter Data'!F11&gt;=0.25, 'Enter Data'!G11&lt;0.5, 'Enter Data'!H11&lt;0.5, 'Enter Data'!I11&lt;0.5), 1, 0)</f>
        <v>0</v>
      </c>
      <c r="J35">
        <f>IF(AND(SUM('Enter Data'!E12:I12)='Enter Data'!B12, 'Enter Data'!E12+'Enter Data'!F12&gt;=0.25, 'Enter Data'!G12&lt;0.5, 'Enter Data'!H12&lt;0.5, 'Enter Data'!I12&lt;0.5), 1, 0)</f>
        <v>0</v>
      </c>
      <c r="K35">
        <f>IF(AND(SUM('Enter Data'!E13:I13)='Enter Data'!B13, 'Enter Data'!E13+'Enter Data'!F13&gt;=0.25, 'Enter Data'!G13&lt;0.5, 'Enter Data'!H13&lt;0.5, 'Enter Data'!I13&lt;0.5), 1, 0)</f>
        <v>0</v>
      </c>
      <c r="L35">
        <f>IF(AND(SUM('Enter Data'!E14:I14)='Enter Data'!B14, 'Enter Data'!E14+'Enter Data'!F14&gt;=0.25, 'Enter Data'!G14&lt;0.5, 'Enter Data'!H14&lt;0.5, 'Enter Data'!I14&lt;0.5), 1, 0)</f>
        <v>0</v>
      </c>
      <c r="M35">
        <f>IF(AND(SUM('Enter Data'!E15:I15)='Enter Data'!B15, 'Enter Data'!E15+'Enter Data'!F15&gt;=0.25, 'Enter Data'!G15&lt;0.5, 'Enter Data'!H15&lt;0.5, 'Enter Data'!I15&lt;0.5), 1, 0)</f>
        <v>0</v>
      </c>
      <c r="N35">
        <f>IF(AND(SUM('Enter Data'!E16:I16)='Enter Data'!B16, 'Enter Data'!E16+'Enter Data'!F16&gt;=0.25, 'Enter Data'!G16&lt;0.5, 'Enter Data'!H16&lt;0.5, 'Enter Data'!I16&lt;0.5), 1, 0)</f>
        <v>0</v>
      </c>
      <c r="O35">
        <f>IF(AND(SUM('Enter Data'!E17:I17)='Enter Data'!B17, 'Enter Data'!E17+'Enter Data'!F17&gt;=0.25, 'Enter Data'!G17&lt;0.5, 'Enter Data'!H17&lt;0.5, 'Enter Data'!I17&lt;0.5), 1, 0)</f>
        <v>0</v>
      </c>
      <c r="P35">
        <f>IF(AND(SUM('Enter Data'!E18:I18)='Enter Data'!B18, 'Enter Data'!E18+'Enter Data'!F18&gt;=0.25, 'Enter Data'!G18&lt;0.5, 'Enter Data'!H18&lt;0.5, 'Enter Data'!I18&lt;0.5), 1, 0)</f>
        <v>0</v>
      </c>
      <c r="Q35">
        <f>IF(AND(SUM('Enter Data'!E19:I19)='Enter Data'!B19, 'Enter Data'!E19+'Enter Data'!F19&gt;=0.25, 'Enter Data'!G19&lt;0.5, 'Enter Data'!H19&lt;0.5, 'Enter Data'!I19&lt;0.5), 1, 0)</f>
        <v>0</v>
      </c>
      <c r="R35">
        <f>IF(AND(SUM('Enter Data'!E20:I20)='Enter Data'!B20, 'Enter Data'!E20+'Enter Data'!F20&gt;=0.25, 'Enter Data'!G20&lt;0.5, 'Enter Data'!H20&lt;0.5, 'Enter Data'!I20&lt;0.5), 1, 0)</f>
        <v>0</v>
      </c>
      <c r="S35">
        <f>IF(AND(SUM('Enter Data'!E21:I21)='Enter Data'!B21, 'Enter Data'!E21+'Enter Data'!F21&gt;=0.25, 'Enter Data'!G21&lt;0.5, 'Enter Data'!H21&lt;0.5, 'Enter Data'!I21&lt;0.5), 1, 0)</f>
        <v>0</v>
      </c>
      <c r="T35">
        <f>IF(AND(SUM('Enter Data'!E22:I22)='Enter Data'!B22, 'Enter Data'!E22+'Enter Data'!F22&gt;=0.25, 'Enter Data'!G22&lt;0.5, 'Enter Data'!H22&lt;0.5, 'Enter Data'!I22&lt;0.5), 1, 0)</f>
        <v>0</v>
      </c>
      <c r="U35">
        <f>IF(AND(SUM('Enter Data'!E23:I23)='Enter Data'!B23, 'Enter Data'!E23+'Enter Data'!F23&gt;=0.25, 'Enter Data'!G23&lt;0.5, 'Enter Data'!H23&lt;0.5, 'Enter Data'!I23&lt;0.5), 1, 0)</f>
        <v>0</v>
      </c>
      <c r="V35">
        <f>IF(AND(SUM('Enter Data'!E24:I24)='Enter Data'!B24, 'Enter Data'!E24+'Enter Data'!F24&gt;=0.25, 'Enter Data'!G24&lt;0.5, 'Enter Data'!H24&lt;0.5, 'Enter Data'!I24&lt;0.5), 1, 0)</f>
        <v>0</v>
      </c>
      <c r="W35">
        <f>IF(AND(SUM('Enter Data'!E25:I25)='Enter Data'!B25, 'Enter Data'!E25+'Enter Data'!F25&gt;=0.25, 'Enter Data'!G25&lt;0.5, 'Enter Data'!H25&lt;0.5, 'Enter Data'!I25&lt;0.5), 1, 0)</f>
        <v>0</v>
      </c>
      <c r="X35">
        <f>IF(AND(SUM('Enter Data'!E26:I26)='Enter Data'!B26, 'Enter Data'!E26+'Enter Data'!F26&gt;=0.25, 'Enter Data'!G26&lt;0.5, 'Enter Data'!H26&lt;0.5, 'Enter Data'!I26&lt;0.5), 1, 0)</f>
        <v>0</v>
      </c>
      <c r="Y35">
        <f>IF(AND(SUM('Enter Data'!E27:I27)='Enter Data'!B27, 'Enter Data'!E27+'Enter Data'!F27&gt;=0.25, 'Enter Data'!G27&lt;0.5, 'Enter Data'!H27&lt;0.5, 'Enter Data'!I27&lt;0.5), 1, 0)</f>
        <v>0</v>
      </c>
      <c r="Z35">
        <f>IF(AND(SUM('Enter Data'!E28:I28)='Enter Data'!B28, 'Enter Data'!E28+'Enter Data'!F28&gt;=0.25, 'Enter Data'!G28&lt;0.5, 'Enter Data'!H28&lt;0.5, 'Enter Data'!I28&lt;0.5), 1, 0)</f>
        <v>0</v>
      </c>
      <c r="AA35">
        <f>IF(AND(SUM('Enter Data'!E29:I29)='Enter Data'!B29, 'Enter Data'!E29+'Enter Data'!F29&gt;=0.25, 'Enter Data'!G29&lt;0.5, 'Enter Data'!H29&lt;0.5, 'Enter Data'!I29&lt;0.5), 1, 0)</f>
        <v>0</v>
      </c>
      <c r="AB35">
        <f>IF(AND(SUM('Enter Data'!E30:I30)='Enter Data'!B30, 'Enter Data'!E30+'Enter Data'!F30&gt;=0.25, 'Enter Data'!G30&lt;0.5, 'Enter Data'!H30&lt;0.5, 'Enter Data'!I30&lt;0.5), 1, 0)</f>
        <v>0</v>
      </c>
      <c r="AC35">
        <f>IF(AND(SUM('Enter Data'!E31:I31)='Enter Data'!B31, 'Enter Data'!E31+'Enter Data'!F31&gt;=0.25, 'Enter Data'!G31&lt;0.5, 'Enter Data'!H31&lt;0.5, 'Enter Data'!I31&lt;0.5), 1, 0)</f>
        <v>0</v>
      </c>
      <c r="AD35">
        <f>IF(AND(SUM('Enter Data'!E32:I32)='Enter Data'!B32, 'Enter Data'!E32+'Enter Data'!F32&gt;=0.25, 'Enter Data'!G32&lt;0.5, 'Enter Data'!H32&lt;0.5, 'Enter Data'!I32&lt;0.5), 1, 0)</f>
        <v>0</v>
      </c>
      <c r="AE35">
        <f>IF(AND(SUM('Enter Data'!E33:I33)='Enter Data'!B33, 'Enter Data'!E33+'Enter Data'!F33&gt;=0.25, 'Enter Data'!G33&lt;0.5, 'Enter Data'!H33&lt;0.5, 'Enter Data'!I33&lt;0.5), 1, 0)</f>
        <v>0</v>
      </c>
      <c r="AF35">
        <f>IF(AND(SUM('Enter Data'!E34:I34)='Enter Data'!B34, 'Enter Data'!E34+'Enter Data'!F34&gt;=0.25, 'Enter Data'!G34&lt;0.5, 'Enter Data'!H34&lt;0.5, 'Enter Data'!I34&lt;0.5), 1, 0)</f>
        <v>0</v>
      </c>
      <c r="AG35">
        <f>IF(AND(SUM('Enter Data'!E35:I35)='Enter Data'!B35, 'Enter Data'!E35+'Enter Data'!F35&gt;=0.25, 'Enter Data'!G35&lt;0.5, 'Enter Data'!H35&lt;0.5, 'Enter Data'!I35&lt;0.5), 1, 0)</f>
        <v>0</v>
      </c>
      <c r="AH35">
        <f>IF(AND(SUM('Enter Data'!E36:I36)='Enter Data'!B36, 'Enter Data'!E36+'Enter Data'!F36&gt;=0.25, 'Enter Data'!G36&lt;0.5, 'Enter Data'!H36&lt;0.5, 'Enter Data'!I36&lt;0.5), 1, 0)</f>
        <v>0</v>
      </c>
      <c r="AI35">
        <f>IF(AND(SUM('Enter Data'!E37:I37)='Enter Data'!B37, 'Enter Data'!E37+'Enter Data'!F37&gt;=0.25, 'Enter Data'!G37&lt;0.5, 'Enter Data'!H37&lt;0.5, 'Enter Data'!I37&lt;0.5), 1, 0)</f>
        <v>0</v>
      </c>
      <c r="AJ35">
        <f>IF(AND(SUM('Enter Data'!E38:I38)='Enter Data'!B38, 'Enter Data'!E38+'Enter Data'!F38&gt;=0.25, 'Enter Data'!G38&lt;0.5, 'Enter Data'!H38&lt;0.5, 'Enter Data'!I38&lt;0.5), 1, 0)</f>
        <v>0</v>
      </c>
      <c r="AK35">
        <f>IF(AND(SUM('Enter Data'!E39:I39)='Enter Data'!B39, 'Enter Data'!E39+'Enter Data'!F39&gt;=0.25, 'Enter Data'!G39&lt;0.5, 'Enter Data'!H39&lt;0.5, 'Enter Data'!I39&lt;0.5), 1, 0)</f>
        <v>0</v>
      </c>
      <c r="AL35">
        <f>IF(AND(SUM('Enter Data'!E40:I40)='Enter Data'!B40, 'Enter Data'!E40+'Enter Data'!F40&gt;=0.25, 'Enter Data'!G40&lt;0.5, 'Enter Data'!H40&lt;0.5, 'Enter Data'!I40&lt;0.5), 1, 0)</f>
        <v>0</v>
      </c>
      <c r="AM35">
        <f>IF(AND(SUM('Enter Data'!E41:I41)='Enter Data'!B41, 'Enter Data'!E41+'Enter Data'!F41&gt;=0.25, 'Enter Data'!G41&lt;0.5, 'Enter Data'!H41&lt;0.5, 'Enter Data'!I41&lt;0.5), 1, 0)</f>
        <v>0</v>
      </c>
      <c r="AN35">
        <f>IF(AND(SUM('Enter Data'!E42:I42)='Enter Data'!B42, 'Enter Data'!E42+'Enter Data'!F42&gt;=0.25, 'Enter Data'!G42&lt;0.5, 'Enter Data'!H42&lt;0.5, 'Enter Data'!I42&lt;0.5), 1, 0)</f>
        <v>0</v>
      </c>
      <c r="AO35">
        <f>IF(AND(SUM('Enter Data'!E43:I43)='Enter Data'!B43, 'Enter Data'!E43+'Enter Data'!F43&gt;=0.25, 'Enter Data'!G43&lt;0.5, 'Enter Data'!H43&lt;0.5, 'Enter Data'!I43&lt;0.5), 1, 0)</f>
        <v>0</v>
      </c>
      <c r="AP35">
        <f>IF(AND(SUM('Enter Data'!E44:I44)='Enter Data'!B44, 'Enter Data'!E44+'Enter Data'!F44&gt;=0.25, 'Enter Data'!G44&lt;0.5, 'Enter Data'!H44&lt;0.5, 'Enter Data'!I44&lt;0.5), 1, 0)</f>
        <v>0</v>
      </c>
      <c r="AQ35">
        <f>IF(AND(SUM('Enter Data'!E45:I45)='Enter Data'!B45, 'Enter Data'!E45+'Enter Data'!F45&gt;=0.25, 'Enter Data'!G45&lt;0.5, 'Enter Data'!H45&lt;0.5, 'Enter Data'!I45&lt;0.5), 1, 0)</f>
        <v>0</v>
      </c>
      <c r="AR35">
        <f>IF(AND(SUM('Enter Data'!E46:I46)='Enter Data'!B46, 'Enter Data'!E46+'Enter Data'!F46&gt;=0.25, 'Enter Data'!G46&lt;0.5, 'Enter Data'!H46&lt;0.5, 'Enter Data'!I46&lt;0.5), 1, 0)</f>
        <v>0</v>
      </c>
      <c r="AS35">
        <f>IF(AND(SUM('Enter Data'!E47:I47)='Enter Data'!B47, 'Enter Data'!E47+'Enter Data'!F47&gt;=0.25, 'Enter Data'!G47&lt;0.5, 'Enter Data'!H47&lt;0.5, 'Enter Data'!I47&lt;0.5), 1, 0)</f>
        <v>0</v>
      </c>
      <c r="AT35">
        <f>IF(AND(SUM('Enter Data'!E48:I48)='Enter Data'!B48, 'Enter Data'!E48+'Enter Data'!F48&gt;=0.25, 'Enter Data'!G48&lt;0.5, 'Enter Data'!H48&lt;0.5, 'Enter Data'!I48&lt;0.5), 1, 0)</f>
        <v>0</v>
      </c>
      <c r="AU35">
        <f>IF(AND(SUM('Enter Data'!E49:I49)='Enter Data'!B49, 'Enter Data'!E49+'Enter Data'!F49&gt;=0.25, 'Enter Data'!G49&lt;0.5, 'Enter Data'!H49&lt;0.5, 'Enter Data'!I49&lt;0.5), 1, 0)</f>
        <v>0</v>
      </c>
      <c r="AV35">
        <f>IF(AND(SUM('Enter Data'!E50:I50)='Enter Data'!B50, 'Enter Data'!E50+'Enter Data'!F50&gt;=0.25, 'Enter Data'!G50&lt;0.5, 'Enter Data'!H50&lt;0.5, 'Enter Data'!I50&lt;0.5), 1, 0)</f>
        <v>0</v>
      </c>
      <c r="AW35">
        <f>IF(AND(SUM('Enter Data'!E51:I51)='Enter Data'!B51, 'Enter Data'!E51+'Enter Data'!F51&gt;=0.25, 'Enter Data'!G51&lt;0.5, 'Enter Data'!H51&lt;0.5, 'Enter Data'!I51&lt;0.5), 1, 0)</f>
        <v>0</v>
      </c>
      <c r="AX35">
        <f>IF(AND(SUM('Enter Data'!E52:I52)='Enter Data'!B52, 'Enter Data'!E52+'Enter Data'!F52&gt;=0.25, 'Enter Data'!G52&lt;0.5, 'Enter Data'!H52&lt;0.5, 'Enter Data'!I52&lt;0.5), 1, 0)</f>
        <v>0</v>
      </c>
      <c r="AY35">
        <f>IF(AND(SUM('Enter Data'!E53:I53)='Enter Data'!B53, 'Enter Data'!E53+'Enter Data'!F53&gt;=0.25, 'Enter Data'!G53&lt;0.5, 'Enter Data'!H53&lt;0.5, 'Enter Data'!I53&lt;0.5), 1, 0)</f>
        <v>0</v>
      </c>
      <c r="AZ35">
        <f>IF(AND(SUM('Enter Data'!E54:I54)='Enter Data'!B54, 'Enter Data'!E54+'Enter Data'!F54&gt;=0.25, 'Enter Data'!G54&lt;0.5, 'Enter Data'!H54&lt;0.5, 'Enter Data'!I54&lt;0.5), 1, 0)</f>
        <v>0</v>
      </c>
      <c r="BA35">
        <f>IF(AND(SUM('Enter Data'!E55:I55)='Enter Data'!B55, 'Enter Data'!E55+'Enter Data'!F55&gt;=0.25, 'Enter Data'!G55&lt;0.5, 'Enter Data'!H55&lt;0.5, 'Enter Data'!I55&lt;0.5), 1, 0)</f>
        <v>0</v>
      </c>
      <c r="BB35">
        <f>IF(AND(SUM('Enter Data'!E56:I56)='Enter Data'!B56, 'Enter Data'!E56+'Enter Data'!F56&gt;=0.25, 'Enter Data'!G56&lt;0.5, 'Enter Data'!H56&lt;0.5, 'Enter Data'!I56&lt;0.5), 1, 0)</f>
        <v>0</v>
      </c>
      <c r="BC35">
        <f>IF(AND(SUM('Enter Data'!E57:I57)='Enter Data'!B57, 'Enter Data'!E57+'Enter Data'!F57&gt;=0.25, 'Enter Data'!G57&lt;0.5, 'Enter Data'!H57&lt;0.5, 'Enter Data'!I57&lt;0.5), 1, 0)</f>
        <v>0</v>
      </c>
      <c r="BD35">
        <f>IF(AND(SUM('Enter Data'!E58:I58)='Enter Data'!B58, 'Enter Data'!E58+'Enter Data'!F58&gt;=0.25, 'Enter Data'!G58&lt;0.5, 'Enter Data'!H58&lt;0.5, 'Enter Data'!I58&lt;0.5), 1, 0)</f>
        <v>0</v>
      </c>
      <c r="BE35">
        <f>IF(AND(SUM('Enter Data'!E59:I59)='Enter Data'!B59, 'Enter Data'!E59+'Enter Data'!F59&gt;=0.25, 'Enter Data'!G59&lt;0.5, 'Enter Data'!H59&lt;0.5, 'Enter Data'!I59&lt;0.5), 1, 0)</f>
        <v>0</v>
      </c>
      <c r="BF35">
        <f>IF(AND(SUM('Enter Data'!E60:I60)='Enter Data'!B60, 'Enter Data'!E60+'Enter Data'!F60&gt;=0.25, 'Enter Data'!G60&lt;0.5, 'Enter Data'!H60&lt;0.5, 'Enter Data'!I60&lt;0.5), 1, 0)</f>
        <v>0</v>
      </c>
      <c r="BG35">
        <f>IF(AND(SUM('Enter Data'!E61:I61)='Enter Data'!B61, 'Enter Data'!E61+'Enter Data'!F61&gt;=0.25, 'Enter Data'!G61&lt;0.5, 'Enter Data'!H61&lt;0.5, 'Enter Data'!I61&lt;0.5), 1, 0)</f>
        <v>0</v>
      </c>
      <c r="BH35">
        <f>IF(AND(SUM('Enter Data'!E62:I62)='Enter Data'!B62, 'Enter Data'!E62+'Enter Data'!F62&gt;=0.25, 'Enter Data'!G62&lt;0.5, 'Enter Data'!H62&lt;0.5, 'Enter Data'!I62&lt;0.5), 1, 0)</f>
        <v>0</v>
      </c>
      <c r="BI35">
        <f>IF(AND(SUM('Enter Data'!E63:I63)='Enter Data'!B63, 'Enter Data'!E63+'Enter Data'!F63&gt;=0.25, 'Enter Data'!G63&lt;0.5, 'Enter Data'!H63&lt;0.5, 'Enter Data'!I63&lt;0.5), 1, 0)</f>
        <v>0</v>
      </c>
      <c r="BJ35">
        <f>IF(AND(SUM('Enter Data'!E64:I64)='Enter Data'!B64, 'Enter Data'!E64+'Enter Data'!F64&gt;=0.25, 'Enter Data'!G64&lt;0.5, 'Enter Data'!H64&lt;0.5, 'Enter Data'!I64&lt;0.5), 1, 0)</f>
        <v>0</v>
      </c>
      <c r="BK35">
        <f>IF(AND(SUM('Enter Data'!E65:I65)='Enter Data'!B65, 'Enter Data'!E65+'Enter Data'!F65&gt;=0.25, 'Enter Data'!G65&lt;0.5, 'Enter Data'!H65&lt;0.5, 'Enter Data'!I65&lt;0.5), 1, 0)</f>
        <v>0</v>
      </c>
      <c r="BL35">
        <f>IF(AND(SUM('Enter Data'!E66:I66)='Enter Data'!B66, 'Enter Data'!E66+'Enter Data'!F66&gt;=0.25, 'Enter Data'!G66&lt;0.5, 'Enter Data'!H66&lt;0.5, 'Enter Data'!I66&lt;0.5), 1, 0)</f>
        <v>0</v>
      </c>
      <c r="BM35">
        <f>IF(AND(SUM('Enter Data'!E67:I67)='Enter Data'!B67, 'Enter Data'!E67+'Enter Data'!F67&gt;=0.25, 'Enter Data'!G67&lt;0.5, 'Enter Data'!H67&lt;0.5, 'Enter Data'!I67&lt;0.5), 1, 0)</f>
        <v>0</v>
      </c>
      <c r="BN35">
        <f>IF(AND(SUM('Enter Data'!E68:I68)='Enter Data'!B68, 'Enter Data'!E68+'Enter Data'!F68&gt;=0.25, 'Enter Data'!G68&lt;0.5, 'Enter Data'!H68&lt;0.5, 'Enter Data'!I68&lt;0.5), 1, 0)</f>
        <v>0</v>
      </c>
      <c r="BO35">
        <f>IF(AND(SUM('Enter Data'!E69:I69)='Enter Data'!B69, 'Enter Data'!E69+'Enter Data'!F69&gt;=0.25, 'Enter Data'!G69&lt;0.5, 'Enter Data'!H69&lt;0.5, 'Enter Data'!I69&lt;0.5), 1, 0)</f>
        <v>0</v>
      </c>
      <c r="BP35">
        <f>IF(AND(SUM('Enter Data'!E70:I70)='Enter Data'!B70, 'Enter Data'!E70+'Enter Data'!F70&gt;=0.25, 'Enter Data'!G70&lt;0.5, 'Enter Data'!H70&lt;0.5, 'Enter Data'!I70&lt;0.5), 1, 0)</f>
        <v>0</v>
      </c>
      <c r="BQ35">
        <f>IF(AND(SUM('Enter Data'!E71:I71)='Enter Data'!B71, 'Enter Data'!E71+'Enter Data'!F71&gt;=0.25, 'Enter Data'!G71&lt;0.5, 'Enter Data'!H71&lt;0.5, 'Enter Data'!I71&lt;0.5), 1, 0)</f>
        <v>0</v>
      </c>
      <c r="BR35">
        <f>IF(AND(SUM('Enter Data'!E72:I72)='Enter Data'!B72, 'Enter Data'!E72+'Enter Data'!F72&gt;=0.25, 'Enter Data'!G72&lt;0.5, 'Enter Data'!H72&lt;0.5, 'Enter Data'!I72&lt;0.5), 1, 0)</f>
        <v>0</v>
      </c>
      <c r="BS35">
        <f>IF(AND(SUM('Enter Data'!E73:I73)='Enter Data'!B73, 'Enter Data'!E73+'Enter Data'!F73&gt;=0.25, 'Enter Data'!G73&lt;0.5, 'Enter Data'!H73&lt;0.5, 'Enter Data'!I73&lt;0.5), 1, 0)</f>
        <v>0</v>
      </c>
      <c r="BT35">
        <f>IF(AND(SUM('Enter Data'!E74:I74)='Enter Data'!B74, 'Enter Data'!E74+'Enter Data'!F74&gt;=0.25, 'Enter Data'!G74&lt;0.5, 'Enter Data'!H74&lt;0.5, 'Enter Data'!I74&lt;0.5), 1, 0)</f>
        <v>0</v>
      </c>
      <c r="BU35">
        <f>IF(AND(SUM('Enter Data'!E75:I75)='Enter Data'!B75, 'Enter Data'!E75+'Enter Data'!F75&gt;=0.25, 'Enter Data'!G75&lt;0.5, 'Enter Data'!H75&lt;0.5, 'Enter Data'!I75&lt;0.5), 1, 0)</f>
        <v>0</v>
      </c>
      <c r="BV35">
        <f>IF(AND(SUM('Enter Data'!E76:I76)='Enter Data'!B76, 'Enter Data'!E76+'Enter Data'!F76&gt;=0.25, 'Enter Data'!G76&lt;0.5, 'Enter Data'!H76&lt;0.5, 'Enter Data'!I76&lt;0.5), 1, 0)</f>
        <v>0</v>
      </c>
      <c r="BW35">
        <f>IF(AND(SUM('Enter Data'!E77:I77)='Enter Data'!B77, 'Enter Data'!E77+'Enter Data'!F77&gt;=0.25, 'Enter Data'!G77&lt;0.5, 'Enter Data'!H77&lt;0.5, 'Enter Data'!I77&lt;0.5), 1, 0)</f>
        <v>0</v>
      </c>
      <c r="BX35">
        <f>IF(AND(SUM('Enter Data'!E78:I78)='Enter Data'!B78, 'Enter Data'!E78+'Enter Data'!F78&gt;=0.25, 'Enter Data'!G78&lt;0.5, 'Enter Data'!H78&lt;0.5, 'Enter Data'!I78&lt;0.5), 1, 0)</f>
        <v>0</v>
      </c>
      <c r="BY35">
        <f>IF(AND(SUM('Enter Data'!E79:I79)='Enter Data'!B79, 'Enter Data'!E79+'Enter Data'!F79&gt;=0.25, 'Enter Data'!G79&lt;0.5, 'Enter Data'!H79&lt;0.5, 'Enter Data'!I79&lt;0.5), 1, 0)</f>
        <v>0</v>
      </c>
      <c r="BZ35">
        <f>IF(AND(SUM('Enter Data'!E80:I80)='Enter Data'!B80, 'Enter Data'!E80+'Enter Data'!F80&gt;=0.25, 'Enter Data'!G80&lt;0.5, 'Enter Data'!H80&lt;0.5, 'Enter Data'!I80&lt;0.5), 1, 0)</f>
        <v>0</v>
      </c>
      <c r="CA35">
        <f>IF(AND(SUM('Enter Data'!E81:I81)='Enter Data'!B81, 'Enter Data'!E81+'Enter Data'!F81&gt;=0.25, 'Enter Data'!G81&lt;0.5, 'Enter Data'!H81&lt;0.5, 'Enter Data'!I81&lt;0.5), 1, 0)</f>
        <v>0</v>
      </c>
      <c r="CB35">
        <f>IF(AND(SUM('Enter Data'!E82:I82)='Enter Data'!B82, 'Enter Data'!E82+'Enter Data'!F82&gt;=0.25, 'Enter Data'!G82&lt;0.5, 'Enter Data'!H82&lt;0.5, 'Enter Data'!I82&lt;0.5), 1, 0)</f>
        <v>0</v>
      </c>
      <c r="CC35">
        <f>IF(AND(SUM('Enter Data'!E83:I83)='Enter Data'!B83, 'Enter Data'!E83+'Enter Data'!F83&gt;=0.25, 'Enter Data'!G83&lt;0.5, 'Enter Data'!H83&lt;0.5, 'Enter Data'!I83&lt;0.5), 1, 0)</f>
        <v>0</v>
      </c>
      <c r="CD35">
        <f>IF(AND(SUM('Enter Data'!E84:I84)='Enter Data'!B84, 'Enter Data'!E84+'Enter Data'!F84&gt;=0.25, 'Enter Data'!G84&lt;0.5, 'Enter Data'!H84&lt;0.5, 'Enter Data'!I84&lt;0.5), 1, 0)</f>
        <v>0</v>
      </c>
      <c r="CE35">
        <f>IF(AND(SUM('Enter Data'!E85:I85)='Enter Data'!B85, 'Enter Data'!E85+'Enter Data'!F85&gt;=0.25, 'Enter Data'!G85&lt;0.5, 'Enter Data'!H85&lt;0.5, 'Enter Data'!I85&lt;0.5), 1, 0)</f>
        <v>0</v>
      </c>
      <c r="CF35">
        <f>IF(AND(SUM('Enter Data'!E86:I86)='Enter Data'!B86, 'Enter Data'!E86+'Enter Data'!F86&gt;=0.25, 'Enter Data'!G86&lt;0.5, 'Enter Data'!H86&lt;0.5, 'Enter Data'!I86&lt;0.5), 1, 0)</f>
        <v>0</v>
      </c>
      <c r="CG35">
        <f>IF(AND(SUM('Enter Data'!E87:I87)='Enter Data'!B87, 'Enter Data'!E87+'Enter Data'!F87&gt;=0.25, 'Enter Data'!G87&lt;0.5, 'Enter Data'!H87&lt;0.5, 'Enter Data'!I87&lt;0.5), 1, 0)</f>
        <v>0</v>
      </c>
      <c r="CH35">
        <f>IF(AND(SUM('Enter Data'!E88:I88)='Enter Data'!B88, 'Enter Data'!E88+'Enter Data'!F88&gt;=0.25, 'Enter Data'!G88&lt;0.5, 'Enter Data'!H88&lt;0.5, 'Enter Data'!I88&lt;0.5), 1, 0)</f>
        <v>0</v>
      </c>
      <c r="CI35">
        <f>IF(AND(SUM('Enter Data'!E89:I89)='Enter Data'!B89, 'Enter Data'!E89+'Enter Data'!F89&gt;=0.25, 'Enter Data'!G89&lt;0.5, 'Enter Data'!H89&lt;0.5, 'Enter Data'!I89&lt;0.5), 1, 0)</f>
        <v>0</v>
      </c>
      <c r="CJ35">
        <f>IF(AND(SUM('Enter Data'!E90:I90)='Enter Data'!B90, 'Enter Data'!E90+'Enter Data'!F90&gt;=0.25, 'Enter Data'!G90&lt;0.5, 'Enter Data'!H90&lt;0.5, 'Enter Data'!I90&lt;0.5), 1, 0)</f>
        <v>0</v>
      </c>
      <c r="CK35">
        <f>IF(AND(SUM('Enter Data'!E91:I91)='Enter Data'!B91, 'Enter Data'!E91+'Enter Data'!F91&gt;=0.25, 'Enter Data'!G91&lt;0.5, 'Enter Data'!H91&lt;0.5, 'Enter Data'!I91&lt;0.5), 1, 0)</f>
        <v>0</v>
      </c>
      <c r="CL35">
        <f>IF(AND(SUM('Enter Data'!E92:I92)='Enter Data'!B92, 'Enter Data'!E92+'Enter Data'!F92&gt;=0.25, 'Enter Data'!G92&lt;0.5, 'Enter Data'!H92&lt;0.5, 'Enter Data'!I92&lt;0.5), 1, 0)</f>
        <v>0</v>
      </c>
      <c r="CM35">
        <f>IF(AND(SUM('Enter Data'!E93:I93)='Enter Data'!B93, 'Enter Data'!E93+'Enter Data'!F93&gt;=0.25, 'Enter Data'!G93&lt;0.5, 'Enter Data'!H93&lt;0.5, 'Enter Data'!I93&lt;0.5), 1, 0)</f>
        <v>0</v>
      </c>
      <c r="CN35">
        <f>IF(AND(SUM('Enter Data'!E94:I94)='Enter Data'!B94, 'Enter Data'!E94+'Enter Data'!F94&gt;=0.25, 'Enter Data'!G94&lt;0.5, 'Enter Data'!H94&lt;0.5, 'Enter Data'!I94&lt;0.5), 1, 0)</f>
        <v>0</v>
      </c>
      <c r="CO35">
        <f>IF(AND(SUM('Enter Data'!E95:I95)='Enter Data'!B95, 'Enter Data'!E95+'Enter Data'!F95&gt;=0.25, 'Enter Data'!G95&lt;0.5, 'Enter Data'!H95&lt;0.5, 'Enter Data'!I95&lt;0.5), 1, 0)</f>
        <v>0</v>
      </c>
      <c r="CP35">
        <f>IF(AND(SUM('Enter Data'!E96:I96)='Enter Data'!B96, 'Enter Data'!E96+'Enter Data'!F96&gt;=0.25, 'Enter Data'!G96&lt;0.5, 'Enter Data'!H96&lt;0.5, 'Enter Data'!I96&lt;0.5), 1, 0)</f>
        <v>0</v>
      </c>
      <c r="CQ35">
        <f>IF(AND(SUM('Enter Data'!E97:I97)='Enter Data'!B97, 'Enter Data'!E97+'Enter Data'!F97&gt;=0.25, 'Enter Data'!G97&lt;0.5, 'Enter Data'!H97&lt;0.5, 'Enter Data'!I97&lt;0.5), 1, 0)</f>
        <v>0</v>
      </c>
      <c r="CR35">
        <f>IF(AND(SUM('Enter Data'!E98:I98)='Enter Data'!B98, 'Enter Data'!E98+'Enter Data'!F98&gt;=0.25, 'Enter Data'!G98&lt;0.5, 'Enter Data'!H98&lt;0.5, 'Enter Data'!I98&lt;0.5), 1, 0)</f>
        <v>0</v>
      </c>
      <c r="CS35">
        <f>IF(AND(SUM('Enter Data'!E99:I99)='Enter Data'!B99, 'Enter Data'!E99+'Enter Data'!F99&gt;=0.25, 'Enter Data'!G99&lt;0.5, 'Enter Data'!H99&lt;0.5, 'Enter Data'!I99&lt;0.5), 1, 0)</f>
        <v>0</v>
      </c>
      <c r="CT35">
        <f>IF(AND(SUM('Enter Data'!E100:I100)='Enter Data'!B100, 'Enter Data'!E100+'Enter Data'!F100&gt;=0.25, 'Enter Data'!G100&lt;0.5, 'Enter Data'!H100&lt;0.5, 'Enter Data'!I100&lt;0.5), 1, 0)</f>
        <v>0</v>
      </c>
      <c r="CU35">
        <f>IF(AND(SUM('Enter Data'!E101:I101)='Enter Data'!B101, 'Enter Data'!E101+'Enter Data'!F101&gt;=0.25, 'Enter Data'!G101&lt;0.5, 'Enter Data'!H101&lt;0.5, 'Enter Data'!I101&lt;0.5), 1, 0)</f>
        <v>0</v>
      </c>
      <c r="CV35">
        <f>IF(AND(SUM('Enter Data'!E102:I102)='Enter Data'!B102, 'Enter Data'!E102+'Enter Data'!F102&gt;=0.25, 'Enter Data'!G102&lt;0.5, 'Enter Data'!H102&lt;0.5, 'Enter Data'!I102&lt;0.5), 1, 0)</f>
        <v>0</v>
      </c>
    </row>
    <row r="36" spans="1:100" x14ac:dyDescent="0.25">
      <c r="A36" s="69">
        <f>IF(AND(SUM('Enter Data'!E3:I3)='Enter Data'!B3,SUM($A$35) = 0,'Enter Data'!E3+'Enter Data'!F3+'Enter Data'!G3&gt;=0.3, 'Enter Data'!I3&gt;=0.3, 'Enter Data'!I3&lt;0.5), 2, 0)</f>
        <v>0</v>
      </c>
      <c r="B36">
        <f>IF(AND(SUM('Enter Data'!E4:I4)='Enter Data'!B4,SUM($A$35) = 0,'Enter Data'!E4+'Enter Data'!F4+'Enter Data'!G4&gt;=0.3, 'Enter Data'!I4&gt;=0.3, 'Enter Data'!I4&lt;0.5), 2, 0)</f>
        <v>0</v>
      </c>
      <c r="C36">
        <f>IF(AND(SUM('Enter Data'!E5:I5)='Enter Data'!B5,SUM($A$35) = 0,'Enter Data'!E5+'Enter Data'!F5+'Enter Data'!G5&gt;=0.3, 'Enter Data'!I5&gt;=0.3, 'Enter Data'!I5&lt;0.5), 2, 0)</f>
        <v>0</v>
      </c>
      <c r="D36">
        <f>IF(AND(SUM('Enter Data'!E6:I6)='Enter Data'!B6,SUM($A$35) = 0,'Enter Data'!E6+'Enter Data'!F6+'Enter Data'!G6&gt;=0.3, 'Enter Data'!I6&gt;=0.3, 'Enter Data'!I6&lt;0.5), 2, 0)</f>
        <v>0</v>
      </c>
      <c r="E36">
        <f>IF(AND(SUM('Enter Data'!E7:I7)='Enter Data'!B7,SUM($A$35) = 0,'Enter Data'!E7+'Enter Data'!F7+'Enter Data'!G7&gt;=0.3, 'Enter Data'!I7&gt;=0.3, 'Enter Data'!I7&lt;0.5), 2, 0)</f>
        <v>0</v>
      </c>
      <c r="F36">
        <f>IF(AND(SUM('Enter Data'!E8:I8)='Enter Data'!B8,SUM($A$35) = 0,'Enter Data'!E8+'Enter Data'!F8+'Enter Data'!G8&gt;=0.3, 'Enter Data'!I8&gt;=0.3, 'Enter Data'!I8&lt;0.5), 2, 0)</f>
        <v>0</v>
      </c>
      <c r="G36">
        <f>IF(AND(SUM('Enter Data'!E9:I9)='Enter Data'!B9,SUM($A$35) = 0,'Enter Data'!E9+'Enter Data'!F9+'Enter Data'!G9&gt;=0.3, 'Enter Data'!I9&gt;=0.3, 'Enter Data'!I9&lt;0.5), 2, 0)</f>
        <v>0</v>
      </c>
      <c r="H36">
        <f>IF(AND(SUM('Enter Data'!E10:I10)='Enter Data'!B10,SUM($A$35) = 0,'Enter Data'!E10+'Enter Data'!F10+'Enter Data'!G10&gt;=0.3, 'Enter Data'!I10&gt;=0.3, 'Enter Data'!I10&lt;0.5), 2, 0)</f>
        <v>0</v>
      </c>
      <c r="I36">
        <f>IF(AND(SUM('Enter Data'!E11:I11)='Enter Data'!B11,SUM($A$35) = 0,'Enter Data'!E11+'Enter Data'!F11+'Enter Data'!G11&gt;=0.3, 'Enter Data'!I11&gt;=0.3, 'Enter Data'!I11&lt;0.5), 2, 0)</f>
        <v>0</v>
      </c>
      <c r="J36">
        <f>IF(AND(SUM('Enter Data'!E12:I12)='Enter Data'!B12,SUM($A$35) = 0,'Enter Data'!E12+'Enter Data'!F12+'Enter Data'!G12&gt;=0.3, 'Enter Data'!I12&gt;=0.3, 'Enter Data'!I12&lt;0.5), 2, 0)</f>
        <v>0</v>
      </c>
      <c r="K36">
        <f>IF(AND(SUM('Enter Data'!E13:I13)='Enter Data'!B13,SUM($A$35) = 0,'Enter Data'!E13+'Enter Data'!F13+'Enter Data'!G13&gt;=0.3, 'Enter Data'!I13&gt;=0.3, 'Enter Data'!I13&lt;0.5), 2, 0)</f>
        <v>0</v>
      </c>
      <c r="L36">
        <f>IF(AND(SUM('Enter Data'!E14:I14)='Enter Data'!B14,SUM($A$35) = 0,'Enter Data'!E14+'Enter Data'!F14+'Enter Data'!G14&gt;=0.3, 'Enter Data'!I14&gt;=0.3, 'Enter Data'!I14&lt;0.5), 2, 0)</f>
        <v>0</v>
      </c>
      <c r="M36">
        <f>IF(AND(SUM('Enter Data'!E15:I15)='Enter Data'!B15,SUM($A$35) = 0,'Enter Data'!E15+'Enter Data'!F15+'Enter Data'!G15&gt;=0.3, 'Enter Data'!I15&gt;=0.3, 'Enter Data'!I15&lt;0.5), 2, 0)</f>
        <v>0</v>
      </c>
      <c r="N36">
        <f>IF(AND(SUM('Enter Data'!E16:I16)='Enter Data'!B16,SUM($A$35) = 0,'Enter Data'!E16+'Enter Data'!F16+'Enter Data'!G16&gt;=0.3, 'Enter Data'!I16&gt;=0.3, 'Enter Data'!I16&lt;0.5), 2, 0)</f>
        <v>0</v>
      </c>
      <c r="O36">
        <f>IF(AND(SUM('Enter Data'!E17:I17)='Enter Data'!B17,SUM($A$35) = 0,'Enter Data'!E17+'Enter Data'!F17+'Enter Data'!G17&gt;=0.3, 'Enter Data'!I17&gt;=0.3, 'Enter Data'!I17&lt;0.5), 2, 0)</f>
        <v>0</v>
      </c>
      <c r="P36">
        <f>IF(AND(SUM('Enter Data'!E18:I18)='Enter Data'!B18,SUM($A$35) = 0,'Enter Data'!E18+'Enter Data'!F18+'Enter Data'!G18&gt;=0.3, 'Enter Data'!I18&gt;=0.3, 'Enter Data'!I18&lt;0.5), 2, 0)</f>
        <v>0</v>
      </c>
      <c r="Q36">
        <f>IF(AND(SUM('Enter Data'!E19:I19)='Enter Data'!B19,SUM($A$35) = 0,'Enter Data'!E19+'Enter Data'!F19+'Enter Data'!G19&gt;=0.3, 'Enter Data'!I19&gt;=0.3, 'Enter Data'!I19&lt;0.5), 2, 0)</f>
        <v>0</v>
      </c>
      <c r="R36">
        <f>IF(AND(SUM('Enter Data'!E20:I20)='Enter Data'!B20,SUM($A$35) = 0,'Enter Data'!E20+'Enter Data'!F20+'Enter Data'!G20&gt;=0.3, 'Enter Data'!I20&gt;=0.3, 'Enter Data'!I20&lt;0.5), 2, 0)</f>
        <v>0</v>
      </c>
      <c r="S36">
        <f>IF(AND(SUM('Enter Data'!E21:I21)='Enter Data'!B21,SUM($A$35) = 0,'Enter Data'!E21+'Enter Data'!F21+'Enter Data'!G21&gt;=0.3, 'Enter Data'!I21&gt;=0.3, 'Enter Data'!I21&lt;0.5), 2, 0)</f>
        <v>0</v>
      </c>
      <c r="T36">
        <f>IF(AND(SUM('Enter Data'!E22:I22)='Enter Data'!B22,SUM($A$35) = 0,'Enter Data'!E22+'Enter Data'!F22+'Enter Data'!G22&gt;=0.3, 'Enter Data'!I22&gt;=0.3, 'Enter Data'!I22&lt;0.5), 2, 0)</f>
        <v>0</v>
      </c>
      <c r="U36">
        <f>IF(AND(SUM('Enter Data'!E23:I23)='Enter Data'!B23,SUM($A$35) = 0,'Enter Data'!E23+'Enter Data'!F23+'Enter Data'!G23&gt;=0.3, 'Enter Data'!I23&gt;=0.3, 'Enter Data'!I23&lt;0.5), 2, 0)</f>
        <v>0</v>
      </c>
      <c r="V36">
        <f>IF(AND(SUM('Enter Data'!E24:I24)='Enter Data'!B24,SUM($A$35) = 0,'Enter Data'!E24+'Enter Data'!F24+'Enter Data'!G24&gt;=0.3, 'Enter Data'!I24&gt;=0.3, 'Enter Data'!I24&lt;0.5), 2, 0)</f>
        <v>0</v>
      </c>
      <c r="W36">
        <f>IF(AND(SUM('Enter Data'!E25:I25)='Enter Data'!B25,SUM($A$35) = 0,'Enter Data'!E25+'Enter Data'!F25+'Enter Data'!G25&gt;=0.3, 'Enter Data'!I25&gt;=0.3, 'Enter Data'!I25&lt;0.5), 2, 0)</f>
        <v>0</v>
      </c>
      <c r="X36">
        <f>IF(AND(SUM('Enter Data'!E26:I26)='Enter Data'!B26,SUM($A$35) = 0,'Enter Data'!E26+'Enter Data'!F26+'Enter Data'!G26&gt;=0.3, 'Enter Data'!I26&gt;=0.3, 'Enter Data'!I26&lt;0.5), 2, 0)</f>
        <v>0</v>
      </c>
      <c r="Y36">
        <f>IF(AND(SUM('Enter Data'!E27:I27)='Enter Data'!B27,SUM($A$35) = 0,'Enter Data'!E27+'Enter Data'!F27+'Enter Data'!G27&gt;=0.3, 'Enter Data'!I27&gt;=0.3, 'Enter Data'!I27&lt;0.5), 2, 0)</f>
        <v>0</v>
      </c>
      <c r="Z36">
        <f>IF(AND(SUM('Enter Data'!E28:I28)='Enter Data'!B28,SUM($A$35) = 0,'Enter Data'!E28+'Enter Data'!F28+'Enter Data'!G28&gt;=0.3, 'Enter Data'!I28&gt;=0.3, 'Enter Data'!I28&lt;0.5), 2, 0)</f>
        <v>0</v>
      </c>
      <c r="AA36">
        <f>IF(AND(SUM('Enter Data'!E29:I29)='Enter Data'!B29,SUM($A$35) = 0,'Enter Data'!E29+'Enter Data'!F29+'Enter Data'!G29&gt;=0.3, 'Enter Data'!I29&gt;=0.3, 'Enter Data'!I29&lt;0.5), 2, 0)</f>
        <v>0</v>
      </c>
      <c r="AB36">
        <f>IF(AND(SUM('Enter Data'!E30:I30)='Enter Data'!B30,SUM($A$35) = 0,'Enter Data'!E30+'Enter Data'!F30+'Enter Data'!G30&gt;=0.3, 'Enter Data'!I30&gt;=0.3, 'Enter Data'!I30&lt;0.5), 2, 0)</f>
        <v>0</v>
      </c>
      <c r="AC36">
        <f>IF(AND(SUM('Enter Data'!E31:I31)='Enter Data'!B31,SUM($A$35) = 0,'Enter Data'!E31+'Enter Data'!F31+'Enter Data'!G31&gt;=0.3, 'Enter Data'!I31&gt;=0.3, 'Enter Data'!I31&lt;0.5), 2, 0)</f>
        <v>0</v>
      </c>
      <c r="AD36">
        <f>IF(AND(SUM('Enter Data'!E32:I32)='Enter Data'!B32,SUM($A$35) = 0,'Enter Data'!E32+'Enter Data'!F32+'Enter Data'!G32&gt;=0.3, 'Enter Data'!I32&gt;=0.3, 'Enter Data'!I32&lt;0.5), 2, 0)</f>
        <v>0</v>
      </c>
      <c r="AE36">
        <f>IF(AND(SUM('Enter Data'!E33:I33)='Enter Data'!B33,SUM($A$35) = 0,'Enter Data'!E33+'Enter Data'!F33+'Enter Data'!G33&gt;=0.3, 'Enter Data'!I33&gt;=0.3, 'Enter Data'!I33&lt;0.5), 2, 0)</f>
        <v>0</v>
      </c>
      <c r="AF36">
        <f>IF(AND(SUM('Enter Data'!E34:I34)='Enter Data'!B34,SUM($A$35) = 0,'Enter Data'!E34+'Enter Data'!F34+'Enter Data'!G34&gt;=0.3, 'Enter Data'!I34&gt;=0.3, 'Enter Data'!I34&lt;0.5), 2, 0)</f>
        <v>0</v>
      </c>
      <c r="AG36">
        <f>IF(AND(SUM('Enter Data'!E35:I35)='Enter Data'!B35,SUM($A$35) = 0,'Enter Data'!E35+'Enter Data'!F35+'Enter Data'!G35&gt;=0.3, 'Enter Data'!I35&gt;=0.3, 'Enter Data'!I35&lt;0.5), 2, 0)</f>
        <v>0</v>
      </c>
      <c r="AH36">
        <f>IF(AND(SUM('Enter Data'!E36:I36)='Enter Data'!B36,SUM($A$35) = 0,'Enter Data'!E36+'Enter Data'!F36+'Enter Data'!G36&gt;=0.3, 'Enter Data'!I36&gt;=0.3, 'Enter Data'!I36&lt;0.5), 2, 0)</f>
        <v>0</v>
      </c>
      <c r="AI36">
        <f>IF(AND(SUM('Enter Data'!E37:I37)='Enter Data'!B37,SUM($A$35) = 0,'Enter Data'!E37+'Enter Data'!F37+'Enter Data'!G37&gt;=0.3, 'Enter Data'!I37&gt;=0.3, 'Enter Data'!I37&lt;0.5), 2, 0)</f>
        <v>0</v>
      </c>
      <c r="AJ36">
        <f>IF(AND(SUM('Enter Data'!E38:I38)='Enter Data'!B38,SUM($A$35) = 0,'Enter Data'!E38+'Enter Data'!F38+'Enter Data'!G38&gt;=0.3, 'Enter Data'!I38&gt;=0.3, 'Enter Data'!I38&lt;0.5), 2, 0)</f>
        <v>0</v>
      </c>
      <c r="AK36">
        <f>IF(AND(SUM('Enter Data'!E39:I39)='Enter Data'!B39,SUM($A$35) = 0,'Enter Data'!E39+'Enter Data'!F39+'Enter Data'!G39&gt;=0.3, 'Enter Data'!I39&gt;=0.3, 'Enter Data'!I39&lt;0.5), 2, 0)</f>
        <v>0</v>
      </c>
      <c r="AL36">
        <f>IF(AND(SUM('Enter Data'!E40:I40)='Enter Data'!B40,SUM($A$35) = 0,'Enter Data'!E40+'Enter Data'!F40+'Enter Data'!G40&gt;=0.3, 'Enter Data'!I40&gt;=0.3, 'Enter Data'!I40&lt;0.5), 2, 0)</f>
        <v>0</v>
      </c>
      <c r="AM36">
        <f>IF(AND(SUM('Enter Data'!E41:I41)='Enter Data'!B41,SUM($A$35) = 0,'Enter Data'!E41+'Enter Data'!F41+'Enter Data'!G41&gt;=0.3, 'Enter Data'!I41&gt;=0.3, 'Enter Data'!I41&lt;0.5), 2, 0)</f>
        <v>0</v>
      </c>
      <c r="AN36">
        <f>IF(AND(SUM('Enter Data'!E42:I42)='Enter Data'!B42,SUM($A$35) = 0,'Enter Data'!E42+'Enter Data'!F42+'Enter Data'!G42&gt;=0.3, 'Enter Data'!I42&gt;=0.3, 'Enter Data'!I42&lt;0.5), 2, 0)</f>
        <v>0</v>
      </c>
      <c r="AO36">
        <f>IF(AND(SUM('Enter Data'!E43:I43)='Enter Data'!B43,SUM($A$35) = 0,'Enter Data'!E43+'Enter Data'!F43+'Enter Data'!G43&gt;=0.3, 'Enter Data'!I43&gt;=0.3, 'Enter Data'!I43&lt;0.5), 2, 0)</f>
        <v>0</v>
      </c>
      <c r="AP36">
        <f>IF(AND(SUM('Enter Data'!E44:I44)='Enter Data'!B44,SUM($A$35) = 0,'Enter Data'!E44+'Enter Data'!F44+'Enter Data'!G44&gt;=0.3, 'Enter Data'!I44&gt;=0.3, 'Enter Data'!I44&lt;0.5), 2, 0)</f>
        <v>0</v>
      </c>
      <c r="AQ36">
        <f>IF(AND(SUM('Enter Data'!E45:I45)='Enter Data'!B45,SUM($A$35) = 0,'Enter Data'!E45+'Enter Data'!F45+'Enter Data'!G45&gt;=0.3, 'Enter Data'!I45&gt;=0.3, 'Enter Data'!I45&lt;0.5), 2, 0)</f>
        <v>0</v>
      </c>
      <c r="AR36">
        <f>IF(AND(SUM('Enter Data'!E46:I46)='Enter Data'!B46,SUM($A$35) = 0,'Enter Data'!E46+'Enter Data'!F46+'Enter Data'!G46&gt;=0.3, 'Enter Data'!I46&gt;=0.3, 'Enter Data'!I46&lt;0.5), 2, 0)</f>
        <v>0</v>
      </c>
      <c r="AS36">
        <f>IF(AND(SUM('Enter Data'!E47:I47)='Enter Data'!B47,SUM($A$35) = 0,'Enter Data'!E47+'Enter Data'!F47+'Enter Data'!G47&gt;=0.3, 'Enter Data'!I47&gt;=0.3, 'Enter Data'!I47&lt;0.5), 2, 0)</f>
        <v>0</v>
      </c>
      <c r="AT36">
        <f>IF(AND(SUM('Enter Data'!E48:I48)='Enter Data'!B48,SUM($A$35) = 0,'Enter Data'!E48+'Enter Data'!F48+'Enter Data'!G48&gt;=0.3, 'Enter Data'!I48&gt;=0.3, 'Enter Data'!I48&lt;0.5), 2, 0)</f>
        <v>0</v>
      </c>
      <c r="AU36">
        <f>IF(AND(SUM('Enter Data'!E49:I49)='Enter Data'!B49,SUM($A$35) = 0,'Enter Data'!E49+'Enter Data'!F49+'Enter Data'!G49&gt;=0.3, 'Enter Data'!I49&gt;=0.3, 'Enter Data'!I49&lt;0.5), 2, 0)</f>
        <v>0</v>
      </c>
      <c r="AV36">
        <f>IF(AND(SUM('Enter Data'!E50:I50)='Enter Data'!B50,SUM($A$35) = 0,'Enter Data'!E50+'Enter Data'!F50+'Enter Data'!G50&gt;=0.3, 'Enter Data'!I50&gt;=0.3, 'Enter Data'!I50&lt;0.5), 2, 0)</f>
        <v>0</v>
      </c>
      <c r="AW36">
        <f>IF(AND(SUM('Enter Data'!E51:I51)='Enter Data'!B51,SUM($A$35) = 0,'Enter Data'!E51+'Enter Data'!F51+'Enter Data'!G51&gt;=0.3, 'Enter Data'!I51&gt;=0.3, 'Enter Data'!I51&lt;0.5), 2, 0)</f>
        <v>0</v>
      </c>
      <c r="AX36">
        <f>IF(AND(SUM('Enter Data'!E52:I52)='Enter Data'!B52,SUM($A$35) = 0,'Enter Data'!E52+'Enter Data'!F52+'Enter Data'!G52&gt;=0.3, 'Enter Data'!I52&gt;=0.3, 'Enter Data'!I52&lt;0.5), 2, 0)</f>
        <v>0</v>
      </c>
      <c r="AY36">
        <f>IF(AND(SUM('Enter Data'!E53:I53)='Enter Data'!B53,SUM($A$35) = 0,'Enter Data'!E53+'Enter Data'!F53+'Enter Data'!G53&gt;=0.3, 'Enter Data'!I53&gt;=0.3, 'Enter Data'!I53&lt;0.5), 2, 0)</f>
        <v>0</v>
      </c>
      <c r="AZ36">
        <f>IF(AND(SUM('Enter Data'!E54:I54)='Enter Data'!B54,SUM($A$35) = 0,'Enter Data'!E54+'Enter Data'!F54+'Enter Data'!G54&gt;=0.3, 'Enter Data'!I54&gt;=0.3, 'Enter Data'!I54&lt;0.5), 2, 0)</f>
        <v>0</v>
      </c>
      <c r="BA36">
        <f>IF(AND(SUM('Enter Data'!E55:I55)='Enter Data'!B55,SUM($A$35) = 0,'Enter Data'!E55+'Enter Data'!F55+'Enter Data'!G55&gt;=0.3, 'Enter Data'!I55&gt;=0.3, 'Enter Data'!I55&lt;0.5), 2, 0)</f>
        <v>0</v>
      </c>
      <c r="BB36">
        <f>IF(AND(SUM('Enter Data'!E56:I56)='Enter Data'!B56,SUM($A$35) = 0,'Enter Data'!E56+'Enter Data'!F56+'Enter Data'!G56&gt;=0.3, 'Enter Data'!I56&gt;=0.3, 'Enter Data'!I56&lt;0.5), 2, 0)</f>
        <v>0</v>
      </c>
      <c r="BC36">
        <f>IF(AND(SUM('Enter Data'!E57:I57)='Enter Data'!B57,SUM($A$35) = 0,'Enter Data'!E57+'Enter Data'!F57+'Enter Data'!G57&gt;=0.3, 'Enter Data'!I57&gt;=0.3, 'Enter Data'!I57&lt;0.5), 2, 0)</f>
        <v>0</v>
      </c>
      <c r="BD36">
        <f>IF(AND(SUM('Enter Data'!E58:I58)='Enter Data'!B58,SUM($A$35) = 0,'Enter Data'!E58+'Enter Data'!F58+'Enter Data'!G58&gt;=0.3, 'Enter Data'!I58&gt;=0.3, 'Enter Data'!I58&lt;0.5), 2, 0)</f>
        <v>0</v>
      </c>
      <c r="BE36">
        <f>IF(AND(SUM('Enter Data'!E59:I59)='Enter Data'!B59,SUM($A$35) = 0,'Enter Data'!E59+'Enter Data'!F59+'Enter Data'!G59&gt;=0.3, 'Enter Data'!I59&gt;=0.3, 'Enter Data'!I59&lt;0.5), 2, 0)</f>
        <v>0</v>
      </c>
      <c r="BF36">
        <f>IF(AND(SUM('Enter Data'!E60:I60)='Enter Data'!B60,SUM($A$35) = 0,'Enter Data'!E60+'Enter Data'!F60+'Enter Data'!G60&gt;=0.3, 'Enter Data'!I60&gt;=0.3, 'Enter Data'!I60&lt;0.5), 2, 0)</f>
        <v>0</v>
      </c>
      <c r="BG36">
        <f>IF(AND(SUM('Enter Data'!E61:I61)='Enter Data'!B61,SUM($A$35) = 0,'Enter Data'!E61+'Enter Data'!F61+'Enter Data'!G61&gt;=0.3, 'Enter Data'!I61&gt;=0.3, 'Enter Data'!I61&lt;0.5), 2, 0)</f>
        <v>0</v>
      </c>
      <c r="BH36">
        <f>IF(AND(SUM('Enter Data'!E62:I62)='Enter Data'!B62,SUM($A$35) = 0,'Enter Data'!E62+'Enter Data'!F62+'Enter Data'!G62&gt;=0.3, 'Enter Data'!I62&gt;=0.3, 'Enter Data'!I62&lt;0.5), 2, 0)</f>
        <v>0</v>
      </c>
      <c r="BI36">
        <f>IF(AND(SUM('Enter Data'!E63:I63)='Enter Data'!B63,SUM($A$35) = 0,'Enter Data'!E63+'Enter Data'!F63+'Enter Data'!G63&gt;=0.3, 'Enter Data'!I63&gt;=0.3, 'Enter Data'!I63&lt;0.5), 2, 0)</f>
        <v>0</v>
      </c>
      <c r="BJ36">
        <f>IF(AND(SUM('Enter Data'!E64:I64)='Enter Data'!B64,SUM($A$35) = 0,'Enter Data'!E64+'Enter Data'!F64+'Enter Data'!G64&gt;=0.3, 'Enter Data'!I64&gt;=0.3, 'Enter Data'!I64&lt;0.5), 2, 0)</f>
        <v>0</v>
      </c>
      <c r="BK36">
        <f>IF(AND(SUM('Enter Data'!E65:I65)='Enter Data'!B65,SUM($A$35) = 0,'Enter Data'!E65+'Enter Data'!F65+'Enter Data'!G65&gt;=0.3, 'Enter Data'!I65&gt;=0.3, 'Enter Data'!I65&lt;0.5), 2, 0)</f>
        <v>0</v>
      </c>
      <c r="BL36">
        <f>IF(AND(SUM('Enter Data'!E66:I66)='Enter Data'!B66,SUM($A$35) = 0,'Enter Data'!E66+'Enter Data'!F66+'Enter Data'!G66&gt;=0.3, 'Enter Data'!I66&gt;=0.3, 'Enter Data'!I66&lt;0.5), 2, 0)</f>
        <v>0</v>
      </c>
      <c r="BM36">
        <f>IF(AND(SUM('Enter Data'!E67:I67)='Enter Data'!B67,SUM($A$35) = 0,'Enter Data'!E67+'Enter Data'!F67+'Enter Data'!G67&gt;=0.3, 'Enter Data'!I67&gt;=0.3, 'Enter Data'!I67&lt;0.5), 2, 0)</f>
        <v>0</v>
      </c>
      <c r="BN36">
        <f>IF(AND(SUM('Enter Data'!E68:I68)='Enter Data'!B68,SUM($A$35) = 0,'Enter Data'!E68+'Enter Data'!F68+'Enter Data'!G68&gt;=0.3, 'Enter Data'!I68&gt;=0.3, 'Enter Data'!I68&lt;0.5), 2, 0)</f>
        <v>0</v>
      </c>
      <c r="BO36">
        <f>IF(AND(SUM('Enter Data'!E69:I69)='Enter Data'!B69,SUM($A$35) = 0,'Enter Data'!E69+'Enter Data'!F69+'Enter Data'!G69&gt;=0.3, 'Enter Data'!I69&gt;=0.3, 'Enter Data'!I69&lt;0.5), 2, 0)</f>
        <v>0</v>
      </c>
      <c r="BP36">
        <f>IF(AND(SUM('Enter Data'!E70:I70)='Enter Data'!B70,SUM($A$35) = 0,'Enter Data'!E70+'Enter Data'!F70+'Enter Data'!G70&gt;=0.3, 'Enter Data'!I70&gt;=0.3, 'Enter Data'!I70&lt;0.5), 2, 0)</f>
        <v>0</v>
      </c>
      <c r="BQ36">
        <f>IF(AND(SUM('Enter Data'!E71:I71)='Enter Data'!B71,SUM($A$35) = 0,'Enter Data'!E71+'Enter Data'!F71+'Enter Data'!G71&gt;=0.3, 'Enter Data'!I71&gt;=0.3, 'Enter Data'!I71&lt;0.5), 2, 0)</f>
        <v>0</v>
      </c>
      <c r="BR36">
        <f>IF(AND(SUM('Enter Data'!E72:I72)='Enter Data'!B72,SUM($A$35) = 0,'Enter Data'!E72+'Enter Data'!F72+'Enter Data'!G72&gt;=0.3, 'Enter Data'!I72&gt;=0.3, 'Enter Data'!I72&lt;0.5), 2, 0)</f>
        <v>0</v>
      </c>
      <c r="BS36">
        <f>IF(AND(SUM('Enter Data'!E73:I73)='Enter Data'!B73,SUM($A$35) = 0,'Enter Data'!E73+'Enter Data'!F73+'Enter Data'!G73&gt;=0.3, 'Enter Data'!I73&gt;=0.3, 'Enter Data'!I73&lt;0.5), 2, 0)</f>
        <v>0</v>
      </c>
      <c r="BT36">
        <f>IF(AND(SUM('Enter Data'!E74:I74)='Enter Data'!B74,SUM($A$35) = 0,'Enter Data'!E74+'Enter Data'!F74+'Enter Data'!G74&gt;=0.3, 'Enter Data'!I74&gt;=0.3, 'Enter Data'!I74&lt;0.5), 2, 0)</f>
        <v>0</v>
      </c>
      <c r="BU36">
        <f>IF(AND(SUM('Enter Data'!E75:I75)='Enter Data'!B75,SUM($A$35) = 0,'Enter Data'!E75+'Enter Data'!F75+'Enter Data'!G75&gt;=0.3, 'Enter Data'!I75&gt;=0.3, 'Enter Data'!I75&lt;0.5), 2, 0)</f>
        <v>0</v>
      </c>
      <c r="BV36">
        <f>IF(AND(SUM('Enter Data'!E76:I76)='Enter Data'!B76,SUM($A$35) = 0,'Enter Data'!E76+'Enter Data'!F76+'Enter Data'!G76&gt;=0.3, 'Enter Data'!I76&gt;=0.3, 'Enter Data'!I76&lt;0.5), 2, 0)</f>
        <v>0</v>
      </c>
      <c r="BW36">
        <f>IF(AND(SUM('Enter Data'!E77:I77)='Enter Data'!B77,SUM($A$35) = 0,'Enter Data'!E77+'Enter Data'!F77+'Enter Data'!G77&gt;=0.3, 'Enter Data'!I77&gt;=0.3, 'Enter Data'!I77&lt;0.5), 2, 0)</f>
        <v>0</v>
      </c>
      <c r="BX36">
        <f>IF(AND(SUM('Enter Data'!E78:I78)='Enter Data'!B78,SUM($A$35) = 0,'Enter Data'!E78+'Enter Data'!F78+'Enter Data'!G78&gt;=0.3, 'Enter Data'!I78&gt;=0.3, 'Enter Data'!I78&lt;0.5), 2, 0)</f>
        <v>0</v>
      </c>
      <c r="BY36">
        <f>IF(AND(SUM('Enter Data'!E79:I79)='Enter Data'!B79,SUM($A$35) = 0,'Enter Data'!E79+'Enter Data'!F79+'Enter Data'!G79&gt;=0.3, 'Enter Data'!I79&gt;=0.3, 'Enter Data'!I79&lt;0.5), 2, 0)</f>
        <v>0</v>
      </c>
      <c r="BZ36">
        <f>IF(AND(SUM('Enter Data'!E80:I80)='Enter Data'!B80,SUM($A$35) = 0,'Enter Data'!E80+'Enter Data'!F80+'Enter Data'!G80&gt;=0.3, 'Enter Data'!I80&gt;=0.3, 'Enter Data'!I80&lt;0.5), 2, 0)</f>
        <v>0</v>
      </c>
      <c r="CA36">
        <f>IF(AND(SUM('Enter Data'!E81:I81)='Enter Data'!B81,SUM($A$35) = 0,'Enter Data'!E81+'Enter Data'!F81+'Enter Data'!G81&gt;=0.3, 'Enter Data'!I81&gt;=0.3, 'Enter Data'!I81&lt;0.5), 2, 0)</f>
        <v>0</v>
      </c>
      <c r="CB36">
        <f>IF(AND(SUM('Enter Data'!E82:I82)='Enter Data'!B82,SUM($A$35) = 0,'Enter Data'!E82+'Enter Data'!F82+'Enter Data'!G82&gt;=0.3, 'Enter Data'!I82&gt;=0.3, 'Enter Data'!I82&lt;0.5), 2, 0)</f>
        <v>0</v>
      </c>
      <c r="CC36">
        <f>IF(AND(SUM('Enter Data'!E83:I83)='Enter Data'!B83,SUM($A$35) = 0,'Enter Data'!E83+'Enter Data'!F83+'Enter Data'!G83&gt;=0.3, 'Enter Data'!I83&gt;=0.3, 'Enter Data'!I83&lt;0.5), 2, 0)</f>
        <v>0</v>
      </c>
      <c r="CD36">
        <f>IF(AND(SUM('Enter Data'!E84:I84)='Enter Data'!B84,SUM($A$35) = 0,'Enter Data'!E84+'Enter Data'!F84+'Enter Data'!G84&gt;=0.3, 'Enter Data'!I84&gt;=0.3, 'Enter Data'!I84&lt;0.5), 2, 0)</f>
        <v>0</v>
      </c>
      <c r="CE36">
        <f>IF(AND(SUM('Enter Data'!E85:I85)='Enter Data'!B85,SUM($A$35) = 0,'Enter Data'!E85+'Enter Data'!F85+'Enter Data'!G85&gt;=0.3, 'Enter Data'!I85&gt;=0.3, 'Enter Data'!I85&lt;0.5), 2, 0)</f>
        <v>0</v>
      </c>
      <c r="CF36">
        <f>IF(AND(SUM('Enter Data'!E86:I86)='Enter Data'!B86,SUM($A$35) = 0,'Enter Data'!E86+'Enter Data'!F86+'Enter Data'!G86&gt;=0.3, 'Enter Data'!I86&gt;=0.3, 'Enter Data'!I86&lt;0.5), 2, 0)</f>
        <v>0</v>
      </c>
      <c r="CG36">
        <f>IF(AND(SUM('Enter Data'!E87:I87)='Enter Data'!B87,SUM($A$35) = 0,'Enter Data'!E87+'Enter Data'!F87+'Enter Data'!G87&gt;=0.3, 'Enter Data'!I87&gt;=0.3, 'Enter Data'!I87&lt;0.5), 2, 0)</f>
        <v>0</v>
      </c>
      <c r="CH36">
        <f>IF(AND(SUM('Enter Data'!E88:I88)='Enter Data'!B88,SUM($A$35) = 0,'Enter Data'!E88+'Enter Data'!F88+'Enter Data'!G88&gt;=0.3, 'Enter Data'!I88&gt;=0.3, 'Enter Data'!I88&lt;0.5), 2, 0)</f>
        <v>0</v>
      </c>
      <c r="CI36">
        <f>IF(AND(SUM('Enter Data'!E89:I89)='Enter Data'!B89,SUM($A$35) = 0,'Enter Data'!E89+'Enter Data'!F89+'Enter Data'!G89&gt;=0.3, 'Enter Data'!I89&gt;=0.3, 'Enter Data'!I89&lt;0.5), 2, 0)</f>
        <v>0</v>
      </c>
      <c r="CJ36">
        <f>IF(AND(SUM('Enter Data'!E90:I90)='Enter Data'!B90,SUM($A$35) = 0,'Enter Data'!E90+'Enter Data'!F90+'Enter Data'!G90&gt;=0.3, 'Enter Data'!I90&gt;=0.3, 'Enter Data'!I90&lt;0.5), 2, 0)</f>
        <v>0</v>
      </c>
      <c r="CK36">
        <f>IF(AND(SUM('Enter Data'!E91:I91)='Enter Data'!B91,SUM($A$35) = 0,'Enter Data'!E91+'Enter Data'!F91+'Enter Data'!G91&gt;=0.3, 'Enter Data'!I91&gt;=0.3, 'Enter Data'!I91&lt;0.5), 2, 0)</f>
        <v>0</v>
      </c>
      <c r="CL36">
        <f>IF(AND(SUM('Enter Data'!E92:I92)='Enter Data'!B92,SUM($A$35) = 0,'Enter Data'!E92+'Enter Data'!F92+'Enter Data'!G92&gt;=0.3, 'Enter Data'!I92&gt;=0.3, 'Enter Data'!I92&lt;0.5), 2, 0)</f>
        <v>0</v>
      </c>
      <c r="CM36">
        <f>IF(AND(SUM('Enter Data'!E93:I93)='Enter Data'!B93,SUM($A$35) = 0,'Enter Data'!E93+'Enter Data'!F93+'Enter Data'!G93&gt;=0.3, 'Enter Data'!I93&gt;=0.3, 'Enter Data'!I93&lt;0.5), 2, 0)</f>
        <v>0</v>
      </c>
      <c r="CN36">
        <f>IF(AND(SUM('Enter Data'!E94:I94)='Enter Data'!B94,SUM($A$35) = 0,'Enter Data'!E94+'Enter Data'!F94+'Enter Data'!G94&gt;=0.3, 'Enter Data'!I94&gt;=0.3, 'Enter Data'!I94&lt;0.5), 2, 0)</f>
        <v>0</v>
      </c>
      <c r="CO36">
        <f>IF(AND(SUM('Enter Data'!E95:I95)='Enter Data'!B95,SUM($A$35) = 0,'Enter Data'!E95+'Enter Data'!F95+'Enter Data'!G95&gt;=0.3, 'Enter Data'!I95&gt;=0.3, 'Enter Data'!I95&lt;0.5), 2, 0)</f>
        <v>0</v>
      </c>
      <c r="CP36">
        <f>IF(AND(SUM('Enter Data'!E96:I96)='Enter Data'!B96,SUM($A$35) = 0,'Enter Data'!E96+'Enter Data'!F96+'Enter Data'!G96&gt;=0.3, 'Enter Data'!I96&gt;=0.3, 'Enter Data'!I96&lt;0.5), 2, 0)</f>
        <v>0</v>
      </c>
      <c r="CQ36">
        <f>IF(AND(SUM('Enter Data'!E97:I97)='Enter Data'!B97,SUM($A$35) = 0,'Enter Data'!E97+'Enter Data'!F97+'Enter Data'!G97&gt;=0.3, 'Enter Data'!I97&gt;=0.3, 'Enter Data'!I97&lt;0.5), 2, 0)</f>
        <v>0</v>
      </c>
      <c r="CR36">
        <f>IF(AND(SUM('Enter Data'!E98:I98)='Enter Data'!B98,SUM($A$35) = 0,'Enter Data'!E98+'Enter Data'!F98+'Enter Data'!G98&gt;=0.3, 'Enter Data'!I98&gt;=0.3, 'Enter Data'!I98&lt;0.5), 2, 0)</f>
        <v>0</v>
      </c>
      <c r="CS36">
        <f>IF(AND(SUM('Enter Data'!E99:I99)='Enter Data'!B99,SUM($A$35) = 0,'Enter Data'!E99+'Enter Data'!F99+'Enter Data'!G99&gt;=0.3, 'Enter Data'!I99&gt;=0.3, 'Enter Data'!I99&lt;0.5), 2, 0)</f>
        <v>0</v>
      </c>
      <c r="CT36">
        <f>IF(AND(SUM('Enter Data'!E100:I100)='Enter Data'!B100,SUM($A$35) = 0,'Enter Data'!E100+'Enter Data'!F100+'Enter Data'!G100&gt;=0.3, 'Enter Data'!I100&gt;=0.3, 'Enter Data'!I100&lt;0.5), 2, 0)</f>
        <v>0</v>
      </c>
      <c r="CU36">
        <f>IF(AND(SUM('Enter Data'!E101:I101)='Enter Data'!B101,SUM($A$35) = 0,'Enter Data'!E101+'Enter Data'!F101+'Enter Data'!G101&gt;=0.3, 'Enter Data'!I101&gt;=0.3, 'Enter Data'!I101&lt;0.5), 2, 0)</f>
        <v>0</v>
      </c>
      <c r="CV36">
        <f>IF(AND(SUM('Enter Data'!E102:I102)='Enter Data'!B102,SUM($A$35) = 0,'Enter Data'!E102+'Enter Data'!F102+'Enter Data'!G102&gt;=0.3, 'Enter Data'!I102&gt;=0.3, 'Enter Data'!I102&lt;0.5), 2, 0)</f>
        <v>0</v>
      </c>
    </row>
    <row r="37" spans="1:100" x14ac:dyDescent="0.25">
      <c r="A37" s="69">
        <f>IF(AND(SUM('Enter Data'!E3:I3)='Enter Data'!B3,SUM($A$35:$A$36) = 0, 'Enter Data'!E3+'Enter Data'!F3+'Enter Data'!G3&gt;=0.3, 'Enter Data'!E3+'Enter Data'!F3&lt;0.25, 'Enter Data'!H3&lt;0.3,'Enter Data'!I3&lt;0.3), 3, 0)</f>
        <v>0</v>
      </c>
      <c r="B37">
        <f>IF(AND(SUM('Enter Data'!E4:I4)='Enter Data'!B4,SUM($A$35:$A$36) = 0, 'Enter Data'!E4+'Enter Data'!F4+'Enter Data'!G4&gt;=0.3, 'Enter Data'!E4+'Enter Data'!F4&lt;0.25, 'Enter Data'!H4&lt;0.3,'Enter Data'!I4&lt;0.3), 3, 0)</f>
        <v>0</v>
      </c>
      <c r="C37">
        <f>IF(AND(SUM('Enter Data'!E5:I5)='Enter Data'!B5,SUM($A$35:$A$36) = 0, 'Enter Data'!E5+'Enter Data'!F5+'Enter Data'!G5&gt;=0.3, 'Enter Data'!E5+'Enter Data'!F5&lt;0.25, 'Enter Data'!H5&lt;0.3,'Enter Data'!I5&lt;0.3), 3, 0)</f>
        <v>0</v>
      </c>
      <c r="D37">
        <f>IF(AND(SUM('Enter Data'!E6:I6)='Enter Data'!B6,SUM($A$35:$A$36) = 0, 'Enter Data'!E6+'Enter Data'!F6+'Enter Data'!G6&gt;=0.3, 'Enter Data'!E6+'Enter Data'!F6&lt;0.25, 'Enter Data'!H6&lt;0.3,'Enter Data'!I6&lt;0.3), 3, 0)</f>
        <v>0</v>
      </c>
      <c r="E37">
        <f>IF(AND(SUM('Enter Data'!E7:I7)='Enter Data'!B7,SUM($A$35:$A$36) = 0, 'Enter Data'!E7+'Enter Data'!F7+'Enter Data'!G7&gt;=0.3, 'Enter Data'!E7+'Enter Data'!F7&lt;0.25, 'Enter Data'!H7&lt;0.3,'Enter Data'!I7&lt;0.3), 3, 0)</f>
        <v>0</v>
      </c>
      <c r="F37">
        <f>IF(AND(SUM('Enter Data'!E8:I8)='Enter Data'!B8,SUM($A$35:$A$36) = 0, 'Enter Data'!E8+'Enter Data'!F8+'Enter Data'!G8&gt;=0.3, 'Enter Data'!E8+'Enter Data'!F8&lt;0.25, 'Enter Data'!H8&lt;0.3,'Enter Data'!I8&lt;0.3), 3, 0)</f>
        <v>0</v>
      </c>
      <c r="G37">
        <f>IF(AND(SUM('Enter Data'!E9:I9)='Enter Data'!B9,SUM($A$35:$A$36) = 0, 'Enter Data'!E9+'Enter Data'!F9+'Enter Data'!G9&gt;=0.3, 'Enter Data'!E9+'Enter Data'!F9&lt;0.25, 'Enter Data'!H9&lt;0.3,'Enter Data'!I9&lt;0.3), 3, 0)</f>
        <v>0</v>
      </c>
      <c r="H37">
        <f>IF(AND(SUM('Enter Data'!E10:I10)='Enter Data'!B10,SUM($A$35:$A$36) = 0, 'Enter Data'!E10+'Enter Data'!F10+'Enter Data'!G10&gt;=0.3, 'Enter Data'!E10+'Enter Data'!F10&lt;0.25, 'Enter Data'!H10&lt;0.3,'Enter Data'!I10&lt;0.3), 3, 0)</f>
        <v>0</v>
      </c>
      <c r="I37">
        <f>IF(AND(SUM('Enter Data'!E11:I11)='Enter Data'!B11,SUM($A$35:$A$36) = 0, 'Enter Data'!E11+'Enter Data'!F11+'Enter Data'!G11&gt;=0.3, 'Enter Data'!E11+'Enter Data'!F11&lt;0.25, 'Enter Data'!H11&lt;0.3,'Enter Data'!I11&lt;0.3), 3, 0)</f>
        <v>0</v>
      </c>
      <c r="J37">
        <f>IF(AND(SUM('Enter Data'!E12:I12)='Enter Data'!B12,SUM($A$35:$A$36) = 0, 'Enter Data'!E12+'Enter Data'!F12+'Enter Data'!G12&gt;=0.3, 'Enter Data'!E12+'Enter Data'!F12&lt;0.25, 'Enter Data'!H12&lt;0.3,'Enter Data'!I12&lt;0.3), 3, 0)</f>
        <v>0</v>
      </c>
      <c r="K37">
        <f>IF(AND(SUM('Enter Data'!E13:I13)='Enter Data'!B13,SUM($A$35:$A$36) = 0, 'Enter Data'!E13+'Enter Data'!F13+'Enter Data'!G13&gt;=0.3, 'Enter Data'!E13+'Enter Data'!F13&lt;0.25, 'Enter Data'!H13&lt;0.3,'Enter Data'!I13&lt;0.3), 3, 0)</f>
        <v>0</v>
      </c>
      <c r="L37">
        <f>IF(AND(SUM('Enter Data'!E14:I14)='Enter Data'!B14,SUM($A$35:$A$36) = 0, 'Enter Data'!E14+'Enter Data'!F14+'Enter Data'!G14&gt;=0.3, 'Enter Data'!E14+'Enter Data'!F14&lt;0.25, 'Enter Data'!H14&lt;0.3,'Enter Data'!I14&lt;0.3), 3, 0)</f>
        <v>0</v>
      </c>
      <c r="M37">
        <f>IF(AND(SUM('Enter Data'!E15:I15)='Enter Data'!B15,SUM($A$35:$A$36) = 0, 'Enter Data'!E15+'Enter Data'!F15+'Enter Data'!G15&gt;=0.3, 'Enter Data'!E15+'Enter Data'!F15&lt;0.25, 'Enter Data'!H15&lt;0.3,'Enter Data'!I15&lt;0.3), 3, 0)</f>
        <v>0</v>
      </c>
      <c r="N37">
        <f>IF(AND(SUM('Enter Data'!E16:I16)='Enter Data'!B16,SUM($A$35:$A$36) = 0, 'Enter Data'!E16+'Enter Data'!F16+'Enter Data'!G16&gt;=0.3, 'Enter Data'!E16+'Enter Data'!F16&lt;0.25, 'Enter Data'!H16&lt;0.3,'Enter Data'!I16&lt;0.3), 3, 0)</f>
        <v>0</v>
      </c>
      <c r="O37">
        <f>IF(AND(SUM('Enter Data'!E17:I17)='Enter Data'!B17,SUM($A$35:$A$36) = 0, 'Enter Data'!E17+'Enter Data'!F17+'Enter Data'!G17&gt;=0.3, 'Enter Data'!E17+'Enter Data'!F17&lt;0.25, 'Enter Data'!H17&lt;0.3,'Enter Data'!I17&lt;0.3), 3, 0)</f>
        <v>0</v>
      </c>
      <c r="P37">
        <f>IF(AND(SUM('Enter Data'!E18:I18)='Enter Data'!B18,SUM($A$35:$A$36) = 0, 'Enter Data'!E18+'Enter Data'!F18+'Enter Data'!G18&gt;=0.3, 'Enter Data'!E18+'Enter Data'!F18&lt;0.25, 'Enter Data'!H18&lt;0.3,'Enter Data'!I18&lt;0.3), 3, 0)</f>
        <v>0</v>
      </c>
      <c r="Q37">
        <f>IF(AND(SUM('Enter Data'!E19:I19)='Enter Data'!B19,SUM($A$35:$A$36) = 0, 'Enter Data'!E19+'Enter Data'!F19+'Enter Data'!G19&gt;=0.3, 'Enter Data'!E19+'Enter Data'!F19&lt;0.25, 'Enter Data'!H19&lt;0.3,'Enter Data'!I19&lt;0.3), 3, 0)</f>
        <v>0</v>
      </c>
      <c r="R37">
        <f>IF(AND(SUM('Enter Data'!E20:I20)='Enter Data'!B20,SUM($A$35:$A$36) = 0, 'Enter Data'!E20+'Enter Data'!F20+'Enter Data'!G20&gt;=0.3, 'Enter Data'!E20+'Enter Data'!F20&lt;0.25, 'Enter Data'!H20&lt;0.3,'Enter Data'!I20&lt;0.3), 3, 0)</f>
        <v>0</v>
      </c>
      <c r="S37">
        <f>IF(AND(SUM('Enter Data'!E21:I21)='Enter Data'!B21,SUM($A$35:$A$36) = 0, 'Enter Data'!E21+'Enter Data'!F21+'Enter Data'!G21&gt;=0.3, 'Enter Data'!E21+'Enter Data'!F21&lt;0.25, 'Enter Data'!H21&lt;0.3,'Enter Data'!I21&lt;0.3), 3, 0)</f>
        <v>0</v>
      </c>
      <c r="T37">
        <f>IF(AND(SUM('Enter Data'!E22:I22)='Enter Data'!B22,SUM($A$35:$A$36) = 0, 'Enter Data'!E22+'Enter Data'!F22+'Enter Data'!G22&gt;=0.3, 'Enter Data'!E22+'Enter Data'!F22&lt;0.25, 'Enter Data'!H22&lt;0.3,'Enter Data'!I22&lt;0.3), 3, 0)</f>
        <v>0</v>
      </c>
      <c r="U37">
        <f>IF(AND(SUM('Enter Data'!E23:I23)='Enter Data'!B23,SUM($A$35:$A$36) = 0, 'Enter Data'!E23+'Enter Data'!F23+'Enter Data'!G23&gt;=0.3, 'Enter Data'!E23+'Enter Data'!F23&lt;0.25, 'Enter Data'!H23&lt;0.3,'Enter Data'!I23&lt;0.3), 3, 0)</f>
        <v>0</v>
      </c>
      <c r="V37">
        <f>IF(AND(SUM('Enter Data'!E24:I24)='Enter Data'!B24,SUM($A$35:$A$36) = 0, 'Enter Data'!E24+'Enter Data'!F24+'Enter Data'!G24&gt;=0.3, 'Enter Data'!E24+'Enter Data'!F24&lt;0.25, 'Enter Data'!H24&lt;0.3,'Enter Data'!I24&lt;0.3), 3, 0)</f>
        <v>0</v>
      </c>
      <c r="W37">
        <f>IF(AND(SUM('Enter Data'!E25:I25)='Enter Data'!B25,SUM($A$35:$A$36) = 0, 'Enter Data'!E25+'Enter Data'!F25+'Enter Data'!G25&gt;=0.3, 'Enter Data'!E25+'Enter Data'!F25&lt;0.25, 'Enter Data'!H25&lt;0.3,'Enter Data'!I25&lt;0.3), 3, 0)</f>
        <v>0</v>
      </c>
      <c r="X37">
        <f>IF(AND(SUM('Enter Data'!E26:I26)='Enter Data'!B26,SUM($A$35:$A$36) = 0, 'Enter Data'!E26+'Enter Data'!F26+'Enter Data'!G26&gt;=0.3, 'Enter Data'!E26+'Enter Data'!F26&lt;0.25, 'Enter Data'!H26&lt;0.3,'Enter Data'!I26&lt;0.3), 3, 0)</f>
        <v>0</v>
      </c>
      <c r="Y37">
        <f>IF(AND(SUM('Enter Data'!E27:I27)='Enter Data'!B27,SUM($A$35:$A$36) = 0, 'Enter Data'!E27+'Enter Data'!F27+'Enter Data'!G27&gt;=0.3, 'Enter Data'!E27+'Enter Data'!F27&lt;0.25, 'Enter Data'!H27&lt;0.3,'Enter Data'!I27&lt;0.3), 3, 0)</f>
        <v>0</v>
      </c>
      <c r="Z37">
        <f>IF(AND(SUM('Enter Data'!E28:I28)='Enter Data'!B28,SUM($A$35:$A$36) = 0, 'Enter Data'!E28+'Enter Data'!F28+'Enter Data'!G28&gt;=0.3, 'Enter Data'!E28+'Enter Data'!F28&lt;0.25, 'Enter Data'!H28&lt;0.3,'Enter Data'!I28&lt;0.3), 3, 0)</f>
        <v>0</v>
      </c>
      <c r="AA37">
        <f>IF(AND(SUM('Enter Data'!E29:I29)='Enter Data'!B29,SUM($A$35:$A$36) = 0, 'Enter Data'!E29+'Enter Data'!F29+'Enter Data'!G29&gt;=0.3, 'Enter Data'!E29+'Enter Data'!F29&lt;0.25, 'Enter Data'!H29&lt;0.3,'Enter Data'!I29&lt;0.3), 3, 0)</f>
        <v>0</v>
      </c>
      <c r="AB37">
        <f>IF(AND(SUM('Enter Data'!E30:I30)='Enter Data'!B30,SUM($A$35:$A$36) = 0, 'Enter Data'!E30+'Enter Data'!F30+'Enter Data'!G30&gt;=0.3, 'Enter Data'!E30+'Enter Data'!F30&lt;0.25, 'Enter Data'!H30&lt;0.3,'Enter Data'!I30&lt;0.3), 3, 0)</f>
        <v>0</v>
      </c>
      <c r="AC37">
        <f>IF(AND(SUM('Enter Data'!E31:I31)='Enter Data'!B31,SUM($A$35:$A$36) = 0, 'Enter Data'!E31+'Enter Data'!F31+'Enter Data'!G31&gt;=0.3, 'Enter Data'!E31+'Enter Data'!F31&lt;0.25, 'Enter Data'!H31&lt;0.3,'Enter Data'!I31&lt;0.3), 3, 0)</f>
        <v>0</v>
      </c>
      <c r="AD37">
        <f>IF(AND(SUM('Enter Data'!E32:I32)='Enter Data'!B32,SUM($A$35:$A$36) = 0, 'Enter Data'!E32+'Enter Data'!F32+'Enter Data'!G32&gt;=0.3, 'Enter Data'!E32+'Enter Data'!F32&lt;0.25, 'Enter Data'!H32&lt;0.3,'Enter Data'!I32&lt;0.3), 3, 0)</f>
        <v>0</v>
      </c>
      <c r="AE37">
        <f>IF(AND(SUM('Enter Data'!E33:I33)='Enter Data'!B33,SUM($A$35:$A$36) = 0, 'Enter Data'!E33+'Enter Data'!F33+'Enter Data'!G33&gt;=0.3, 'Enter Data'!E33+'Enter Data'!F33&lt;0.25, 'Enter Data'!H33&lt;0.3,'Enter Data'!I33&lt;0.3), 3, 0)</f>
        <v>0</v>
      </c>
      <c r="AF37">
        <f>IF(AND(SUM('Enter Data'!E34:I34)='Enter Data'!B34,SUM($A$35:$A$36) = 0, 'Enter Data'!E34+'Enter Data'!F34+'Enter Data'!G34&gt;=0.3, 'Enter Data'!E34+'Enter Data'!F34&lt;0.25, 'Enter Data'!H34&lt;0.3,'Enter Data'!I34&lt;0.3), 3, 0)</f>
        <v>0</v>
      </c>
      <c r="AG37">
        <f>IF(AND(SUM('Enter Data'!E35:I35)='Enter Data'!B35,SUM($A$35:$A$36) = 0, 'Enter Data'!E35+'Enter Data'!F35+'Enter Data'!G35&gt;=0.3, 'Enter Data'!E35+'Enter Data'!F35&lt;0.25, 'Enter Data'!H35&lt;0.3,'Enter Data'!I35&lt;0.3), 3, 0)</f>
        <v>0</v>
      </c>
      <c r="AH37">
        <f>IF(AND(SUM('Enter Data'!E36:I36)='Enter Data'!B36,SUM($A$35:$A$36) = 0, 'Enter Data'!E36+'Enter Data'!F36+'Enter Data'!G36&gt;=0.3, 'Enter Data'!E36+'Enter Data'!F36&lt;0.25, 'Enter Data'!H36&lt;0.3,'Enter Data'!I36&lt;0.3), 3, 0)</f>
        <v>0</v>
      </c>
      <c r="AI37">
        <f>IF(AND(SUM('Enter Data'!E37:I37)='Enter Data'!B37,SUM($A$35:$A$36) = 0, 'Enter Data'!E37+'Enter Data'!F37+'Enter Data'!G37&gt;=0.3, 'Enter Data'!E37+'Enter Data'!F37&lt;0.25, 'Enter Data'!H37&lt;0.3,'Enter Data'!I37&lt;0.3), 3, 0)</f>
        <v>0</v>
      </c>
      <c r="AJ37">
        <f>IF(AND(SUM('Enter Data'!E38:I38)='Enter Data'!B38,SUM($A$35:$A$36) = 0, 'Enter Data'!E38+'Enter Data'!F38+'Enter Data'!G38&gt;=0.3, 'Enter Data'!E38+'Enter Data'!F38&lt;0.25, 'Enter Data'!H38&lt;0.3,'Enter Data'!I38&lt;0.3), 3, 0)</f>
        <v>0</v>
      </c>
      <c r="AK37">
        <f>IF(AND(SUM('Enter Data'!E39:I39)='Enter Data'!B39,SUM($A$35:$A$36) = 0, 'Enter Data'!E39+'Enter Data'!F39+'Enter Data'!G39&gt;=0.3, 'Enter Data'!E39+'Enter Data'!F39&lt;0.25, 'Enter Data'!H39&lt;0.3,'Enter Data'!I39&lt;0.3), 3, 0)</f>
        <v>0</v>
      </c>
      <c r="AL37">
        <f>IF(AND(SUM('Enter Data'!E40:I40)='Enter Data'!B40,SUM($A$35:$A$36) = 0, 'Enter Data'!E40+'Enter Data'!F40+'Enter Data'!G40&gt;=0.3, 'Enter Data'!E40+'Enter Data'!F40&lt;0.25, 'Enter Data'!H40&lt;0.3,'Enter Data'!I40&lt;0.3), 3, 0)</f>
        <v>0</v>
      </c>
      <c r="AM37">
        <f>IF(AND(SUM('Enter Data'!E41:I41)='Enter Data'!B41,SUM($A$35:$A$36) = 0, 'Enter Data'!E41+'Enter Data'!F41+'Enter Data'!G41&gt;=0.3, 'Enter Data'!E41+'Enter Data'!F41&lt;0.25, 'Enter Data'!H41&lt;0.3,'Enter Data'!I41&lt;0.3), 3, 0)</f>
        <v>0</v>
      </c>
      <c r="AN37">
        <f>IF(AND(SUM('Enter Data'!E42:I42)='Enter Data'!B42,SUM($A$35:$A$36) = 0, 'Enter Data'!E42+'Enter Data'!F42+'Enter Data'!G42&gt;=0.3, 'Enter Data'!E42+'Enter Data'!F42&lt;0.25, 'Enter Data'!H42&lt;0.3,'Enter Data'!I42&lt;0.3), 3, 0)</f>
        <v>0</v>
      </c>
      <c r="AO37">
        <f>IF(AND(SUM('Enter Data'!E43:I43)='Enter Data'!B43,SUM($A$35:$A$36) = 0, 'Enter Data'!E43+'Enter Data'!F43+'Enter Data'!G43&gt;=0.3, 'Enter Data'!E43+'Enter Data'!F43&lt;0.25, 'Enter Data'!H43&lt;0.3,'Enter Data'!I43&lt;0.3), 3, 0)</f>
        <v>0</v>
      </c>
      <c r="AP37">
        <f>IF(AND(SUM('Enter Data'!E44:I44)='Enter Data'!B44,SUM($A$35:$A$36) = 0, 'Enter Data'!E44+'Enter Data'!F44+'Enter Data'!G44&gt;=0.3, 'Enter Data'!E44+'Enter Data'!F44&lt;0.25, 'Enter Data'!H44&lt;0.3,'Enter Data'!I44&lt;0.3), 3, 0)</f>
        <v>0</v>
      </c>
      <c r="AQ37">
        <f>IF(AND(SUM('Enter Data'!E45:I45)='Enter Data'!B45,SUM($A$35:$A$36) = 0, 'Enter Data'!E45+'Enter Data'!F45+'Enter Data'!G45&gt;=0.3, 'Enter Data'!E45+'Enter Data'!F45&lt;0.25, 'Enter Data'!H45&lt;0.3,'Enter Data'!I45&lt;0.3), 3, 0)</f>
        <v>0</v>
      </c>
      <c r="AR37">
        <f>IF(AND(SUM('Enter Data'!E46:I46)='Enter Data'!B46,SUM($A$35:$A$36) = 0, 'Enter Data'!E46+'Enter Data'!F46+'Enter Data'!G46&gt;=0.3, 'Enter Data'!E46+'Enter Data'!F46&lt;0.25, 'Enter Data'!H46&lt;0.3,'Enter Data'!I46&lt;0.3), 3, 0)</f>
        <v>0</v>
      </c>
      <c r="AS37">
        <f>IF(AND(SUM('Enter Data'!E47:I47)='Enter Data'!B47,SUM($A$35:$A$36) = 0, 'Enter Data'!E47+'Enter Data'!F47+'Enter Data'!G47&gt;=0.3, 'Enter Data'!E47+'Enter Data'!F47&lt;0.25, 'Enter Data'!H47&lt;0.3,'Enter Data'!I47&lt;0.3), 3, 0)</f>
        <v>0</v>
      </c>
      <c r="AT37">
        <f>IF(AND(SUM('Enter Data'!E48:I48)='Enter Data'!B48,SUM($A$35:$A$36) = 0, 'Enter Data'!E48+'Enter Data'!F48+'Enter Data'!G48&gt;=0.3, 'Enter Data'!E48+'Enter Data'!F48&lt;0.25, 'Enter Data'!H48&lt;0.3,'Enter Data'!I48&lt;0.3), 3, 0)</f>
        <v>0</v>
      </c>
      <c r="AU37">
        <f>IF(AND(SUM('Enter Data'!E49:I49)='Enter Data'!B49,SUM($A$35:$A$36) = 0, 'Enter Data'!E49+'Enter Data'!F49+'Enter Data'!G49&gt;=0.3, 'Enter Data'!E49+'Enter Data'!F49&lt;0.25, 'Enter Data'!H49&lt;0.3,'Enter Data'!I49&lt;0.3), 3, 0)</f>
        <v>0</v>
      </c>
      <c r="AV37">
        <f>IF(AND(SUM('Enter Data'!E50:I50)='Enter Data'!B50,SUM($A$35:$A$36) = 0, 'Enter Data'!E50+'Enter Data'!F50+'Enter Data'!G50&gt;=0.3, 'Enter Data'!E50+'Enter Data'!F50&lt;0.25, 'Enter Data'!H50&lt;0.3,'Enter Data'!I50&lt;0.3), 3, 0)</f>
        <v>0</v>
      </c>
      <c r="AW37">
        <f>IF(AND(SUM('Enter Data'!E51:I51)='Enter Data'!B51,SUM($A$35:$A$36) = 0, 'Enter Data'!E51+'Enter Data'!F51+'Enter Data'!G51&gt;=0.3, 'Enter Data'!E51+'Enter Data'!F51&lt;0.25, 'Enter Data'!H51&lt;0.3,'Enter Data'!I51&lt;0.3), 3, 0)</f>
        <v>0</v>
      </c>
      <c r="AX37">
        <f>IF(AND(SUM('Enter Data'!E52:I52)='Enter Data'!B52,SUM($A$35:$A$36) = 0, 'Enter Data'!E52+'Enter Data'!F52+'Enter Data'!G52&gt;=0.3, 'Enter Data'!E52+'Enter Data'!F52&lt;0.25, 'Enter Data'!H52&lt;0.3,'Enter Data'!I52&lt;0.3), 3, 0)</f>
        <v>0</v>
      </c>
      <c r="AY37">
        <f>IF(AND(SUM('Enter Data'!E53:I53)='Enter Data'!B53,SUM($A$35:$A$36) = 0, 'Enter Data'!E53+'Enter Data'!F53+'Enter Data'!G53&gt;=0.3, 'Enter Data'!E53+'Enter Data'!F53&lt;0.25, 'Enter Data'!H53&lt;0.3,'Enter Data'!I53&lt;0.3), 3, 0)</f>
        <v>0</v>
      </c>
      <c r="AZ37">
        <f>IF(AND(SUM('Enter Data'!E54:I54)='Enter Data'!B54,SUM($A$35:$A$36) = 0, 'Enter Data'!E54+'Enter Data'!F54+'Enter Data'!G54&gt;=0.3, 'Enter Data'!E54+'Enter Data'!F54&lt;0.25, 'Enter Data'!H54&lt;0.3,'Enter Data'!I54&lt;0.3), 3, 0)</f>
        <v>0</v>
      </c>
      <c r="BA37">
        <f>IF(AND(SUM('Enter Data'!E55:I55)='Enter Data'!B55,SUM($A$35:$A$36) = 0, 'Enter Data'!E55+'Enter Data'!F55+'Enter Data'!G55&gt;=0.3, 'Enter Data'!E55+'Enter Data'!F55&lt;0.25, 'Enter Data'!H55&lt;0.3,'Enter Data'!I55&lt;0.3), 3, 0)</f>
        <v>0</v>
      </c>
      <c r="BB37">
        <f>IF(AND(SUM('Enter Data'!E56:I56)='Enter Data'!B56,SUM($A$35:$A$36) = 0, 'Enter Data'!E56+'Enter Data'!F56+'Enter Data'!G56&gt;=0.3, 'Enter Data'!E56+'Enter Data'!F56&lt;0.25, 'Enter Data'!H56&lt;0.3,'Enter Data'!I56&lt;0.3), 3, 0)</f>
        <v>0</v>
      </c>
      <c r="BC37">
        <f>IF(AND(SUM('Enter Data'!E57:I57)='Enter Data'!B57,SUM($A$35:$A$36) = 0, 'Enter Data'!E57+'Enter Data'!F57+'Enter Data'!G57&gt;=0.3, 'Enter Data'!E57+'Enter Data'!F57&lt;0.25, 'Enter Data'!H57&lt;0.3,'Enter Data'!I57&lt;0.3), 3, 0)</f>
        <v>0</v>
      </c>
      <c r="BD37">
        <f>IF(AND(SUM('Enter Data'!E58:I58)='Enter Data'!B58,SUM($A$35:$A$36) = 0, 'Enter Data'!E58+'Enter Data'!F58+'Enter Data'!G58&gt;=0.3, 'Enter Data'!E58+'Enter Data'!F58&lt;0.25, 'Enter Data'!H58&lt;0.3,'Enter Data'!I58&lt;0.3), 3, 0)</f>
        <v>0</v>
      </c>
      <c r="BE37">
        <f>IF(AND(SUM('Enter Data'!E59:I59)='Enter Data'!B59,SUM($A$35:$A$36) = 0, 'Enter Data'!E59+'Enter Data'!F59+'Enter Data'!G59&gt;=0.3, 'Enter Data'!E59+'Enter Data'!F59&lt;0.25, 'Enter Data'!H59&lt;0.3,'Enter Data'!I59&lt;0.3), 3, 0)</f>
        <v>0</v>
      </c>
      <c r="BF37">
        <f>IF(AND(SUM('Enter Data'!E60:I60)='Enter Data'!B60,SUM($A$35:$A$36) = 0, 'Enter Data'!E60+'Enter Data'!F60+'Enter Data'!G60&gt;=0.3, 'Enter Data'!E60+'Enter Data'!F60&lt;0.25, 'Enter Data'!H60&lt;0.3,'Enter Data'!I60&lt;0.3), 3, 0)</f>
        <v>0</v>
      </c>
      <c r="BG37">
        <f>IF(AND(SUM('Enter Data'!E61:I61)='Enter Data'!B61,SUM($A$35:$A$36) = 0, 'Enter Data'!E61+'Enter Data'!F61+'Enter Data'!G61&gt;=0.3, 'Enter Data'!E61+'Enter Data'!F61&lt;0.25, 'Enter Data'!H61&lt;0.3,'Enter Data'!I61&lt;0.3), 3, 0)</f>
        <v>0</v>
      </c>
      <c r="BH37">
        <f>IF(AND(SUM('Enter Data'!E62:I62)='Enter Data'!B62,SUM($A$35:$A$36) = 0, 'Enter Data'!E62+'Enter Data'!F62+'Enter Data'!G62&gt;=0.3, 'Enter Data'!E62+'Enter Data'!F62&lt;0.25, 'Enter Data'!H62&lt;0.3,'Enter Data'!I62&lt;0.3), 3, 0)</f>
        <v>0</v>
      </c>
      <c r="BI37">
        <f>IF(AND(SUM('Enter Data'!E63:I63)='Enter Data'!B63,SUM($A$35:$A$36) = 0, 'Enter Data'!E63+'Enter Data'!F63+'Enter Data'!G63&gt;=0.3, 'Enter Data'!E63+'Enter Data'!F63&lt;0.25, 'Enter Data'!H63&lt;0.3,'Enter Data'!I63&lt;0.3), 3, 0)</f>
        <v>0</v>
      </c>
      <c r="BJ37">
        <f>IF(AND(SUM('Enter Data'!E64:I64)='Enter Data'!B64,SUM($A$35:$A$36) = 0, 'Enter Data'!E64+'Enter Data'!F64+'Enter Data'!G64&gt;=0.3, 'Enter Data'!E64+'Enter Data'!F64&lt;0.25, 'Enter Data'!H64&lt;0.3,'Enter Data'!I64&lt;0.3), 3, 0)</f>
        <v>0</v>
      </c>
      <c r="BK37">
        <f>IF(AND(SUM('Enter Data'!E65:I65)='Enter Data'!B65,SUM($A$35:$A$36) = 0, 'Enter Data'!E65+'Enter Data'!F65+'Enter Data'!G65&gt;=0.3, 'Enter Data'!E65+'Enter Data'!F65&lt;0.25, 'Enter Data'!H65&lt;0.3,'Enter Data'!I65&lt;0.3), 3, 0)</f>
        <v>0</v>
      </c>
      <c r="BL37">
        <f>IF(AND(SUM('Enter Data'!E66:I66)='Enter Data'!B66,SUM($A$35:$A$36) = 0, 'Enter Data'!E66+'Enter Data'!F66+'Enter Data'!G66&gt;=0.3, 'Enter Data'!E66+'Enter Data'!F66&lt;0.25, 'Enter Data'!H66&lt;0.3,'Enter Data'!I66&lt;0.3), 3, 0)</f>
        <v>0</v>
      </c>
      <c r="BM37">
        <f>IF(AND(SUM('Enter Data'!E67:I67)='Enter Data'!B67,SUM($A$35:$A$36) = 0, 'Enter Data'!E67+'Enter Data'!F67+'Enter Data'!G67&gt;=0.3, 'Enter Data'!E67+'Enter Data'!F67&lt;0.25, 'Enter Data'!H67&lt;0.3,'Enter Data'!I67&lt;0.3), 3, 0)</f>
        <v>0</v>
      </c>
      <c r="BN37">
        <f>IF(AND(SUM('Enter Data'!E68:I68)='Enter Data'!B68,SUM($A$35:$A$36) = 0, 'Enter Data'!E68+'Enter Data'!F68+'Enter Data'!G68&gt;=0.3, 'Enter Data'!E68+'Enter Data'!F68&lt;0.25, 'Enter Data'!H68&lt;0.3,'Enter Data'!I68&lt;0.3), 3, 0)</f>
        <v>0</v>
      </c>
      <c r="BO37">
        <f>IF(AND(SUM('Enter Data'!E69:I69)='Enter Data'!B69,SUM($A$35:$A$36) = 0, 'Enter Data'!E69+'Enter Data'!F69+'Enter Data'!G69&gt;=0.3, 'Enter Data'!E69+'Enter Data'!F69&lt;0.25, 'Enter Data'!H69&lt;0.3,'Enter Data'!I69&lt;0.3), 3, 0)</f>
        <v>0</v>
      </c>
      <c r="BP37">
        <f>IF(AND(SUM('Enter Data'!E70:I70)='Enter Data'!B70,SUM($A$35:$A$36) = 0, 'Enter Data'!E70+'Enter Data'!F70+'Enter Data'!G70&gt;=0.3, 'Enter Data'!E70+'Enter Data'!F70&lt;0.25, 'Enter Data'!H70&lt;0.3,'Enter Data'!I70&lt;0.3), 3, 0)</f>
        <v>0</v>
      </c>
      <c r="BQ37">
        <f>IF(AND(SUM('Enter Data'!E71:I71)='Enter Data'!B71,SUM($A$35:$A$36) = 0, 'Enter Data'!E71+'Enter Data'!F71+'Enter Data'!G71&gt;=0.3, 'Enter Data'!E71+'Enter Data'!F71&lt;0.25, 'Enter Data'!H71&lt;0.3,'Enter Data'!I71&lt;0.3), 3, 0)</f>
        <v>0</v>
      </c>
      <c r="BR37">
        <f>IF(AND(SUM('Enter Data'!E72:I72)='Enter Data'!B72,SUM($A$35:$A$36) = 0, 'Enter Data'!E72+'Enter Data'!F72+'Enter Data'!G72&gt;=0.3, 'Enter Data'!E72+'Enter Data'!F72&lt;0.25, 'Enter Data'!H72&lt;0.3,'Enter Data'!I72&lt;0.3), 3, 0)</f>
        <v>0</v>
      </c>
      <c r="BS37">
        <f>IF(AND(SUM('Enter Data'!E73:I73)='Enter Data'!B73,SUM($A$35:$A$36) = 0, 'Enter Data'!E73+'Enter Data'!F73+'Enter Data'!G73&gt;=0.3, 'Enter Data'!E73+'Enter Data'!F73&lt;0.25, 'Enter Data'!H73&lt;0.3,'Enter Data'!I73&lt;0.3), 3, 0)</f>
        <v>0</v>
      </c>
      <c r="BT37">
        <f>IF(AND(SUM('Enter Data'!E74:I74)='Enter Data'!B74,SUM($A$35:$A$36) = 0, 'Enter Data'!E74+'Enter Data'!F74+'Enter Data'!G74&gt;=0.3, 'Enter Data'!E74+'Enter Data'!F74&lt;0.25, 'Enter Data'!H74&lt;0.3,'Enter Data'!I74&lt;0.3), 3, 0)</f>
        <v>0</v>
      </c>
      <c r="BU37">
        <f>IF(AND(SUM('Enter Data'!E75:I75)='Enter Data'!B75,SUM($A$35:$A$36) = 0, 'Enter Data'!E75+'Enter Data'!F75+'Enter Data'!G75&gt;=0.3, 'Enter Data'!E75+'Enter Data'!F75&lt;0.25, 'Enter Data'!H75&lt;0.3,'Enter Data'!I75&lt;0.3), 3, 0)</f>
        <v>0</v>
      </c>
      <c r="BV37">
        <f>IF(AND(SUM('Enter Data'!E76:I76)='Enter Data'!B76,SUM($A$35:$A$36) = 0, 'Enter Data'!E76+'Enter Data'!F76+'Enter Data'!G76&gt;=0.3, 'Enter Data'!E76+'Enter Data'!F76&lt;0.25, 'Enter Data'!H76&lt;0.3,'Enter Data'!I76&lt;0.3), 3, 0)</f>
        <v>0</v>
      </c>
      <c r="BW37">
        <f>IF(AND(SUM('Enter Data'!E77:I77)='Enter Data'!B77,SUM($A$35:$A$36) = 0, 'Enter Data'!E77+'Enter Data'!F77+'Enter Data'!G77&gt;=0.3, 'Enter Data'!E77+'Enter Data'!F77&lt;0.25, 'Enter Data'!H77&lt;0.3,'Enter Data'!I77&lt;0.3), 3, 0)</f>
        <v>0</v>
      </c>
      <c r="BX37">
        <f>IF(AND(SUM('Enter Data'!E78:I78)='Enter Data'!B78,SUM($A$35:$A$36) = 0, 'Enter Data'!E78+'Enter Data'!F78+'Enter Data'!G78&gt;=0.3, 'Enter Data'!E78+'Enter Data'!F78&lt;0.25, 'Enter Data'!H78&lt;0.3,'Enter Data'!I78&lt;0.3), 3, 0)</f>
        <v>0</v>
      </c>
      <c r="BY37">
        <f>IF(AND(SUM('Enter Data'!E79:I79)='Enter Data'!B79,SUM($A$35:$A$36) = 0, 'Enter Data'!E79+'Enter Data'!F79+'Enter Data'!G79&gt;=0.3, 'Enter Data'!E79+'Enter Data'!F79&lt;0.25, 'Enter Data'!H79&lt;0.3,'Enter Data'!I79&lt;0.3), 3, 0)</f>
        <v>0</v>
      </c>
      <c r="BZ37">
        <f>IF(AND(SUM('Enter Data'!E80:I80)='Enter Data'!B80,SUM($A$35:$A$36) = 0, 'Enter Data'!E80+'Enter Data'!F80+'Enter Data'!G80&gt;=0.3, 'Enter Data'!E80+'Enter Data'!F80&lt;0.25, 'Enter Data'!H80&lt;0.3,'Enter Data'!I80&lt;0.3), 3, 0)</f>
        <v>0</v>
      </c>
      <c r="CA37">
        <f>IF(AND(SUM('Enter Data'!E81:I81)='Enter Data'!B81,SUM($A$35:$A$36) = 0, 'Enter Data'!E81+'Enter Data'!F81+'Enter Data'!G81&gt;=0.3, 'Enter Data'!E81+'Enter Data'!F81&lt;0.25, 'Enter Data'!H81&lt;0.3,'Enter Data'!I81&lt;0.3), 3, 0)</f>
        <v>0</v>
      </c>
      <c r="CB37">
        <f>IF(AND(SUM('Enter Data'!E82:I82)='Enter Data'!B82,SUM($A$35:$A$36) = 0, 'Enter Data'!E82+'Enter Data'!F82+'Enter Data'!G82&gt;=0.3, 'Enter Data'!E82+'Enter Data'!F82&lt;0.25, 'Enter Data'!H82&lt;0.3,'Enter Data'!I82&lt;0.3), 3, 0)</f>
        <v>0</v>
      </c>
      <c r="CC37">
        <f>IF(AND(SUM('Enter Data'!E83:I83)='Enter Data'!B83,SUM($A$35:$A$36) = 0, 'Enter Data'!E83+'Enter Data'!F83+'Enter Data'!G83&gt;=0.3, 'Enter Data'!E83+'Enter Data'!F83&lt;0.25, 'Enter Data'!H83&lt;0.3,'Enter Data'!I83&lt;0.3), 3, 0)</f>
        <v>0</v>
      </c>
      <c r="CD37">
        <f>IF(AND(SUM('Enter Data'!E84:I84)='Enter Data'!B84,SUM($A$35:$A$36) = 0, 'Enter Data'!E84+'Enter Data'!F84+'Enter Data'!G84&gt;=0.3, 'Enter Data'!E84+'Enter Data'!F84&lt;0.25, 'Enter Data'!H84&lt;0.3,'Enter Data'!I84&lt;0.3), 3, 0)</f>
        <v>0</v>
      </c>
      <c r="CE37">
        <f>IF(AND(SUM('Enter Data'!E85:I85)='Enter Data'!B85,SUM($A$35:$A$36) = 0, 'Enter Data'!E85+'Enter Data'!F85+'Enter Data'!G85&gt;=0.3, 'Enter Data'!E85+'Enter Data'!F85&lt;0.25, 'Enter Data'!H85&lt;0.3,'Enter Data'!I85&lt;0.3), 3, 0)</f>
        <v>0</v>
      </c>
      <c r="CF37">
        <f>IF(AND(SUM('Enter Data'!E86:I86)='Enter Data'!B86,SUM($A$35:$A$36) = 0, 'Enter Data'!E86+'Enter Data'!F86+'Enter Data'!G86&gt;=0.3, 'Enter Data'!E86+'Enter Data'!F86&lt;0.25, 'Enter Data'!H86&lt;0.3,'Enter Data'!I86&lt;0.3), 3, 0)</f>
        <v>0</v>
      </c>
      <c r="CG37">
        <f>IF(AND(SUM('Enter Data'!E87:I87)='Enter Data'!B87,SUM($A$35:$A$36) = 0, 'Enter Data'!E87+'Enter Data'!F87+'Enter Data'!G87&gt;=0.3, 'Enter Data'!E87+'Enter Data'!F87&lt;0.25, 'Enter Data'!H87&lt;0.3,'Enter Data'!I87&lt;0.3), 3, 0)</f>
        <v>0</v>
      </c>
      <c r="CH37">
        <f>IF(AND(SUM('Enter Data'!E88:I88)='Enter Data'!B88,SUM($A$35:$A$36) = 0, 'Enter Data'!E88+'Enter Data'!F88+'Enter Data'!G88&gt;=0.3, 'Enter Data'!E88+'Enter Data'!F88&lt;0.25, 'Enter Data'!H88&lt;0.3,'Enter Data'!I88&lt;0.3), 3, 0)</f>
        <v>0</v>
      </c>
      <c r="CI37">
        <f>IF(AND(SUM('Enter Data'!E89:I89)='Enter Data'!B89,SUM($A$35:$A$36) = 0, 'Enter Data'!E89+'Enter Data'!F89+'Enter Data'!G89&gt;=0.3, 'Enter Data'!E89+'Enter Data'!F89&lt;0.25, 'Enter Data'!H89&lt;0.3,'Enter Data'!I89&lt;0.3), 3, 0)</f>
        <v>0</v>
      </c>
      <c r="CJ37">
        <f>IF(AND(SUM('Enter Data'!E90:I90)='Enter Data'!B90,SUM($A$35:$A$36) = 0, 'Enter Data'!E90+'Enter Data'!F90+'Enter Data'!G90&gt;=0.3, 'Enter Data'!E90+'Enter Data'!F90&lt;0.25, 'Enter Data'!H90&lt;0.3,'Enter Data'!I90&lt;0.3), 3, 0)</f>
        <v>0</v>
      </c>
      <c r="CK37">
        <f>IF(AND(SUM('Enter Data'!E91:I91)='Enter Data'!B91,SUM($A$35:$A$36) = 0, 'Enter Data'!E91+'Enter Data'!F91+'Enter Data'!G91&gt;=0.3, 'Enter Data'!E91+'Enter Data'!F91&lt;0.25, 'Enter Data'!H91&lt;0.3,'Enter Data'!I91&lt;0.3), 3, 0)</f>
        <v>0</v>
      </c>
      <c r="CL37">
        <f>IF(AND(SUM('Enter Data'!E92:I92)='Enter Data'!B92,SUM($A$35:$A$36) = 0, 'Enter Data'!E92+'Enter Data'!F92+'Enter Data'!G92&gt;=0.3, 'Enter Data'!E92+'Enter Data'!F92&lt;0.25, 'Enter Data'!H92&lt;0.3,'Enter Data'!I92&lt;0.3), 3, 0)</f>
        <v>0</v>
      </c>
      <c r="CM37">
        <f>IF(AND(SUM('Enter Data'!E93:I93)='Enter Data'!B93,SUM($A$35:$A$36) = 0, 'Enter Data'!E93+'Enter Data'!F93+'Enter Data'!G93&gt;=0.3, 'Enter Data'!E93+'Enter Data'!F93&lt;0.25, 'Enter Data'!H93&lt;0.3,'Enter Data'!I93&lt;0.3), 3, 0)</f>
        <v>0</v>
      </c>
      <c r="CN37">
        <f>IF(AND(SUM('Enter Data'!E94:I94)='Enter Data'!B94,SUM($A$35:$A$36) = 0, 'Enter Data'!E94+'Enter Data'!F94+'Enter Data'!G94&gt;=0.3, 'Enter Data'!E94+'Enter Data'!F94&lt;0.25, 'Enter Data'!H94&lt;0.3,'Enter Data'!I94&lt;0.3), 3, 0)</f>
        <v>0</v>
      </c>
      <c r="CO37">
        <f>IF(AND(SUM('Enter Data'!E95:I95)='Enter Data'!B95,SUM($A$35:$A$36) = 0, 'Enter Data'!E95+'Enter Data'!F95+'Enter Data'!G95&gt;=0.3, 'Enter Data'!E95+'Enter Data'!F95&lt;0.25, 'Enter Data'!H95&lt;0.3,'Enter Data'!I95&lt;0.3), 3, 0)</f>
        <v>0</v>
      </c>
      <c r="CP37">
        <f>IF(AND(SUM('Enter Data'!E96:I96)='Enter Data'!B96,SUM($A$35:$A$36) = 0, 'Enter Data'!E96+'Enter Data'!F96+'Enter Data'!G96&gt;=0.3, 'Enter Data'!E96+'Enter Data'!F96&lt;0.25, 'Enter Data'!H96&lt;0.3,'Enter Data'!I96&lt;0.3), 3, 0)</f>
        <v>0</v>
      </c>
      <c r="CQ37">
        <f>IF(AND(SUM('Enter Data'!E97:I97)='Enter Data'!B97,SUM($A$35:$A$36) = 0, 'Enter Data'!E97+'Enter Data'!F97+'Enter Data'!G97&gt;=0.3, 'Enter Data'!E97+'Enter Data'!F97&lt;0.25, 'Enter Data'!H97&lt;0.3,'Enter Data'!I97&lt;0.3), 3, 0)</f>
        <v>0</v>
      </c>
      <c r="CR37">
        <f>IF(AND(SUM('Enter Data'!E98:I98)='Enter Data'!B98,SUM($A$35:$A$36) = 0, 'Enter Data'!E98+'Enter Data'!F98+'Enter Data'!G98&gt;=0.3, 'Enter Data'!E98+'Enter Data'!F98&lt;0.25, 'Enter Data'!H98&lt;0.3,'Enter Data'!I98&lt;0.3), 3, 0)</f>
        <v>0</v>
      </c>
      <c r="CS37">
        <f>IF(AND(SUM('Enter Data'!E99:I99)='Enter Data'!B99,SUM($A$35:$A$36) = 0, 'Enter Data'!E99+'Enter Data'!F99+'Enter Data'!G99&gt;=0.3, 'Enter Data'!E99+'Enter Data'!F99&lt;0.25, 'Enter Data'!H99&lt;0.3,'Enter Data'!I99&lt;0.3), 3, 0)</f>
        <v>0</v>
      </c>
      <c r="CT37">
        <f>IF(AND(SUM('Enter Data'!E100:I100)='Enter Data'!B100,SUM($A$35:$A$36) = 0, 'Enter Data'!E100+'Enter Data'!F100+'Enter Data'!G100&gt;=0.3, 'Enter Data'!E100+'Enter Data'!F100&lt;0.25, 'Enter Data'!H100&lt;0.3,'Enter Data'!I100&lt;0.3), 3, 0)</f>
        <v>0</v>
      </c>
      <c r="CU37">
        <f>IF(AND(SUM('Enter Data'!E101:I101)='Enter Data'!B101,SUM($A$35:$A$36) = 0, 'Enter Data'!E101+'Enter Data'!F101+'Enter Data'!G101&gt;=0.3, 'Enter Data'!E101+'Enter Data'!F101&lt;0.25, 'Enter Data'!H101&lt;0.3,'Enter Data'!I101&lt;0.3), 3, 0)</f>
        <v>0</v>
      </c>
      <c r="CV37">
        <f>IF(AND(SUM('Enter Data'!E102:I102)='Enter Data'!B102,SUM($A$35:$A$36) = 0, 'Enter Data'!E102+'Enter Data'!F102+'Enter Data'!G102&gt;=0.3, 'Enter Data'!E102+'Enter Data'!F102&lt;0.25, 'Enter Data'!H102&lt;0.3,'Enter Data'!I102&lt;0.3), 3, 0)</f>
        <v>0</v>
      </c>
    </row>
    <row r="38" spans="1:100" x14ac:dyDescent="0.25">
      <c r="A38" s="69">
        <f>IF(AND(SUM('Enter Data'!E3:I3)='Enter Data'!B3,SUM($A$35:$A$37) = 0,'Enter Data'!E3+'Enter Data'!F3+'Enter Data'!G3&lt;=0.15,'Enter Data'!H3&lt;0.3,'Enter Data'!I3&lt;0.3,'Enter Data'!H3+'Enter Data'!I3&lt;0.4), 4, 0)</f>
        <v>4</v>
      </c>
      <c r="B38">
        <f>IF(AND(SUM('Enter Data'!E4:I4)='Enter Data'!B4,SUM($A$35:$A$37) = 0,'Enter Data'!E4+'Enter Data'!F4+'Enter Data'!G4&lt;=0.15,'Enter Data'!H4&lt;0.3,'Enter Data'!I4&lt;0.3,'Enter Data'!H4+'Enter Data'!I4&lt;0.4), 4, 0)</f>
        <v>4</v>
      </c>
      <c r="C38">
        <f>IF(AND(SUM('Enter Data'!E5:I5)='Enter Data'!B5,SUM($A$35:$A$37) = 0,'Enter Data'!E5+'Enter Data'!F5+'Enter Data'!G5&lt;=0.15,'Enter Data'!H5&lt;0.3,'Enter Data'!I5&lt;0.3,'Enter Data'!H5+'Enter Data'!I5&lt;0.4), 4, 0)</f>
        <v>4</v>
      </c>
      <c r="D38">
        <f>IF(AND(SUM('Enter Data'!E6:I6)='Enter Data'!B6,SUM($A$35:$A$37) = 0,'Enter Data'!E6+'Enter Data'!F6+'Enter Data'!G6&lt;=0.15,'Enter Data'!H6&lt;0.3,'Enter Data'!I6&lt;0.3,'Enter Data'!H6+'Enter Data'!I6&lt;0.4), 4, 0)</f>
        <v>4</v>
      </c>
      <c r="E38">
        <f>IF(AND(SUM('Enter Data'!E7:I7)='Enter Data'!B7,SUM($A$35:$A$37) = 0,'Enter Data'!E7+'Enter Data'!F7+'Enter Data'!G7&lt;=0.15,'Enter Data'!H7&lt;0.3,'Enter Data'!I7&lt;0.3,'Enter Data'!H7+'Enter Data'!I7&lt;0.4), 4, 0)</f>
        <v>4</v>
      </c>
      <c r="F38">
        <f>IF(AND(SUM('Enter Data'!E8:I8)='Enter Data'!B8,SUM($A$35:$A$37) = 0,'Enter Data'!E8+'Enter Data'!F8+'Enter Data'!G8&lt;=0.15,'Enter Data'!H8&lt;0.3,'Enter Data'!I8&lt;0.3,'Enter Data'!H8+'Enter Data'!I8&lt;0.4), 4, 0)</f>
        <v>4</v>
      </c>
      <c r="G38">
        <f>IF(AND(SUM('Enter Data'!E9:I9)='Enter Data'!B9,SUM($A$35:$A$37) = 0,'Enter Data'!E9+'Enter Data'!F9+'Enter Data'!G9&lt;=0.15,'Enter Data'!H9&lt;0.3,'Enter Data'!I9&lt;0.3,'Enter Data'!H9+'Enter Data'!I9&lt;0.4), 4, 0)</f>
        <v>4</v>
      </c>
      <c r="H38">
        <f>IF(AND(SUM('Enter Data'!E10:I10)='Enter Data'!B10,SUM($A$35:$A$37) = 0,'Enter Data'!E10+'Enter Data'!F10+'Enter Data'!G10&lt;=0.15,'Enter Data'!H10&lt;0.3,'Enter Data'!I10&lt;0.3,'Enter Data'!H10+'Enter Data'!I10&lt;0.4), 4, 0)</f>
        <v>4</v>
      </c>
      <c r="I38">
        <f>IF(AND(SUM('Enter Data'!E11:I11)='Enter Data'!B11,SUM($A$35:$A$37) = 0,'Enter Data'!E11+'Enter Data'!F11+'Enter Data'!G11&lt;=0.15,'Enter Data'!H11&lt;0.3,'Enter Data'!I11&lt;0.3,'Enter Data'!H11+'Enter Data'!I11&lt;0.4), 4, 0)</f>
        <v>4</v>
      </c>
      <c r="J38">
        <f>IF(AND(SUM('Enter Data'!E12:I12)='Enter Data'!B12,SUM($A$35:$A$37) = 0,'Enter Data'!E12+'Enter Data'!F12+'Enter Data'!G12&lt;=0.15,'Enter Data'!H12&lt;0.3,'Enter Data'!I12&lt;0.3,'Enter Data'!H12+'Enter Data'!I12&lt;0.4), 4, 0)</f>
        <v>4</v>
      </c>
      <c r="K38">
        <f>IF(AND(SUM('Enter Data'!E13:I13)='Enter Data'!B13,SUM($A$35:$A$37) = 0,'Enter Data'!E13+'Enter Data'!F13+'Enter Data'!G13&lt;=0.15,'Enter Data'!H13&lt;0.3,'Enter Data'!I13&lt;0.3,'Enter Data'!H13+'Enter Data'!I13&lt;0.4), 4, 0)</f>
        <v>4</v>
      </c>
      <c r="L38">
        <f>IF(AND(SUM('Enter Data'!E14:I14)='Enter Data'!B14,SUM($A$35:$A$37) = 0,'Enter Data'!E14+'Enter Data'!F14+'Enter Data'!G14&lt;=0.15,'Enter Data'!H14&lt;0.3,'Enter Data'!I14&lt;0.3,'Enter Data'!H14+'Enter Data'!I14&lt;0.4), 4, 0)</f>
        <v>4</v>
      </c>
      <c r="M38">
        <f>IF(AND(SUM('Enter Data'!E15:I15)='Enter Data'!B15,SUM($A$35:$A$37) = 0,'Enter Data'!E15+'Enter Data'!F15+'Enter Data'!G15&lt;=0.15,'Enter Data'!H15&lt;0.3,'Enter Data'!I15&lt;0.3,'Enter Data'!H15+'Enter Data'!I15&lt;0.4), 4, 0)</f>
        <v>4</v>
      </c>
      <c r="N38">
        <f>IF(AND(SUM('Enter Data'!E16:I16)='Enter Data'!B16,SUM($A$35:$A$37) = 0,'Enter Data'!E16+'Enter Data'!F16+'Enter Data'!G16&lt;=0.15,'Enter Data'!H16&lt;0.3,'Enter Data'!I16&lt;0.3,'Enter Data'!H16+'Enter Data'!I16&lt;0.4), 4, 0)</f>
        <v>4</v>
      </c>
      <c r="O38">
        <f>IF(AND(SUM('Enter Data'!E17:I17)='Enter Data'!B17,SUM($A$35:$A$37) = 0,'Enter Data'!E17+'Enter Data'!F17+'Enter Data'!G17&lt;=0.15,'Enter Data'!H17&lt;0.3,'Enter Data'!I17&lt;0.3,'Enter Data'!H17+'Enter Data'!I17&lt;0.4), 4, 0)</f>
        <v>4</v>
      </c>
      <c r="P38">
        <f>IF(AND(SUM('Enter Data'!E18:I18)='Enter Data'!B18,SUM($A$35:$A$37) = 0,'Enter Data'!E18+'Enter Data'!F18+'Enter Data'!G18&lt;=0.15,'Enter Data'!H18&lt;0.3,'Enter Data'!I18&lt;0.3,'Enter Data'!H18+'Enter Data'!I18&lt;0.4), 4, 0)</f>
        <v>4</v>
      </c>
      <c r="Q38">
        <f>IF(AND(SUM('Enter Data'!E19:I19)='Enter Data'!B19,SUM($A$35:$A$37) = 0,'Enter Data'!E19+'Enter Data'!F19+'Enter Data'!G19&lt;=0.15,'Enter Data'!H19&lt;0.3,'Enter Data'!I19&lt;0.3,'Enter Data'!H19+'Enter Data'!I19&lt;0.4), 4, 0)</f>
        <v>4</v>
      </c>
      <c r="R38">
        <f>IF(AND(SUM('Enter Data'!E20:I20)='Enter Data'!B20,SUM($A$35:$A$37) = 0,'Enter Data'!E20+'Enter Data'!F20+'Enter Data'!G20&lt;=0.15,'Enter Data'!H20&lt;0.3,'Enter Data'!I20&lt;0.3,'Enter Data'!H20+'Enter Data'!I20&lt;0.4), 4, 0)</f>
        <v>4</v>
      </c>
      <c r="S38">
        <f>IF(AND(SUM('Enter Data'!E21:I21)='Enter Data'!B21,SUM($A$35:$A$37) = 0,'Enter Data'!E21+'Enter Data'!F21+'Enter Data'!G21&lt;=0.15,'Enter Data'!H21&lt;0.3,'Enter Data'!I21&lt;0.3,'Enter Data'!H21+'Enter Data'!I21&lt;0.4), 4, 0)</f>
        <v>4</v>
      </c>
      <c r="T38">
        <f>IF(AND(SUM('Enter Data'!E22:I22)='Enter Data'!B22,SUM($A$35:$A$37) = 0,'Enter Data'!E22+'Enter Data'!F22+'Enter Data'!G22&lt;=0.15,'Enter Data'!H22&lt;0.3,'Enter Data'!I22&lt;0.3,'Enter Data'!H22+'Enter Data'!I22&lt;0.4), 4, 0)</f>
        <v>4</v>
      </c>
      <c r="U38">
        <f>IF(AND(SUM('Enter Data'!E23:I23)='Enter Data'!B23,SUM($A$35:$A$37) = 0,'Enter Data'!E23+'Enter Data'!F23+'Enter Data'!G23&lt;=0.15,'Enter Data'!H23&lt;0.3,'Enter Data'!I23&lt;0.3,'Enter Data'!H23+'Enter Data'!I23&lt;0.4), 4, 0)</f>
        <v>4</v>
      </c>
      <c r="V38">
        <f>IF(AND(SUM('Enter Data'!E24:I24)='Enter Data'!B24,SUM($A$35:$A$37) = 0,'Enter Data'!E24+'Enter Data'!F24+'Enter Data'!G24&lt;=0.15,'Enter Data'!H24&lt;0.3,'Enter Data'!I24&lt;0.3,'Enter Data'!H24+'Enter Data'!I24&lt;0.4), 4, 0)</f>
        <v>4</v>
      </c>
      <c r="W38">
        <f>IF(AND(SUM('Enter Data'!E25:I25)='Enter Data'!B25,SUM($A$35:$A$37) = 0,'Enter Data'!E25+'Enter Data'!F25+'Enter Data'!G25&lt;=0.15,'Enter Data'!H25&lt;0.3,'Enter Data'!I25&lt;0.3,'Enter Data'!H25+'Enter Data'!I25&lt;0.4), 4, 0)</f>
        <v>4</v>
      </c>
      <c r="X38">
        <f>IF(AND(SUM('Enter Data'!E26:I26)='Enter Data'!B26,SUM($A$35:$A$37) = 0,'Enter Data'!E26+'Enter Data'!F26+'Enter Data'!G26&lt;=0.15,'Enter Data'!H26&lt;0.3,'Enter Data'!I26&lt;0.3,'Enter Data'!H26+'Enter Data'!I26&lt;0.4), 4, 0)</f>
        <v>4</v>
      </c>
      <c r="Y38">
        <f>IF(AND(SUM('Enter Data'!E27:I27)='Enter Data'!B27,SUM($A$35:$A$37) = 0,'Enter Data'!E27+'Enter Data'!F27+'Enter Data'!G27&lt;=0.15,'Enter Data'!H27&lt;0.3,'Enter Data'!I27&lt;0.3,'Enter Data'!H27+'Enter Data'!I27&lt;0.4), 4, 0)</f>
        <v>4</v>
      </c>
      <c r="Z38">
        <f>IF(AND(SUM('Enter Data'!E28:I28)='Enter Data'!B28,SUM($A$35:$A$37) = 0,'Enter Data'!E28+'Enter Data'!F28+'Enter Data'!G28&lt;=0.15,'Enter Data'!H28&lt;0.3,'Enter Data'!I28&lt;0.3,'Enter Data'!H28+'Enter Data'!I28&lt;0.4), 4, 0)</f>
        <v>4</v>
      </c>
      <c r="AA38">
        <f>IF(AND(SUM('Enter Data'!E29:I29)='Enter Data'!B29,SUM($A$35:$A$37) = 0,'Enter Data'!E29+'Enter Data'!F29+'Enter Data'!G29&lt;=0.15,'Enter Data'!H29&lt;0.3,'Enter Data'!I29&lt;0.3,'Enter Data'!H29+'Enter Data'!I29&lt;0.4), 4, 0)</f>
        <v>4</v>
      </c>
      <c r="AB38">
        <f>IF(AND(SUM('Enter Data'!E30:I30)='Enter Data'!B30,SUM($A$35:$A$37) = 0,'Enter Data'!E30+'Enter Data'!F30+'Enter Data'!G30&lt;=0.15,'Enter Data'!H30&lt;0.3,'Enter Data'!I30&lt;0.3,'Enter Data'!H30+'Enter Data'!I30&lt;0.4), 4, 0)</f>
        <v>4</v>
      </c>
      <c r="AC38">
        <f>IF(AND(SUM('Enter Data'!E31:I31)='Enter Data'!B31,SUM($A$35:$A$37) = 0,'Enter Data'!E31+'Enter Data'!F31+'Enter Data'!G31&lt;=0.15,'Enter Data'!H31&lt;0.3,'Enter Data'!I31&lt;0.3,'Enter Data'!H31+'Enter Data'!I31&lt;0.4), 4, 0)</f>
        <v>4</v>
      </c>
      <c r="AD38">
        <f>IF(AND(SUM('Enter Data'!E32:I32)='Enter Data'!B32,SUM($A$35:$A$37) = 0,'Enter Data'!E32+'Enter Data'!F32+'Enter Data'!G32&lt;=0.15,'Enter Data'!H32&lt;0.3,'Enter Data'!I32&lt;0.3,'Enter Data'!H32+'Enter Data'!I32&lt;0.4), 4, 0)</f>
        <v>4</v>
      </c>
      <c r="AE38">
        <f>IF(AND(SUM('Enter Data'!E33:I33)='Enter Data'!B33,SUM($A$35:$A$37) = 0,'Enter Data'!E33+'Enter Data'!F33+'Enter Data'!G33&lt;=0.15,'Enter Data'!H33&lt;0.3,'Enter Data'!I33&lt;0.3,'Enter Data'!H33+'Enter Data'!I33&lt;0.4), 4, 0)</f>
        <v>4</v>
      </c>
      <c r="AF38">
        <f>IF(AND(SUM('Enter Data'!E34:I34)='Enter Data'!B34,SUM($A$35:$A$37) = 0,'Enter Data'!E34+'Enter Data'!F34+'Enter Data'!G34&lt;=0.15,'Enter Data'!H34&lt;0.3,'Enter Data'!I34&lt;0.3,'Enter Data'!H34+'Enter Data'!I34&lt;0.4), 4, 0)</f>
        <v>4</v>
      </c>
      <c r="AG38">
        <f>IF(AND(SUM('Enter Data'!E35:I35)='Enter Data'!B35,SUM($A$35:$A$37) = 0,'Enter Data'!E35+'Enter Data'!F35+'Enter Data'!G35&lt;=0.15,'Enter Data'!H35&lt;0.3,'Enter Data'!I35&lt;0.3,'Enter Data'!H35+'Enter Data'!I35&lt;0.4), 4, 0)</f>
        <v>4</v>
      </c>
      <c r="AH38">
        <f>IF(AND(SUM('Enter Data'!E36:I36)='Enter Data'!B36,SUM($A$35:$A$37) = 0,'Enter Data'!E36+'Enter Data'!F36+'Enter Data'!G36&lt;=0.15,'Enter Data'!H36&lt;0.3,'Enter Data'!I36&lt;0.3,'Enter Data'!H36+'Enter Data'!I36&lt;0.4), 4, 0)</f>
        <v>4</v>
      </c>
      <c r="AI38">
        <f>IF(AND(SUM('Enter Data'!E37:I37)='Enter Data'!B37,SUM($A$35:$A$37) = 0,'Enter Data'!E37+'Enter Data'!F37+'Enter Data'!G37&lt;=0.15,'Enter Data'!H37&lt;0.3,'Enter Data'!I37&lt;0.3,'Enter Data'!H37+'Enter Data'!I37&lt;0.4), 4, 0)</f>
        <v>4</v>
      </c>
      <c r="AJ38">
        <f>IF(AND(SUM('Enter Data'!E38:I38)='Enter Data'!B38,SUM($A$35:$A$37) = 0,'Enter Data'!E38+'Enter Data'!F38+'Enter Data'!G38&lt;=0.15,'Enter Data'!H38&lt;0.3,'Enter Data'!I38&lt;0.3,'Enter Data'!H38+'Enter Data'!I38&lt;0.4), 4, 0)</f>
        <v>4</v>
      </c>
      <c r="AK38">
        <f>IF(AND(SUM('Enter Data'!E39:I39)='Enter Data'!B39,SUM($A$35:$A$37) = 0,'Enter Data'!E39+'Enter Data'!F39+'Enter Data'!G39&lt;=0.15,'Enter Data'!H39&lt;0.3,'Enter Data'!I39&lt;0.3,'Enter Data'!H39+'Enter Data'!I39&lt;0.4), 4, 0)</f>
        <v>4</v>
      </c>
      <c r="AL38">
        <f>IF(AND(SUM('Enter Data'!E40:I40)='Enter Data'!B40,SUM($A$35:$A$37) = 0,'Enter Data'!E40+'Enter Data'!F40+'Enter Data'!G40&lt;=0.15,'Enter Data'!H40&lt;0.3,'Enter Data'!I40&lt;0.3,'Enter Data'!H40+'Enter Data'!I40&lt;0.4), 4, 0)</f>
        <v>4</v>
      </c>
      <c r="AM38">
        <f>IF(AND(SUM('Enter Data'!E41:I41)='Enter Data'!B41,SUM($A$35:$A$37) = 0,'Enter Data'!E41+'Enter Data'!F41+'Enter Data'!G41&lt;=0.15,'Enter Data'!H41&lt;0.3,'Enter Data'!I41&lt;0.3,'Enter Data'!H41+'Enter Data'!I41&lt;0.4), 4, 0)</f>
        <v>4</v>
      </c>
      <c r="AN38">
        <f>IF(AND(SUM('Enter Data'!E42:I42)='Enter Data'!B42,SUM($A$35:$A$37) = 0,'Enter Data'!E42+'Enter Data'!F42+'Enter Data'!G42&lt;=0.15,'Enter Data'!H42&lt;0.3,'Enter Data'!I42&lt;0.3,'Enter Data'!H42+'Enter Data'!I42&lt;0.4), 4, 0)</f>
        <v>4</v>
      </c>
      <c r="AO38">
        <f>IF(AND(SUM('Enter Data'!E43:I43)='Enter Data'!B43,SUM($A$35:$A$37) = 0,'Enter Data'!E43+'Enter Data'!F43+'Enter Data'!G43&lt;=0.15,'Enter Data'!H43&lt;0.3,'Enter Data'!I43&lt;0.3,'Enter Data'!H43+'Enter Data'!I43&lt;0.4), 4, 0)</f>
        <v>4</v>
      </c>
      <c r="AP38">
        <f>IF(AND(SUM('Enter Data'!E44:I44)='Enter Data'!B44,SUM($A$35:$A$37) = 0,'Enter Data'!E44+'Enter Data'!F44+'Enter Data'!G44&lt;=0.15,'Enter Data'!H44&lt;0.3,'Enter Data'!I44&lt;0.3,'Enter Data'!H44+'Enter Data'!I44&lt;0.4), 4, 0)</f>
        <v>4</v>
      </c>
      <c r="AQ38">
        <f>IF(AND(SUM('Enter Data'!E45:I45)='Enter Data'!B45,SUM($A$35:$A$37) = 0,'Enter Data'!E45+'Enter Data'!F45+'Enter Data'!G45&lt;=0.15,'Enter Data'!H45&lt;0.3,'Enter Data'!I45&lt;0.3,'Enter Data'!H45+'Enter Data'!I45&lt;0.4), 4, 0)</f>
        <v>4</v>
      </c>
      <c r="AR38">
        <f>IF(AND(SUM('Enter Data'!E46:I46)='Enter Data'!B46,SUM($A$35:$A$37) = 0,'Enter Data'!E46+'Enter Data'!F46+'Enter Data'!G46&lt;=0.15,'Enter Data'!H46&lt;0.3,'Enter Data'!I46&lt;0.3,'Enter Data'!H46+'Enter Data'!I46&lt;0.4), 4, 0)</f>
        <v>4</v>
      </c>
      <c r="AS38">
        <f>IF(AND(SUM('Enter Data'!E47:I47)='Enter Data'!B47,SUM($A$35:$A$37) = 0,'Enter Data'!E47+'Enter Data'!F47+'Enter Data'!G47&lt;=0.15,'Enter Data'!H47&lt;0.3,'Enter Data'!I47&lt;0.3,'Enter Data'!H47+'Enter Data'!I47&lt;0.4), 4, 0)</f>
        <v>4</v>
      </c>
      <c r="AT38">
        <f>IF(AND(SUM('Enter Data'!E48:I48)='Enter Data'!B48,SUM($A$35:$A$37) = 0,'Enter Data'!E48+'Enter Data'!F48+'Enter Data'!G48&lt;=0.15,'Enter Data'!H48&lt;0.3,'Enter Data'!I48&lt;0.3,'Enter Data'!H48+'Enter Data'!I48&lt;0.4), 4, 0)</f>
        <v>4</v>
      </c>
      <c r="AU38">
        <f>IF(AND(SUM('Enter Data'!E49:I49)='Enter Data'!B49,SUM($A$35:$A$37) = 0,'Enter Data'!E49+'Enter Data'!F49+'Enter Data'!G49&lt;=0.15,'Enter Data'!H49&lt;0.3,'Enter Data'!I49&lt;0.3,'Enter Data'!H49+'Enter Data'!I49&lt;0.4), 4, 0)</f>
        <v>4</v>
      </c>
      <c r="AV38">
        <f>IF(AND(SUM('Enter Data'!E50:I50)='Enter Data'!B50,SUM($A$35:$A$37) = 0,'Enter Data'!E50+'Enter Data'!F50+'Enter Data'!G50&lt;=0.15,'Enter Data'!H50&lt;0.3,'Enter Data'!I50&lt;0.3,'Enter Data'!H50+'Enter Data'!I50&lt;0.4), 4, 0)</f>
        <v>4</v>
      </c>
      <c r="AW38">
        <f>IF(AND(SUM('Enter Data'!E51:I51)='Enter Data'!B51,SUM($A$35:$A$37) = 0,'Enter Data'!E51+'Enter Data'!F51+'Enter Data'!G51&lt;=0.15,'Enter Data'!H51&lt;0.3,'Enter Data'!I51&lt;0.3,'Enter Data'!H51+'Enter Data'!I51&lt;0.4), 4, 0)</f>
        <v>4</v>
      </c>
      <c r="AX38">
        <f>IF(AND(SUM('Enter Data'!E52:I52)='Enter Data'!B52,SUM($A$35:$A$37) = 0,'Enter Data'!E52+'Enter Data'!F52+'Enter Data'!G52&lt;=0.15,'Enter Data'!H52&lt;0.3,'Enter Data'!I52&lt;0.3,'Enter Data'!H52+'Enter Data'!I52&lt;0.4), 4, 0)</f>
        <v>4</v>
      </c>
      <c r="AY38">
        <f>IF(AND(SUM('Enter Data'!E53:I53)='Enter Data'!B53,SUM($A$35:$A$37) = 0,'Enter Data'!E53+'Enter Data'!F53+'Enter Data'!G53&lt;=0.15,'Enter Data'!H53&lt;0.3,'Enter Data'!I53&lt;0.3,'Enter Data'!H53+'Enter Data'!I53&lt;0.4), 4, 0)</f>
        <v>4</v>
      </c>
      <c r="AZ38">
        <f>IF(AND(SUM('Enter Data'!E54:I54)='Enter Data'!B54,SUM($A$35:$A$37) = 0,'Enter Data'!E54+'Enter Data'!F54+'Enter Data'!G54&lt;=0.15,'Enter Data'!H54&lt;0.3,'Enter Data'!I54&lt;0.3,'Enter Data'!H54+'Enter Data'!I54&lt;0.4), 4, 0)</f>
        <v>4</v>
      </c>
      <c r="BA38">
        <f>IF(AND(SUM('Enter Data'!E55:I55)='Enter Data'!B55,SUM($A$35:$A$37) = 0,'Enter Data'!E55+'Enter Data'!F55+'Enter Data'!G55&lt;=0.15,'Enter Data'!H55&lt;0.3,'Enter Data'!I55&lt;0.3,'Enter Data'!H55+'Enter Data'!I55&lt;0.4), 4, 0)</f>
        <v>4</v>
      </c>
      <c r="BB38">
        <f>IF(AND(SUM('Enter Data'!E56:I56)='Enter Data'!B56,SUM($A$35:$A$37) = 0,'Enter Data'!E56+'Enter Data'!F56+'Enter Data'!G56&lt;=0.15,'Enter Data'!H56&lt;0.3,'Enter Data'!I56&lt;0.3,'Enter Data'!H56+'Enter Data'!I56&lt;0.4), 4, 0)</f>
        <v>4</v>
      </c>
      <c r="BC38">
        <f>IF(AND(SUM('Enter Data'!E57:I57)='Enter Data'!B57,SUM($A$35:$A$37) = 0,'Enter Data'!E57+'Enter Data'!F57+'Enter Data'!G57&lt;=0.15,'Enter Data'!H57&lt;0.3,'Enter Data'!I57&lt;0.3,'Enter Data'!H57+'Enter Data'!I57&lt;0.4), 4, 0)</f>
        <v>4</v>
      </c>
      <c r="BD38">
        <f>IF(AND(SUM('Enter Data'!E58:I58)='Enter Data'!B58,SUM($A$35:$A$37) = 0,'Enter Data'!E58+'Enter Data'!F58+'Enter Data'!G58&lt;=0.15,'Enter Data'!H58&lt;0.3,'Enter Data'!I58&lt;0.3,'Enter Data'!H58+'Enter Data'!I58&lt;0.4), 4, 0)</f>
        <v>4</v>
      </c>
      <c r="BE38">
        <f>IF(AND(SUM('Enter Data'!E59:I59)='Enter Data'!B59,SUM($A$35:$A$37) = 0,'Enter Data'!E59+'Enter Data'!F59+'Enter Data'!G59&lt;=0.15,'Enter Data'!H59&lt;0.3,'Enter Data'!I59&lt;0.3,'Enter Data'!H59+'Enter Data'!I59&lt;0.4), 4, 0)</f>
        <v>4</v>
      </c>
      <c r="BF38">
        <f>IF(AND(SUM('Enter Data'!E60:I60)='Enter Data'!B60,SUM($A$35:$A$37) = 0,'Enter Data'!E60+'Enter Data'!F60+'Enter Data'!G60&lt;=0.15,'Enter Data'!H60&lt;0.3,'Enter Data'!I60&lt;0.3,'Enter Data'!H60+'Enter Data'!I60&lt;0.4), 4, 0)</f>
        <v>4</v>
      </c>
      <c r="BG38">
        <f>IF(AND(SUM('Enter Data'!E61:I61)='Enter Data'!B61,SUM($A$35:$A$37) = 0,'Enter Data'!E61+'Enter Data'!F61+'Enter Data'!G61&lt;=0.15,'Enter Data'!H61&lt;0.3,'Enter Data'!I61&lt;0.3,'Enter Data'!H61+'Enter Data'!I61&lt;0.4), 4, 0)</f>
        <v>4</v>
      </c>
      <c r="BH38">
        <f>IF(AND(SUM('Enter Data'!E62:I62)='Enter Data'!B62,SUM($A$35:$A$37) = 0,'Enter Data'!E62+'Enter Data'!F62+'Enter Data'!G62&lt;=0.15,'Enter Data'!H62&lt;0.3,'Enter Data'!I62&lt;0.3,'Enter Data'!H62+'Enter Data'!I62&lt;0.4), 4, 0)</f>
        <v>4</v>
      </c>
      <c r="BI38">
        <f>IF(AND(SUM('Enter Data'!E63:I63)='Enter Data'!B63,SUM($A$35:$A$37) = 0,'Enter Data'!E63+'Enter Data'!F63+'Enter Data'!G63&lt;=0.15,'Enter Data'!H63&lt;0.3,'Enter Data'!I63&lt;0.3,'Enter Data'!H63+'Enter Data'!I63&lt;0.4), 4, 0)</f>
        <v>4</v>
      </c>
      <c r="BJ38">
        <f>IF(AND(SUM('Enter Data'!E64:I64)='Enter Data'!B64,SUM($A$35:$A$37) = 0,'Enter Data'!E64+'Enter Data'!F64+'Enter Data'!G64&lt;=0.15,'Enter Data'!H64&lt;0.3,'Enter Data'!I64&lt;0.3,'Enter Data'!H64+'Enter Data'!I64&lt;0.4), 4, 0)</f>
        <v>4</v>
      </c>
      <c r="BK38">
        <f>IF(AND(SUM('Enter Data'!E65:I65)='Enter Data'!B65,SUM($A$35:$A$37) = 0,'Enter Data'!E65+'Enter Data'!F65+'Enter Data'!G65&lt;=0.15,'Enter Data'!H65&lt;0.3,'Enter Data'!I65&lt;0.3,'Enter Data'!H65+'Enter Data'!I65&lt;0.4), 4, 0)</f>
        <v>4</v>
      </c>
      <c r="BL38">
        <f>IF(AND(SUM('Enter Data'!E66:I66)='Enter Data'!B66,SUM($A$35:$A$37) = 0,'Enter Data'!E66+'Enter Data'!F66+'Enter Data'!G66&lt;=0.15,'Enter Data'!H66&lt;0.3,'Enter Data'!I66&lt;0.3,'Enter Data'!H66+'Enter Data'!I66&lt;0.4), 4, 0)</f>
        <v>4</v>
      </c>
      <c r="BM38">
        <f>IF(AND(SUM('Enter Data'!E67:I67)='Enter Data'!B67,SUM($A$35:$A$37) = 0,'Enter Data'!E67+'Enter Data'!F67+'Enter Data'!G67&lt;=0.15,'Enter Data'!H67&lt;0.3,'Enter Data'!I67&lt;0.3,'Enter Data'!H67+'Enter Data'!I67&lt;0.4), 4, 0)</f>
        <v>4</v>
      </c>
      <c r="BN38">
        <f>IF(AND(SUM('Enter Data'!E68:I68)='Enter Data'!B68,SUM($A$35:$A$37) = 0,'Enter Data'!E68+'Enter Data'!F68+'Enter Data'!G68&lt;=0.15,'Enter Data'!H68&lt;0.3,'Enter Data'!I68&lt;0.3,'Enter Data'!H68+'Enter Data'!I68&lt;0.4), 4, 0)</f>
        <v>4</v>
      </c>
      <c r="BO38">
        <f>IF(AND(SUM('Enter Data'!E69:I69)='Enter Data'!B69,SUM($A$35:$A$37) = 0,'Enter Data'!E69+'Enter Data'!F69+'Enter Data'!G69&lt;=0.15,'Enter Data'!H69&lt;0.3,'Enter Data'!I69&lt;0.3,'Enter Data'!H69+'Enter Data'!I69&lt;0.4), 4, 0)</f>
        <v>4</v>
      </c>
      <c r="BP38">
        <f>IF(AND(SUM('Enter Data'!E70:I70)='Enter Data'!B70,SUM($A$35:$A$37) = 0,'Enter Data'!E70+'Enter Data'!F70+'Enter Data'!G70&lt;=0.15,'Enter Data'!H70&lt;0.3,'Enter Data'!I70&lt;0.3,'Enter Data'!H70+'Enter Data'!I70&lt;0.4), 4, 0)</f>
        <v>4</v>
      </c>
      <c r="BQ38">
        <f>IF(AND(SUM('Enter Data'!E71:I71)='Enter Data'!B71,SUM($A$35:$A$37) = 0,'Enter Data'!E71+'Enter Data'!F71+'Enter Data'!G71&lt;=0.15,'Enter Data'!H71&lt;0.3,'Enter Data'!I71&lt;0.3,'Enter Data'!H71+'Enter Data'!I71&lt;0.4), 4, 0)</f>
        <v>4</v>
      </c>
      <c r="BR38">
        <f>IF(AND(SUM('Enter Data'!E72:I72)='Enter Data'!B72,SUM($A$35:$A$37) = 0,'Enter Data'!E72+'Enter Data'!F72+'Enter Data'!G72&lt;=0.15,'Enter Data'!H72&lt;0.3,'Enter Data'!I72&lt;0.3,'Enter Data'!H72+'Enter Data'!I72&lt;0.4), 4, 0)</f>
        <v>4</v>
      </c>
      <c r="BS38">
        <f>IF(AND(SUM('Enter Data'!E73:I73)='Enter Data'!B73,SUM($A$35:$A$37) = 0,'Enter Data'!E73+'Enter Data'!F73+'Enter Data'!G73&lt;=0.15,'Enter Data'!H73&lt;0.3,'Enter Data'!I73&lt;0.3,'Enter Data'!H73+'Enter Data'!I73&lt;0.4), 4, 0)</f>
        <v>4</v>
      </c>
      <c r="BT38">
        <f>IF(AND(SUM('Enter Data'!E74:I74)='Enter Data'!B74,SUM($A$35:$A$37) = 0,'Enter Data'!E74+'Enter Data'!F74+'Enter Data'!G74&lt;=0.15,'Enter Data'!H74&lt;0.3,'Enter Data'!I74&lt;0.3,'Enter Data'!H74+'Enter Data'!I74&lt;0.4), 4, 0)</f>
        <v>4</v>
      </c>
      <c r="BU38">
        <f>IF(AND(SUM('Enter Data'!E75:I75)='Enter Data'!B75,SUM($A$35:$A$37) = 0,'Enter Data'!E75+'Enter Data'!F75+'Enter Data'!G75&lt;=0.15,'Enter Data'!H75&lt;0.3,'Enter Data'!I75&lt;0.3,'Enter Data'!H75+'Enter Data'!I75&lt;0.4), 4, 0)</f>
        <v>4</v>
      </c>
      <c r="BV38">
        <f>IF(AND(SUM('Enter Data'!E76:I76)='Enter Data'!B76,SUM($A$35:$A$37) = 0,'Enter Data'!E76+'Enter Data'!F76+'Enter Data'!G76&lt;=0.15,'Enter Data'!H76&lt;0.3,'Enter Data'!I76&lt;0.3,'Enter Data'!H76+'Enter Data'!I76&lt;0.4), 4, 0)</f>
        <v>4</v>
      </c>
      <c r="BW38">
        <f>IF(AND(SUM('Enter Data'!E77:I77)='Enter Data'!B77,SUM($A$35:$A$37) = 0,'Enter Data'!E77+'Enter Data'!F77+'Enter Data'!G77&lt;=0.15,'Enter Data'!H77&lt;0.3,'Enter Data'!I77&lt;0.3,'Enter Data'!H77+'Enter Data'!I77&lt;0.4), 4, 0)</f>
        <v>4</v>
      </c>
      <c r="BX38">
        <f>IF(AND(SUM('Enter Data'!E78:I78)='Enter Data'!B78,SUM($A$35:$A$37) = 0,'Enter Data'!E78+'Enter Data'!F78+'Enter Data'!G78&lt;=0.15,'Enter Data'!H78&lt;0.3,'Enter Data'!I78&lt;0.3,'Enter Data'!H78+'Enter Data'!I78&lt;0.4), 4, 0)</f>
        <v>4</v>
      </c>
      <c r="BY38">
        <f>IF(AND(SUM('Enter Data'!E79:I79)='Enter Data'!B79,SUM($A$35:$A$37) = 0,'Enter Data'!E79+'Enter Data'!F79+'Enter Data'!G79&lt;=0.15,'Enter Data'!H79&lt;0.3,'Enter Data'!I79&lt;0.3,'Enter Data'!H79+'Enter Data'!I79&lt;0.4), 4, 0)</f>
        <v>4</v>
      </c>
      <c r="BZ38">
        <f>IF(AND(SUM('Enter Data'!E80:I80)='Enter Data'!B80,SUM($A$35:$A$37) = 0,'Enter Data'!E80+'Enter Data'!F80+'Enter Data'!G80&lt;=0.15,'Enter Data'!H80&lt;0.3,'Enter Data'!I80&lt;0.3,'Enter Data'!H80+'Enter Data'!I80&lt;0.4), 4, 0)</f>
        <v>4</v>
      </c>
      <c r="CA38">
        <f>IF(AND(SUM('Enter Data'!E81:I81)='Enter Data'!B81,SUM($A$35:$A$37) = 0,'Enter Data'!E81+'Enter Data'!F81+'Enter Data'!G81&lt;=0.15,'Enter Data'!H81&lt;0.3,'Enter Data'!I81&lt;0.3,'Enter Data'!H81+'Enter Data'!I81&lt;0.4), 4, 0)</f>
        <v>4</v>
      </c>
      <c r="CB38">
        <f>IF(AND(SUM('Enter Data'!E82:I82)='Enter Data'!B82,SUM($A$35:$A$37) = 0,'Enter Data'!E82+'Enter Data'!F82+'Enter Data'!G82&lt;=0.15,'Enter Data'!H82&lt;0.3,'Enter Data'!I82&lt;0.3,'Enter Data'!H82+'Enter Data'!I82&lt;0.4), 4, 0)</f>
        <v>4</v>
      </c>
      <c r="CC38">
        <f>IF(AND(SUM('Enter Data'!E83:I83)='Enter Data'!B83,SUM($A$35:$A$37) = 0,'Enter Data'!E83+'Enter Data'!F83+'Enter Data'!G83&lt;=0.15,'Enter Data'!H83&lt;0.3,'Enter Data'!I83&lt;0.3,'Enter Data'!H83+'Enter Data'!I83&lt;0.4), 4, 0)</f>
        <v>4</v>
      </c>
      <c r="CD38">
        <f>IF(AND(SUM('Enter Data'!E84:I84)='Enter Data'!B84,SUM($A$35:$A$37) = 0,'Enter Data'!E84+'Enter Data'!F84+'Enter Data'!G84&lt;=0.15,'Enter Data'!H84&lt;0.3,'Enter Data'!I84&lt;0.3,'Enter Data'!H84+'Enter Data'!I84&lt;0.4), 4, 0)</f>
        <v>4</v>
      </c>
      <c r="CE38">
        <f>IF(AND(SUM('Enter Data'!E85:I85)='Enter Data'!B85,SUM($A$35:$A$37) = 0,'Enter Data'!E85+'Enter Data'!F85+'Enter Data'!G85&lt;=0.15,'Enter Data'!H85&lt;0.3,'Enter Data'!I85&lt;0.3,'Enter Data'!H85+'Enter Data'!I85&lt;0.4), 4, 0)</f>
        <v>4</v>
      </c>
      <c r="CF38">
        <f>IF(AND(SUM('Enter Data'!E86:I86)='Enter Data'!B86,SUM($A$35:$A$37) = 0,'Enter Data'!E86+'Enter Data'!F86+'Enter Data'!G86&lt;=0.15,'Enter Data'!H86&lt;0.3,'Enter Data'!I86&lt;0.3,'Enter Data'!H86+'Enter Data'!I86&lt;0.4), 4, 0)</f>
        <v>4</v>
      </c>
      <c r="CG38">
        <f>IF(AND(SUM('Enter Data'!E87:I87)='Enter Data'!B87,SUM($A$35:$A$37) = 0,'Enter Data'!E87+'Enter Data'!F87+'Enter Data'!G87&lt;=0.15,'Enter Data'!H87&lt;0.3,'Enter Data'!I87&lt;0.3,'Enter Data'!H87+'Enter Data'!I87&lt;0.4), 4, 0)</f>
        <v>4</v>
      </c>
      <c r="CH38">
        <f>IF(AND(SUM('Enter Data'!E88:I88)='Enter Data'!B88,SUM($A$35:$A$37) = 0,'Enter Data'!E88+'Enter Data'!F88+'Enter Data'!G88&lt;=0.15,'Enter Data'!H88&lt;0.3,'Enter Data'!I88&lt;0.3,'Enter Data'!H88+'Enter Data'!I88&lt;0.4), 4, 0)</f>
        <v>4</v>
      </c>
      <c r="CI38">
        <f>IF(AND(SUM('Enter Data'!E89:I89)='Enter Data'!B89,SUM($A$35:$A$37) = 0,'Enter Data'!E89+'Enter Data'!F89+'Enter Data'!G89&lt;=0.15,'Enter Data'!H89&lt;0.3,'Enter Data'!I89&lt;0.3,'Enter Data'!H89+'Enter Data'!I89&lt;0.4), 4, 0)</f>
        <v>4</v>
      </c>
      <c r="CJ38">
        <f>IF(AND(SUM('Enter Data'!E90:I90)='Enter Data'!B90,SUM($A$35:$A$37) = 0,'Enter Data'!E90+'Enter Data'!F90+'Enter Data'!G90&lt;=0.15,'Enter Data'!H90&lt;0.3,'Enter Data'!I90&lt;0.3,'Enter Data'!H90+'Enter Data'!I90&lt;0.4), 4, 0)</f>
        <v>4</v>
      </c>
      <c r="CK38">
        <f>IF(AND(SUM('Enter Data'!E91:I91)='Enter Data'!B91,SUM($A$35:$A$37) = 0,'Enter Data'!E91+'Enter Data'!F91+'Enter Data'!G91&lt;=0.15,'Enter Data'!H91&lt;0.3,'Enter Data'!I91&lt;0.3,'Enter Data'!H91+'Enter Data'!I91&lt;0.4), 4, 0)</f>
        <v>4</v>
      </c>
      <c r="CL38">
        <f>IF(AND(SUM('Enter Data'!E92:I92)='Enter Data'!B92,SUM($A$35:$A$37) = 0,'Enter Data'!E92+'Enter Data'!F92+'Enter Data'!G92&lt;=0.15,'Enter Data'!H92&lt;0.3,'Enter Data'!I92&lt;0.3,'Enter Data'!H92+'Enter Data'!I92&lt;0.4), 4, 0)</f>
        <v>4</v>
      </c>
      <c r="CM38">
        <f>IF(AND(SUM('Enter Data'!E93:I93)='Enter Data'!B93,SUM($A$35:$A$37) = 0,'Enter Data'!E93+'Enter Data'!F93+'Enter Data'!G93&lt;=0.15,'Enter Data'!H93&lt;0.3,'Enter Data'!I93&lt;0.3,'Enter Data'!H93+'Enter Data'!I93&lt;0.4), 4, 0)</f>
        <v>4</v>
      </c>
      <c r="CN38">
        <f>IF(AND(SUM('Enter Data'!E94:I94)='Enter Data'!B94,SUM($A$35:$A$37) = 0,'Enter Data'!E94+'Enter Data'!F94+'Enter Data'!G94&lt;=0.15,'Enter Data'!H94&lt;0.3,'Enter Data'!I94&lt;0.3,'Enter Data'!H94+'Enter Data'!I94&lt;0.4), 4, 0)</f>
        <v>4</v>
      </c>
      <c r="CO38">
        <f>IF(AND(SUM('Enter Data'!E95:I95)='Enter Data'!B95,SUM($A$35:$A$37) = 0,'Enter Data'!E95+'Enter Data'!F95+'Enter Data'!G95&lt;=0.15,'Enter Data'!H95&lt;0.3,'Enter Data'!I95&lt;0.3,'Enter Data'!H95+'Enter Data'!I95&lt;0.4), 4, 0)</f>
        <v>4</v>
      </c>
      <c r="CP38">
        <f>IF(AND(SUM('Enter Data'!E96:I96)='Enter Data'!B96,SUM($A$35:$A$37) = 0,'Enter Data'!E96+'Enter Data'!F96+'Enter Data'!G96&lt;=0.15,'Enter Data'!H96&lt;0.3,'Enter Data'!I96&lt;0.3,'Enter Data'!H96+'Enter Data'!I96&lt;0.4), 4, 0)</f>
        <v>4</v>
      </c>
      <c r="CQ38">
        <f>IF(AND(SUM('Enter Data'!E97:I97)='Enter Data'!B97,SUM($A$35:$A$37) = 0,'Enter Data'!E97+'Enter Data'!F97+'Enter Data'!G97&lt;=0.15,'Enter Data'!H97&lt;0.3,'Enter Data'!I97&lt;0.3,'Enter Data'!H97+'Enter Data'!I97&lt;0.4), 4, 0)</f>
        <v>4</v>
      </c>
      <c r="CR38">
        <f>IF(AND(SUM('Enter Data'!E98:I98)='Enter Data'!B98,SUM($A$35:$A$37) = 0,'Enter Data'!E98+'Enter Data'!F98+'Enter Data'!G98&lt;=0.15,'Enter Data'!H98&lt;0.3,'Enter Data'!I98&lt;0.3,'Enter Data'!H98+'Enter Data'!I98&lt;0.4), 4, 0)</f>
        <v>4</v>
      </c>
      <c r="CS38">
        <f>IF(AND(SUM('Enter Data'!E99:I99)='Enter Data'!B99,SUM($A$35:$A$37) = 0,'Enter Data'!E99+'Enter Data'!F99+'Enter Data'!G99&lt;=0.15,'Enter Data'!H99&lt;0.3,'Enter Data'!I99&lt;0.3,'Enter Data'!H99+'Enter Data'!I99&lt;0.4), 4, 0)</f>
        <v>4</v>
      </c>
      <c r="CT38">
        <f>IF(AND(SUM('Enter Data'!E100:I100)='Enter Data'!B100,SUM($A$35:$A$37) = 0,'Enter Data'!E100+'Enter Data'!F100+'Enter Data'!G100&lt;=0.15,'Enter Data'!H100&lt;0.3,'Enter Data'!I100&lt;0.3,'Enter Data'!H100+'Enter Data'!I100&lt;0.4), 4, 0)</f>
        <v>4</v>
      </c>
      <c r="CU38">
        <f>IF(AND(SUM('Enter Data'!E101:I101)='Enter Data'!B101,SUM($A$35:$A$37) = 0,'Enter Data'!E101+'Enter Data'!F101+'Enter Data'!G101&lt;=0.15,'Enter Data'!H101&lt;0.3,'Enter Data'!I101&lt;0.3,'Enter Data'!H101+'Enter Data'!I101&lt;0.4), 4, 0)</f>
        <v>4</v>
      </c>
      <c r="CV38">
        <f>IF(AND(SUM('Enter Data'!E102:I102)='Enter Data'!B102,SUM($A$35:$A$37) = 0,'Enter Data'!E102+'Enter Data'!F102+'Enter Data'!G102&lt;=0.15,'Enter Data'!H102&lt;0.3,'Enter Data'!I102&lt;0.3,'Enter Data'!H102+'Enter Data'!I102&lt;0.4), 4, 0)</f>
        <v>4</v>
      </c>
    </row>
    <row r="39" spans="1:100" x14ac:dyDescent="0.25">
      <c r="A39" s="69">
        <f>IF(AND(SUM('Enter Data'!E3:I3)='Enter Data'!B3,SUM($A$35:$A$38) = 0,'Enter Data'!E3+'Enter Data'!F3&gt;=0.25, 'Enter Data'!G3&gt;=0.5), 5, 0)</f>
        <v>0</v>
      </c>
      <c r="B39">
        <f>IF(AND(SUM('Enter Data'!E4:I4)='Enter Data'!B4,SUM($A$35:$A$38) = 0,'Enter Data'!E4+'Enter Data'!F4&gt;=0.25, 'Enter Data'!G4&gt;=0.5), 5, 0)</f>
        <v>0</v>
      </c>
      <c r="C39">
        <f>IF(AND(SUM('Enter Data'!E5:I5)='Enter Data'!B5,SUM($A$35:$A$38) = 0,'Enter Data'!E5+'Enter Data'!F5&gt;=0.25, 'Enter Data'!G5&gt;=0.5), 5, 0)</f>
        <v>0</v>
      </c>
      <c r="D39">
        <f>IF(AND(SUM('Enter Data'!E6:I6)='Enter Data'!B6,SUM($A$35:$A$38) = 0,'Enter Data'!E6+'Enter Data'!F6&gt;=0.25, 'Enter Data'!G6&gt;=0.5), 5, 0)</f>
        <v>0</v>
      </c>
      <c r="E39">
        <f>IF(AND(SUM('Enter Data'!E7:I7)='Enter Data'!B7,SUM($A$35:$A$38) = 0,'Enter Data'!E7+'Enter Data'!F7&gt;=0.25, 'Enter Data'!G7&gt;=0.5), 5, 0)</f>
        <v>0</v>
      </c>
      <c r="F39">
        <f>IF(AND(SUM('Enter Data'!E8:I8)='Enter Data'!B8,SUM($A$35:$A$38) = 0,'Enter Data'!E8+'Enter Data'!F8&gt;=0.25, 'Enter Data'!G8&gt;=0.5), 5, 0)</f>
        <v>0</v>
      </c>
      <c r="G39">
        <f>IF(AND(SUM('Enter Data'!E9:I9)='Enter Data'!B9,SUM($A$35:$A$38) = 0,'Enter Data'!E9+'Enter Data'!F9&gt;=0.25, 'Enter Data'!G9&gt;=0.5), 5, 0)</f>
        <v>0</v>
      </c>
      <c r="H39">
        <f>IF(AND(SUM('Enter Data'!E10:I10)='Enter Data'!B10,SUM($A$35:$A$38) = 0,'Enter Data'!E10+'Enter Data'!F10&gt;=0.25, 'Enter Data'!G10&gt;=0.5), 5, 0)</f>
        <v>0</v>
      </c>
      <c r="I39">
        <f>IF(AND(SUM('Enter Data'!E11:I11)='Enter Data'!B11,SUM($A$35:$A$38) = 0,'Enter Data'!E11+'Enter Data'!F11&gt;=0.25, 'Enter Data'!G11&gt;=0.5), 5, 0)</f>
        <v>0</v>
      </c>
      <c r="J39">
        <f>IF(AND(SUM('Enter Data'!E12:I12)='Enter Data'!B12,SUM($A$35:$A$38) = 0,'Enter Data'!E12+'Enter Data'!F12&gt;=0.25, 'Enter Data'!G12&gt;=0.5), 5, 0)</f>
        <v>0</v>
      </c>
      <c r="K39">
        <f>IF(AND(SUM('Enter Data'!E13:I13)='Enter Data'!B13,SUM($A$35:$A$38) = 0,'Enter Data'!E13+'Enter Data'!F13&gt;=0.25, 'Enter Data'!G13&gt;=0.5), 5, 0)</f>
        <v>0</v>
      </c>
      <c r="L39">
        <f>IF(AND(SUM('Enter Data'!E14:I14)='Enter Data'!B14,SUM($A$35:$A$38) = 0,'Enter Data'!E14+'Enter Data'!F14&gt;=0.25, 'Enter Data'!G14&gt;=0.5), 5, 0)</f>
        <v>0</v>
      </c>
      <c r="M39">
        <f>IF(AND(SUM('Enter Data'!E15:I15)='Enter Data'!B15,SUM($A$35:$A$38) = 0,'Enter Data'!E15+'Enter Data'!F15&gt;=0.25, 'Enter Data'!G15&gt;=0.5), 5, 0)</f>
        <v>0</v>
      </c>
      <c r="N39">
        <f>IF(AND(SUM('Enter Data'!E16:I16)='Enter Data'!B16,SUM($A$35:$A$38) = 0,'Enter Data'!E16+'Enter Data'!F16&gt;=0.25, 'Enter Data'!G16&gt;=0.5), 5, 0)</f>
        <v>0</v>
      </c>
      <c r="O39">
        <f>IF(AND(SUM('Enter Data'!E17:I17)='Enter Data'!B17,SUM($A$35:$A$38) = 0,'Enter Data'!E17+'Enter Data'!F17&gt;=0.25, 'Enter Data'!G17&gt;=0.5), 5, 0)</f>
        <v>0</v>
      </c>
      <c r="P39">
        <f>IF(AND(SUM('Enter Data'!E18:I18)='Enter Data'!B18,SUM($A$35:$A$38) = 0,'Enter Data'!E18+'Enter Data'!F18&gt;=0.25, 'Enter Data'!G18&gt;=0.5), 5, 0)</f>
        <v>0</v>
      </c>
      <c r="Q39">
        <f>IF(AND(SUM('Enter Data'!E19:I19)='Enter Data'!B19,SUM($A$35:$A$38) = 0,'Enter Data'!E19+'Enter Data'!F19&gt;=0.25, 'Enter Data'!G19&gt;=0.5), 5, 0)</f>
        <v>0</v>
      </c>
      <c r="R39">
        <f>IF(AND(SUM('Enter Data'!E20:I20)='Enter Data'!B20,SUM($A$35:$A$38) = 0,'Enter Data'!E20+'Enter Data'!F20&gt;=0.25, 'Enter Data'!G20&gt;=0.5), 5, 0)</f>
        <v>0</v>
      </c>
      <c r="S39">
        <f>IF(AND(SUM('Enter Data'!E21:I21)='Enter Data'!B21,SUM($A$35:$A$38) = 0,'Enter Data'!E21+'Enter Data'!F21&gt;=0.25, 'Enter Data'!G21&gt;=0.5), 5, 0)</f>
        <v>0</v>
      </c>
      <c r="T39">
        <f>IF(AND(SUM('Enter Data'!E22:I22)='Enter Data'!B22,SUM($A$35:$A$38) = 0,'Enter Data'!E22+'Enter Data'!F22&gt;=0.25, 'Enter Data'!G22&gt;=0.5), 5, 0)</f>
        <v>0</v>
      </c>
      <c r="U39">
        <f>IF(AND(SUM('Enter Data'!E23:I23)='Enter Data'!B23,SUM($A$35:$A$38) = 0,'Enter Data'!E23+'Enter Data'!F23&gt;=0.25, 'Enter Data'!G23&gt;=0.5), 5, 0)</f>
        <v>0</v>
      </c>
      <c r="V39">
        <f>IF(AND(SUM('Enter Data'!E24:I24)='Enter Data'!B24,SUM($A$35:$A$38) = 0,'Enter Data'!E24+'Enter Data'!F24&gt;=0.25, 'Enter Data'!G24&gt;=0.5), 5, 0)</f>
        <v>0</v>
      </c>
      <c r="W39">
        <f>IF(AND(SUM('Enter Data'!E25:I25)='Enter Data'!B25,SUM($A$35:$A$38) = 0,'Enter Data'!E25+'Enter Data'!F25&gt;=0.25, 'Enter Data'!G25&gt;=0.5), 5, 0)</f>
        <v>0</v>
      </c>
      <c r="X39">
        <f>IF(AND(SUM('Enter Data'!E26:I26)='Enter Data'!B26,SUM($A$35:$A$38) = 0,'Enter Data'!E26+'Enter Data'!F26&gt;=0.25, 'Enter Data'!G26&gt;=0.5), 5, 0)</f>
        <v>0</v>
      </c>
      <c r="Y39">
        <f>IF(AND(SUM('Enter Data'!E27:I27)='Enter Data'!B27,SUM($A$35:$A$38) = 0,'Enter Data'!E27+'Enter Data'!F27&gt;=0.25, 'Enter Data'!G27&gt;=0.5), 5, 0)</f>
        <v>0</v>
      </c>
      <c r="Z39">
        <f>IF(AND(SUM('Enter Data'!E28:I28)='Enter Data'!B28,SUM($A$35:$A$38) = 0,'Enter Data'!E28+'Enter Data'!F28&gt;=0.25, 'Enter Data'!G28&gt;=0.5), 5, 0)</f>
        <v>0</v>
      </c>
      <c r="AA39">
        <f>IF(AND(SUM('Enter Data'!E29:I29)='Enter Data'!B29,SUM($A$35:$A$38) = 0,'Enter Data'!E29+'Enter Data'!F29&gt;=0.25, 'Enter Data'!G29&gt;=0.5), 5, 0)</f>
        <v>0</v>
      </c>
      <c r="AB39">
        <f>IF(AND(SUM('Enter Data'!E30:I30)='Enter Data'!B30,SUM($A$35:$A$38) = 0,'Enter Data'!E30+'Enter Data'!F30&gt;=0.25, 'Enter Data'!G30&gt;=0.5), 5, 0)</f>
        <v>0</v>
      </c>
      <c r="AC39">
        <f>IF(AND(SUM('Enter Data'!E31:I31)='Enter Data'!B31,SUM($A$35:$A$38) = 0,'Enter Data'!E31+'Enter Data'!F31&gt;=0.25, 'Enter Data'!G31&gt;=0.5), 5, 0)</f>
        <v>0</v>
      </c>
      <c r="AD39">
        <f>IF(AND(SUM('Enter Data'!E32:I32)='Enter Data'!B32,SUM($A$35:$A$38) = 0,'Enter Data'!E32+'Enter Data'!F32&gt;=0.25, 'Enter Data'!G32&gt;=0.5), 5, 0)</f>
        <v>0</v>
      </c>
      <c r="AE39">
        <f>IF(AND(SUM('Enter Data'!E33:I33)='Enter Data'!B33,SUM($A$35:$A$38) = 0,'Enter Data'!E33+'Enter Data'!F33&gt;=0.25, 'Enter Data'!G33&gt;=0.5), 5, 0)</f>
        <v>0</v>
      </c>
      <c r="AF39">
        <f>IF(AND(SUM('Enter Data'!E34:I34)='Enter Data'!B34,SUM($A$35:$A$38) = 0,'Enter Data'!E34+'Enter Data'!F34&gt;=0.25, 'Enter Data'!G34&gt;=0.5), 5, 0)</f>
        <v>0</v>
      </c>
      <c r="AG39">
        <f>IF(AND(SUM('Enter Data'!E35:I35)='Enter Data'!B35,SUM($A$35:$A$38) = 0,'Enter Data'!E35+'Enter Data'!F35&gt;=0.25, 'Enter Data'!G35&gt;=0.5), 5, 0)</f>
        <v>0</v>
      </c>
      <c r="AH39">
        <f>IF(AND(SUM('Enter Data'!E36:I36)='Enter Data'!B36,SUM($A$35:$A$38) = 0,'Enter Data'!E36+'Enter Data'!F36&gt;=0.25, 'Enter Data'!G36&gt;=0.5), 5, 0)</f>
        <v>0</v>
      </c>
      <c r="AI39">
        <f>IF(AND(SUM('Enter Data'!E37:I37)='Enter Data'!B37,SUM($A$35:$A$38) = 0,'Enter Data'!E37+'Enter Data'!F37&gt;=0.25, 'Enter Data'!G37&gt;=0.5), 5, 0)</f>
        <v>0</v>
      </c>
      <c r="AJ39">
        <f>IF(AND(SUM('Enter Data'!E38:I38)='Enter Data'!B38,SUM($A$35:$A$38) = 0,'Enter Data'!E38+'Enter Data'!F38&gt;=0.25, 'Enter Data'!G38&gt;=0.5), 5, 0)</f>
        <v>0</v>
      </c>
      <c r="AK39">
        <f>IF(AND(SUM('Enter Data'!E39:I39)='Enter Data'!B39,SUM($A$35:$A$38) = 0,'Enter Data'!E39+'Enter Data'!F39&gt;=0.25, 'Enter Data'!G39&gt;=0.5), 5, 0)</f>
        <v>0</v>
      </c>
      <c r="AL39">
        <f>IF(AND(SUM('Enter Data'!E40:I40)='Enter Data'!B40,SUM($A$35:$A$38) = 0,'Enter Data'!E40+'Enter Data'!F40&gt;=0.25, 'Enter Data'!G40&gt;=0.5), 5, 0)</f>
        <v>0</v>
      </c>
      <c r="AM39">
        <f>IF(AND(SUM('Enter Data'!E41:I41)='Enter Data'!B41,SUM($A$35:$A$38) = 0,'Enter Data'!E41+'Enter Data'!F41&gt;=0.25, 'Enter Data'!G41&gt;=0.5), 5, 0)</f>
        <v>0</v>
      </c>
      <c r="AN39">
        <f>IF(AND(SUM('Enter Data'!E42:I42)='Enter Data'!B42,SUM($A$35:$A$38) = 0,'Enter Data'!E42+'Enter Data'!F42&gt;=0.25, 'Enter Data'!G42&gt;=0.5), 5, 0)</f>
        <v>0</v>
      </c>
      <c r="AO39">
        <f>IF(AND(SUM('Enter Data'!E43:I43)='Enter Data'!B43,SUM($A$35:$A$38) = 0,'Enter Data'!E43+'Enter Data'!F43&gt;=0.25, 'Enter Data'!G43&gt;=0.5), 5, 0)</f>
        <v>0</v>
      </c>
      <c r="AP39">
        <f>IF(AND(SUM('Enter Data'!E44:I44)='Enter Data'!B44,SUM($A$35:$A$38) = 0,'Enter Data'!E44+'Enter Data'!F44&gt;=0.25, 'Enter Data'!G44&gt;=0.5), 5, 0)</f>
        <v>0</v>
      </c>
      <c r="AQ39">
        <f>IF(AND(SUM('Enter Data'!E45:I45)='Enter Data'!B45,SUM($A$35:$A$38) = 0,'Enter Data'!E45+'Enter Data'!F45&gt;=0.25, 'Enter Data'!G45&gt;=0.5), 5, 0)</f>
        <v>0</v>
      </c>
      <c r="AR39">
        <f>IF(AND(SUM('Enter Data'!E46:I46)='Enter Data'!B46,SUM($A$35:$A$38) = 0,'Enter Data'!E46+'Enter Data'!F46&gt;=0.25, 'Enter Data'!G46&gt;=0.5), 5, 0)</f>
        <v>0</v>
      </c>
      <c r="AS39">
        <f>IF(AND(SUM('Enter Data'!E47:I47)='Enter Data'!B47,SUM($A$35:$A$38) = 0,'Enter Data'!E47+'Enter Data'!F47&gt;=0.25, 'Enter Data'!G47&gt;=0.5), 5, 0)</f>
        <v>0</v>
      </c>
      <c r="AT39">
        <f>IF(AND(SUM('Enter Data'!E48:I48)='Enter Data'!B48,SUM($A$35:$A$38) = 0,'Enter Data'!E48+'Enter Data'!F48&gt;=0.25, 'Enter Data'!G48&gt;=0.5), 5, 0)</f>
        <v>0</v>
      </c>
      <c r="AU39">
        <f>IF(AND(SUM('Enter Data'!E49:I49)='Enter Data'!B49,SUM($A$35:$A$38) = 0,'Enter Data'!E49+'Enter Data'!F49&gt;=0.25, 'Enter Data'!G49&gt;=0.5), 5, 0)</f>
        <v>0</v>
      </c>
      <c r="AV39">
        <f>IF(AND(SUM('Enter Data'!E50:I50)='Enter Data'!B50,SUM($A$35:$A$38) = 0,'Enter Data'!E50+'Enter Data'!F50&gt;=0.25, 'Enter Data'!G50&gt;=0.5), 5, 0)</f>
        <v>0</v>
      </c>
      <c r="AW39">
        <f>IF(AND(SUM('Enter Data'!E51:I51)='Enter Data'!B51,SUM($A$35:$A$38) = 0,'Enter Data'!E51+'Enter Data'!F51&gt;=0.25, 'Enter Data'!G51&gt;=0.5), 5, 0)</f>
        <v>0</v>
      </c>
      <c r="AX39">
        <f>IF(AND(SUM('Enter Data'!E52:I52)='Enter Data'!B52,SUM($A$35:$A$38) = 0,'Enter Data'!E52+'Enter Data'!F52&gt;=0.25, 'Enter Data'!G52&gt;=0.5), 5, 0)</f>
        <v>0</v>
      </c>
      <c r="AY39">
        <f>IF(AND(SUM('Enter Data'!E53:I53)='Enter Data'!B53,SUM($A$35:$A$38) = 0,'Enter Data'!E53+'Enter Data'!F53&gt;=0.25, 'Enter Data'!G53&gt;=0.5), 5, 0)</f>
        <v>0</v>
      </c>
      <c r="AZ39">
        <f>IF(AND(SUM('Enter Data'!E54:I54)='Enter Data'!B54,SUM($A$35:$A$38) = 0,'Enter Data'!E54+'Enter Data'!F54&gt;=0.25, 'Enter Data'!G54&gt;=0.5), 5, 0)</f>
        <v>0</v>
      </c>
      <c r="BA39">
        <f>IF(AND(SUM('Enter Data'!E55:I55)='Enter Data'!B55,SUM($A$35:$A$38) = 0,'Enter Data'!E55+'Enter Data'!F55&gt;=0.25, 'Enter Data'!G55&gt;=0.5), 5, 0)</f>
        <v>0</v>
      </c>
      <c r="BB39">
        <f>IF(AND(SUM('Enter Data'!E56:I56)='Enter Data'!B56,SUM($A$35:$A$38) = 0,'Enter Data'!E56+'Enter Data'!F56&gt;=0.25, 'Enter Data'!G56&gt;=0.5), 5, 0)</f>
        <v>0</v>
      </c>
      <c r="BC39">
        <f>IF(AND(SUM('Enter Data'!E57:I57)='Enter Data'!B57,SUM($A$35:$A$38) = 0,'Enter Data'!E57+'Enter Data'!F57&gt;=0.25, 'Enter Data'!G57&gt;=0.5), 5, 0)</f>
        <v>0</v>
      </c>
      <c r="BD39">
        <f>IF(AND(SUM('Enter Data'!E58:I58)='Enter Data'!B58,SUM($A$35:$A$38) = 0,'Enter Data'!E58+'Enter Data'!F58&gt;=0.25, 'Enter Data'!G58&gt;=0.5), 5, 0)</f>
        <v>0</v>
      </c>
      <c r="BE39">
        <f>IF(AND(SUM('Enter Data'!E59:I59)='Enter Data'!B59,SUM($A$35:$A$38) = 0,'Enter Data'!E59+'Enter Data'!F59&gt;=0.25, 'Enter Data'!G59&gt;=0.5), 5, 0)</f>
        <v>0</v>
      </c>
      <c r="BF39">
        <f>IF(AND(SUM('Enter Data'!E60:I60)='Enter Data'!B60,SUM($A$35:$A$38) = 0,'Enter Data'!E60+'Enter Data'!F60&gt;=0.25, 'Enter Data'!G60&gt;=0.5), 5, 0)</f>
        <v>0</v>
      </c>
      <c r="BG39">
        <f>IF(AND(SUM('Enter Data'!E61:I61)='Enter Data'!B61,SUM($A$35:$A$38) = 0,'Enter Data'!E61+'Enter Data'!F61&gt;=0.25, 'Enter Data'!G61&gt;=0.5), 5, 0)</f>
        <v>0</v>
      </c>
      <c r="BH39">
        <f>IF(AND(SUM('Enter Data'!E62:I62)='Enter Data'!B62,SUM($A$35:$A$38) = 0,'Enter Data'!E62+'Enter Data'!F62&gt;=0.25, 'Enter Data'!G62&gt;=0.5), 5, 0)</f>
        <v>0</v>
      </c>
      <c r="BI39">
        <f>IF(AND(SUM('Enter Data'!E63:I63)='Enter Data'!B63,SUM($A$35:$A$38) = 0,'Enter Data'!E63+'Enter Data'!F63&gt;=0.25, 'Enter Data'!G63&gt;=0.5), 5, 0)</f>
        <v>0</v>
      </c>
      <c r="BJ39">
        <f>IF(AND(SUM('Enter Data'!E64:I64)='Enter Data'!B64,SUM($A$35:$A$38) = 0,'Enter Data'!E64+'Enter Data'!F64&gt;=0.25, 'Enter Data'!G64&gt;=0.5), 5, 0)</f>
        <v>0</v>
      </c>
      <c r="BK39">
        <f>IF(AND(SUM('Enter Data'!E65:I65)='Enter Data'!B65,SUM($A$35:$A$38) = 0,'Enter Data'!E65+'Enter Data'!F65&gt;=0.25, 'Enter Data'!G65&gt;=0.5), 5, 0)</f>
        <v>0</v>
      </c>
      <c r="BL39">
        <f>IF(AND(SUM('Enter Data'!E66:I66)='Enter Data'!B66,SUM($A$35:$A$38) = 0,'Enter Data'!E66+'Enter Data'!F66&gt;=0.25, 'Enter Data'!G66&gt;=0.5), 5, 0)</f>
        <v>0</v>
      </c>
      <c r="BM39">
        <f>IF(AND(SUM('Enter Data'!E67:I67)='Enter Data'!B67,SUM($A$35:$A$38) = 0,'Enter Data'!E67+'Enter Data'!F67&gt;=0.25, 'Enter Data'!G67&gt;=0.5), 5, 0)</f>
        <v>0</v>
      </c>
      <c r="BN39">
        <f>IF(AND(SUM('Enter Data'!E68:I68)='Enter Data'!B68,SUM($A$35:$A$38) = 0,'Enter Data'!E68+'Enter Data'!F68&gt;=0.25, 'Enter Data'!G68&gt;=0.5), 5, 0)</f>
        <v>0</v>
      </c>
      <c r="BO39">
        <f>IF(AND(SUM('Enter Data'!E69:I69)='Enter Data'!B69,SUM($A$35:$A$38) = 0,'Enter Data'!E69+'Enter Data'!F69&gt;=0.25, 'Enter Data'!G69&gt;=0.5), 5, 0)</f>
        <v>0</v>
      </c>
      <c r="BP39">
        <f>IF(AND(SUM('Enter Data'!E70:I70)='Enter Data'!B70,SUM($A$35:$A$38) = 0,'Enter Data'!E70+'Enter Data'!F70&gt;=0.25, 'Enter Data'!G70&gt;=0.5), 5, 0)</f>
        <v>0</v>
      </c>
      <c r="BQ39">
        <f>IF(AND(SUM('Enter Data'!E71:I71)='Enter Data'!B71,SUM($A$35:$A$38) = 0,'Enter Data'!E71+'Enter Data'!F71&gt;=0.25, 'Enter Data'!G71&gt;=0.5), 5, 0)</f>
        <v>0</v>
      </c>
      <c r="BR39">
        <f>IF(AND(SUM('Enter Data'!E72:I72)='Enter Data'!B72,SUM($A$35:$A$38) = 0,'Enter Data'!E72+'Enter Data'!F72&gt;=0.25, 'Enter Data'!G72&gt;=0.5), 5, 0)</f>
        <v>0</v>
      </c>
      <c r="BS39">
        <f>IF(AND(SUM('Enter Data'!E73:I73)='Enter Data'!B73,SUM($A$35:$A$38) = 0,'Enter Data'!E73+'Enter Data'!F73&gt;=0.25, 'Enter Data'!G73&gt;=0.5), 5, 0)</f>
        <v>0</v>
      </c>
      <c r="BT39">
        <f>IF(AND(SUM('Enter Data'!E74:I74)='Enter Data'!B74,SUM($A$35:$A$38) = 0,'Enter Data'!E74+'Enter Data'!F74&gt;=0.25, 'Enter Data'!G74&gt;=0.5), 5, 0)</f>
        <v>0</v>
      </c>
      <c r="BU39">
        <f>IF(AND(SUM('Enter Data'!E75:I75)='Enter Data'!B75,SUM($A$35:$A$38) = 0,'Enter Data'!E75+'Enter Data'!F75&gt;=0.25, 'Enter Data'!G75&gt;=0.5), 5, 0)</f>
        <v>0</v>
      </c>
      <c r="BV39">
        <f>IF(AND(SUM('Enter Data'!E76:I76)='Enter Data'!B76,SUM($A$35:$A$38) = 0,'Enter Data'!E76+'Enter Data'!F76&gt;=0.25, 'Enter Data'!G76&gt;=0.5), 5, 0)</f>
        <v>0</v>
      </c>
      <c r="BW39">
        <f>IF(AND(SUM('Enter Data'!E77:I77)='Enter Data'!B77,SUM($A$35:$A$38) = 0,'Enter Data'!E77+'Enter Data'!F77&gt;=0.25, 'Enter Data'!G77&gt;=0.5), 5, 0)</f>
        <v>0</v>
      </c>
      <c r="BX39">
        <f>IF(AND(SUM('Enter Data'!E78:I78)='Enter Data'!B78,SUM($A$35:$A$38) = 0,'Enter Data'!E78+'Enter Data'!F78&gt;=0.25, 'Enter Data'!G78&gt;=0.5), 5, 0)</f>
        <v>0</v>
      </c>
      <c r="BY39">
        <f>IF(AND(SUM('Enter Data'!E79:I79)='Enter Data'!B79,SUM($A$35:$A$38) = 0,'Enter Data'!E79+'Enter Data'!F79&gt;=0.25, 'Enter Data'!G79&gt;=0.5), 5, 0)</f>
        <v>0</v>
      </c>
      <c r="BZ39">
        <f>IF(AND(SUM('Enter Data'!E80:I80)='Enter Data'!B80,SUM($A$35:$A$38) = 0,'Enter Data'!E80+'Enter Data'!F80&gt;=0.25, 'Enter Data'!G80&gt;=0.5), 5, 0)</f>
        <v>0</v>
      </c>
      <c r="CA39">
        <f>IF(AND(SUM('Enter Data'!E81:I81)='Enter Data'!B81,SUM($A$35:$A$38) = 0,'Enter Data'!E81+'Enter Data'!F81&gt;=0.25, 'Enter Data'!G81&gt;=0.5), 5, 0)</f>
        <v>0</v>
      </c>
      <c r="CB39">
        <f>IF(AND(SUM('Enter Data'!E82:I82)='Enter Data'!B82,SUM($A$35:$A$38) = 0,'Enter Data'!E82+'Enter Data'!F82&gt;=0.25, 'Enter Data'!G82&gt;=0.5), 5, 0)</f>
        <v>0</v>
      </c>
      <c r="CC39">
        <f>IF(AND(SUM('Enter Data'!E83:I83)='Enter Data'!B83,SUM($A$35:$A$38) = 0,'Enter Data'!E83+'Enter Data'!F83&gt;=0.25, 'Enter Data'!G83&gt;=0.5), 5, 0)</f>
        <v>0</v>
      </c>
      <c r="CD39">
        <f>IF(AND(SUM('Enter Data'!E84:I84)='Enter Data'!B84,SUM($A$35:$A$38) = 0,'Enter Data'!E84+'Enter Data'!F84&gt;=0.25, 'Enter Data'!G84&gt;=0.5), 5, 0)</f>
        <v>0</v>
      </c>
      <c r="CE39">
        <f>IF(AND(SUM('Enter Data'!E85:I85)='Enter Data'!B85,SUM($A$35:$A$38) = 0,'Enter Data'!E85+'Enter Data'!F85&gt;=0.25, 'Enter Data'!G85&gt;=0.5), 5, 0)</f>
        <v>0</v>
      </c>
      <c r="CF39">
        <f>IF(AND(SUM('Enter Data'!E86:I86)='Enter Data'!B86,SUM($A$35:$A$38) = 0,'Enter Data'!E86+'Enter Data'!F86&gt;=0.25, 'Enter Data'!G86&gt;=0.5), 5, 0)</f>
        <v>0</v>
      </c>
      <c r="CG39">
        <f>IF(AND(SUM('Enter Data'!E87:I87)='Enter Data'!B87,SUM($A$35:$A$38) = 0,'Enter Data'!E87+'Enter Data'!F87&gt;=0.25, 'Enter Data'!G87&gt;=0.5), 5, 0)</f>
        <v>0</v>
      </c>
      <c r="CH39">
        <f>IF(AND(SUM('Enter Data'!E88:I88)='Enter Data'!B88,SUM($A$35:$A$38) = 0,'Enter Data'!E88+'Enter Data'!F88&gt;=0.25, 'Enter Data'!G88&gt;=0.5), 5, 0)</f>
        <v>0</v>
      </c>
      <c r="CI39">
        <f>IF(AND(SUM('Enter Data'!E89:I89)='Enter Data'!B89,SUM($A$35:$A$38) = 0,'Enter Data'!E89+'Enter Data'!F89&gt;=0.25, 'Enter Data'!G89&gt;=0.5), 5, 0)</f>
        <v>0</v>
      </c>
      <c r="CJ39">
        <f>IF(AND(SUM('Enter Data'!E90:I90)='Enter Data'!B90,SUM($A$35:$A$38) = 0,'Enter Data'!E90+'Enter Data'!F90&gt;=0.25, 'Enter Data'!G90&gt;=0.5), 5, 0)</f>
        <v>0</v>
      </c>
      <c r="CK39">
        <f>IF(AND(SUM('Enter Data'!E91:I91)='Enter Data'!B91,SUM($A$35:$A$38) = 0,'Enter Data'!E91+'Enter Data'!F91&gt;=0.25, 'Enter Data'!G91&gt;=0.5), 5, 0)</f>
        <v>0</v>
      </c>
      <c r="CL39">
        <f>IF(AND(SUM('Enter Data'!E92:I92)='Enter Data'!B92,SUM($A$35:$A$38) = 0,'Enter Data'!E92+'Enter Data'!F92&gt;=0.25, 'Enter Data'!G92&gt;=0.5), 5, 0)</f>
        <v>0</v>
      </c>
      <c r="CM39">
        <f>IF(AND(SUM('Enter Data'!E93:I93)='Enter Data'!B93,SUM($A$35:$A$38) = 0,'Enter Data'!E93+'Enter Data'!F93&gt;=0.25, 'Enter Data'!G93&gt;=0.5), 5, 0)</f>
        <v>0</v>
      </c>
      <c r="CN39">
        <f>IF(AND(SUM('Enter Data'!E94:I94)='Enter Data'!B94,SUM($A$35:$A$38) = 0,'Enter Data'!E94+'Enter Data'!F94&gt;=0.25, 'Enter Data'!G94&gt;=0.5), 5, 0)</f>
        <v>0</v>
      </c>
      <c r="CO39">
        <f>IF(AND(SUM('Enter Data'!E95:I95)='Enter Data'!B95,SUM($A$35:$A$38) = 0,'Enter Data'!E95+'Enter Data'!F95&gt;=0.25, 'Enter Data'!G95&gt;=0.5), 5, 0)</f>
        <v>0</v>
      </c>
      <c r="CP39">
        <f>IF(AND(SUM('Enter Data'!E96:I96)='Enter Data'!B96,SUM($A$35:$A$38) = 0,'Enter Data'!E96+'Enter Data'!F96&gt;=0.25, 'Enter Data'!G96&gt;=0.5), 5, 0)</f>
        <v>0</v>
      </c>
      <c r="CQ39">
        <f>IF(AND(SUM('Enter Data'!E97:I97)='Enter Data'!B97,SUM($A$35:$A$38) = 0,'Enter Data'!E97+'Enter Data'!F97&gt;=0.25, 'Enter Data'!G97&gt;=0.5), 5, 0)</f>
        <v>0</v>
      </c>
      <c r="CR39">
        <f>IF(AND(SUM('Enter Data'!E98:I98)='Enter Data'!B98,SUM($A$35:$A$38) = 0,'Enter Data'!E98+'Enter Data'!F98&gt;=0.25, 'Enter Data'!G98&gt;=0.5), 5, 0)</f>
        <v>0</v>
      </c>
      <c r="CS39">
        <f>IF(AND(SUM('Enter Data'!E99:I99)='Enter Data'!B99,SUM($A$35:$A$38) = 0,'Enter Data'!E99+'Enter Data'!F99&gt;=0.25, 'Enter Data'!G99&gt;=0.5), 5, 0)</f>
        <v>0</v>
      </c>
      <c r="CT39">
        <f>IF(AND(SUM('Enter Data'!E100:I100)='Enter Data'!B100,SUM($A$35:$A$38) = 0,'Enter Data'!E100+'Enter Data'!F100&gt;=0.25, 'Enter Data'!G100&gt;=0.5), 5, 0)</f>
        <v>0</v>
      </c>
      <c r="CU39">
        <f>IF(AND(SUM('Enter Data'!E101:I101)='Enter Data'!B101,SUM($A$35:$A$38) = 0,'Enter Data'!E101+'Enter Data'!F101&gt;=0.25, 'Enter Data'!G101&gt;=0.5), 5, 0)</f>
        <v>0</v>
      </c>
      <c r="CV39">
        <f>IF(AND(SUM('Enter Data'!E102:I102)='Enter Data'!B102,SUM($A$35:$A$38) = 0,'Enter Data'!E102+'Enter Data'!F102&gt;=0.25, 'Enter Data'!G102&gt;=0.5), 5, 0)</f>
        <v>0</v>
      </c>
    </row>
    <row r="40" spans="1:100" x14ac:dyDescent="0.25">
      <c r="A40" s="69">
        <f>IF(AND(SUM('Enter Data'!E3:I3)='Enter Data'!B3,SUM($A$35:$A$39) = 0,'Enter Data'!H3&gt;=0.3,'Enter Data'!I3&lt;0.3, 'Enter Data'!E3+'Enter Data'!F3&lt;0.25), 6, 0)</f>
        <v>0</v>
      </c>
      <c r="B40">
        <f>IF(AND(SUM('Enter Data'!E4:I4)='Enter Data'!B4,SUM($A$35:$A$39) = 0,'Enter Data'!H4&gt;=0.3,'Enter Data'!I4&lt;0.3, 'Enter Data'!E4+'Enter Data'!F4&lt;0.25), 6, 0)</f>
        <v>0</v>
      </c>
      <c r="C40">
        <f>IF(AND(SUM('Enter Data'!E5:I5)='Enter Data'!B5,SUM($A$35:$A$39) = 0,'Enter Data'!H5&gt;=0.3,'Enter Data'!I5&lt;0.3, 'Enter Data'!E5+'Enter Data'!F5&lt;0.25), 6, 0)</f>
        <v>0</v>
      </c>
      <c r="D40">
        <f>IF(AND(SUM('Enter Data'!E6:I6)='Enter Data'!B6,SUM($A$35:$A$39) = 0,'Enter Data'!H6&gt;=0.3,'Enter Data'!I6&lt;0.3, 'Enter Data'!E6+'Enter Data'!F6&lt;0.25), 6, 0)</f>
        <v>0</v>
      </c>
      <c r="E40">
        <f>IF(AND(SUM('Enter Data'!E7:I7)='Enter Data'!B7,SUM($A$35:$A$39) = 0,'Enter Data'!H7&gt;=0.3,'Enter Data'!I7&lt;0.3, 'Enter Data'!E7+'Enter Data'!F7&lt;0.25), 6, 0)</f>
        <v>0</v>
      </c>
      <c r="F40">
        <f>IF(AND(SUM('Enter Data'!E8:I8)='Enter Data'!B8,SUM($A$35:$A$39) = 0,'Enter Data'!H8&gt;=0.3,'Enter Data'!I8&lt;0.3, 'Enter Data'!E8+'Enter Data'!F8&lt;0.25), 6, 0)</f>
        <v>0</v>
      </c>
      <c r="G40">
        <f>IF(AND(SUM('Enter Data'!E9:I9)='Enter Data'!B9,SUM($A$35:$A$39) = 0,'Enter Data'!H9&gt;=0.3,'Enter Data'!I9&lt;0.3, 'Enter Data'!E9+'Enter Data'!F9&lt;0.25), 6, 0)</f>
        <v>0</v>
      </c>
      <c r="H40">
        <f>IF(AND(SUM('Enter Data'!E10:I10)='Enter Data'!B10,SUM($A$35:$A$39) = 0,'Enter Data'!H10&gt;=0.3,'Enter Data'!I10&lt;0.3, 'Enter Data'!E10+'Enter Data'!F10&lt;0.25), 6, 0)</f>
        <v>0</v>
      </c>
      <c r="I40">
        <f>IF(AND(SUM('Enter Data'!E11:I11)='Enter Data'!B11,SUM($A$35:$A$39) = 0,'Enter Data'!H11&gt;=0.3,'Enter Data'!I11&lt;0.3, 'Enter Data'!E11+'Enter Data'!F11&lt;0.25), 6, 0)</f>
        <v>0</v>
      </c>
      <c r="J40">
        <f>IF(AND(SUM('Enter Data'!E12:I12)='Enter Data'!B12,SUM($A$35:$A$39) = 0,'Enter Data'!H12&gt;=0.3,'Enter Data'!I12&lt;0.3, 'Enter Data'!E12+'Enter Data'!F12&lt;0.25), 6, 0)</f>
        <v>0</v>
      </c>
      <c r="K40">
        <f>IF(AND(SUM('Enter Data'!E13:I13)='Enter Data'!B13,SUM($A$35:$A$39) = 0,'Enter Data'!H13&gt;=0.3,'Enter Data'!I13&lt;0.3, 'Enter Data'!E13+'Enter Data'!F13&lt;0.25), 6, 0)</f>
        <v>0</v>
      </c>
      <c r="L40">
        <f>IF(AND(SUM('Enter Data'!E14:I14)='Enter Data'!B14,SUM($A$35:$A$39) = 0,'Enter Data'!H14&gt;=0.3,'Enter Data'!I14&lt;0.3, 'Enter Data'!E14+'Enter Data'!F14&lt;0.25), 6, 0)</f>
        <v>0</v>
      </c>
      <c r="M40">
        <f>IF(AND(SUM('Enter Data'!E15:I15)='Enter Data'!B15,SUM($A$35:$A$39) = 0,'Enter Data'!H15&gt;=0.3,'Enter Data'!I15&lt;0.3, 'Enter Data'!E15+'Enter Data'!F15&lt;0.25), 6, 0)</f>
        <v>0</v>
      </c>
      <c r="N40">
        <f>IF(AND(SUM('Enter Data'!E16:I16)='Enter Data'!B16,SUM($A$35:$A$39) = 0,'Enter Data'!H16&gt;=0.3,'Enter Data'!I16&lt;0.3, 'Enter Data'!E16+'Enter Data'!F16&lt;0.25), 6, 0)</f>
        <v>0</v>
      </c>
      <c r="O40">
        <f>IF(AND(SUM('Enter Data'!E17:I17)='Enter Data'!B17,SUM($A$35:$A$39) = 0,'Enter Data'!H17&gt;=0.3,'Enter Data'!I17&lt;0.3, 'Enter Data'!E17+'Enter Data'!F17&lt;0.25), 6, 0)</f>
        <v>0</v>
      </c>
      <c r="P40">
        <f>IF(AND(SUM('Enter Data'!E18:I18)='Enter Data'!B18,SUM($A$35:$A$39) = 0,'Enter Data'!H18&gt;=0.3,'Enter Data'!I18&lt;0.3, 'Enter Data'!E18+'Enter Data'!F18&lt;0.25), 6, 0)</f>
        <v>0</v>
      </c>
      <c r="Q40">
        <f>IF(AND(SUM('Enter Data'!E19:I19)='Enter Data'!B19,SUM($A$35:$A$39) = 0,'Enter Data'!H19&gt;=0.3,'Enter Data'!I19&lt;0.3, 'Enter Data'!E19+'Enter Data'!F19&lt;0.25), 6, 0)</f>
        <v>0</v>
      </c>
      <c r="R40">
        <f>IF(AND(SUM('Enter Data'!E20:I20)='Enter Data'!B20,SUM($A$35:$A$39) = 0,'Enter Data'!H20&gt;=0.3,'Enter Data'!I20&lt;0.3, 'Enter Data'!E20+'Enter Data'!F20&lt;0.25), 6, 0)</f>
        <v>0</v>
      </c>
      <c r="S40">
        <f>IF(AND(SUM('Enter Data'!E21:I21)='Enter Data'!B21,SUM($A$35:$A$39) = 0,'Enter Data'!H21&gt;=0.3,'Enter Data'!I21&lt;0.3, 'Enter Data'!E21+'Enter Data'!F21&lt;0.25), 6, 0)</f>
        <v>0</v>
      </c>
      <c r="T40">
        <f>IF(AND(SUM('Enter Data'!E22:I22)='Enter Data'!B22,SUM($A$35:$A$39) = 0,'Enter Data'!H22&gt;=0.3,'Enter Data'!I22&lt;0.3, 'Enter Data'!E22+'Enter Data'!F22&lt;0.25), 6, 0)</f>
        <v>0</v>
      </c>
      <c r="U40">
        <f>IF(AND(SUM('Enter Data'!E23:I23)='Enter Data'!B23,SUM($A$35:$A$39) = 0,'Enter Data'!H23&gt;=0.3,'Enter Data'!I23&lt;0.3, 'Enter Data'!E23+'Enter Data'!F23&lt;0.25), 6, 0)</f>
        <v>0</v>
      </c>
      <c r="V40">
        <f>IF(AND(SUM('Enter Data'!E24:I24)='Enter Data'!B24,SUM($A$35:$A$39) = 0,'Enter Data'!H24&gt;=0.3,'Enter Data'!I24&lt;0.3, 'Enter Data'!E24+'Enter Data'!F24&lt;0.25), 6, 0)</f>
        <v>0</v>
      </c>
      <c r="W40">
        <f>IF(AND(SUM('Enter Data'!E25:I25)='Enter Data'!B25,SUM($A$35:$A$39) = 0,'Enter Data'!H25&gt;=0.3,'Enter Data'!I25&lt;0.3, 'Enter Data'!E25+'Enter Data'!F25&lt;0.25), 6, 0)</f>
        <v>0</v>
      </c>
      <c r="X40">
        <f>IF(AND(SUM('Enter Data'!E26:I26)='Enter Data'!B26,SUM($A$35:$A$39) = 0,'Enter Data'!H26&gt;=0.3,'Enter Data'!I26&lt;0.3, 'Enter Data'!E26+'Enter Data'!F26&lt;0.25), 6, 0)</f>
        <v>0</v>
      </c>
      <c r="Y40">
        <f>IF(AND(SUM('Enter Data'!E27:I27)='Enter Data'!B27,SUM($A$35:$A$39) = 0,'Enter Data'!H27&gt;=0.3,'Enter Data'!I27&lt;0.3, 'Enter Data'!E27+'Enter Data'!F27&lt;0.25), 6, 0)</f>
        <v>0</v>
      </c>
      <c r="Z40">
        <f>IF(AND(SUM('Enter Data'!E28:I28)='Enter Data'!B28,SUM($A$35:$A$39) = 0,'Enter Data'!H28&gt;=0.3,'Enter Data'!I28&lt;0.3, 'Enter Data'!E28+'Enter Data'!F28&lt;0.25), 6, 0)</f>
        <v>0</v>
      </c>
      <c r="AA40">
        <f>IF(AND(SUM('Enter Data'!E29:I29)='Enter Data'!B29,SUM($A$35:$A$39) = 0,'Enter Data'!H29&gt;=0.3,'Enter Data'!I29&lt;0.3, 'Enter Data'!E29+'Enter Data'!F29&lt;0.25), 6, 0)</f>
        <v>0</v>
      </c>
      <c r="AB40">
        <f>IF(AND(SUM('Enter Data'!E30:I30)='Enter Data'!B30,SUM($A$35:$A$39) = 0,'Enter Data'!H30&gt;=0.3,'Enter Data'!I30&lt;0.3, 'Enter Data'!E30+'Enter Data'!F30&lt;0.25), 6, 0)</f>
        <v>0</v>
      </c>
      <c r="AC40">
        <f>IF(AND(SUM('Enter Data'!E31:I31)='Enter Data'!B31,SUM($A$35:$A$39) = 0,'Enter Data'!H31&gt;=0.3,'Enter Data'!I31&lt;0.3, 'Enter Data'!E31+'Enter Data'!F31&lt;0.25), 6, 0)</f>
        <v>0</v>
      </c>
      <c r="AD40">
        <f>IF(AND(SUM('Enter Data'!E32:I32)='Enter Data'!B32,SUM($A$35:$A$39) = 0,'Enter Data'!H32&gt;=0.3,'Enter Data'!I32&lt;0.3, 'Enter Data'!E32+'Enter Data'!F32&lt;0.25), 6, 0)</f>
        <v>0</v>
      </c>
      <c r="AE40">
        <f>IF(AND(SUM('Enter Data'!E33:I33)='Enter Data'!B33,SUM($A$35:$A$39) = 0,'Enter Data'!H33&gt;=0.3,'Enter Data'!I33&lt;0.3, 'Enter Data'!E33+'Enter Data'!F33&lt;0.25), 6, 0)</f>
        <v>0</v>
      </c>
      <c r="AF40">
        <f>IF(AND(SUM('Enter Data'!E34:I34)='Enter Data'!B34,SUM($A$35:$A$39) = 0,'Enter Data'!H34&gt;=0.3,'Enter Data'!I34&lt;0.3, 'Enter Data'!E34+'Enter Data'!F34&lt;0.25), 6, 0)</f>
        <v>0</v>
      </c>
      <c r="AG40">
        <f>IF(AND(SUM('Enter Data'!E35:I35)='Enter Data'!B35,SUM($A$35:$A$39) = 0,'Enter Data'!H35&gt;=0.3,'Enter Data'!I35&lt;0.3, 'Enter Data'!E35+'Enter Data'!F35&lt;0.25), 6, 0)</f>
        <v>0</v>
      </c>
      <c r="AH40">
        <f>IF(AND(SUM('Enter Data'!E36:I36)='Enter Data'!B36,SUM($A$35:$A$39) = 0,'Enter Data'!H36&gt;=0.3,'Enter Data'!I36&lt;0.3, 'Enter Data'!E36+'Enter Data'!F36&lt;0.25), 6, 0)</f>
        <v>0</v>
      </c>
      <c r="AI40">
        <f>IF(AND(SUM('Enter Data'!E37:I37)='Enter Data'!B37,SUM($A$35:$A$39) = 0,'Enter Data'!H37&gt;=0.3,'Enter Data'!I37&lt;0.3, 'Enter Data'!E37+'Enter Data'!F37&lt;0.25), 6, 0)</f>
        <v>0</v>
      </c>
      <c r="AJ40">
        <f>IF(AND(SUM('Enter Data'!E38:I38)='Enter Data'!B38,SUM($A$35:$A$39) = 0,'Enter Data'!H38&gt;=0.3,'Enter Data'!I38&lt;0.3, 'Enter Data'!E38+'Enter Data'!F38&lt;0.25), 6, 0)</f>
        <v>0</v>
      </c>
      <c r="AK40">
        <f>IF(AND(SUM('Enter Data'!E39:I39)='Enter Data'!B39,SUM($A$35:$A$39) = 0,'Enter Data'!H39&gt;=0.3,'Enter Data'!I39&lt;0.3, 'Enter Data'!E39+'Enter Data'!F39&lt;0.25), 6, 0)</f>
        <v>0</v>
      </c>
      <c r="AL40">
        <f>IF(AND(SUM('Enter Data'!E40:I40)='Enter Data'!B40,SUM($A$35:$A$39) = 0,'Enter Data'!H40&gt;=0.3,'Enter Data'!I40&lt;0.3, 'Enter Data'!E40+'Enter Data'!F40&lt;0.25), 6, 0)</f>
        <v>0</v>
      </c>
      <c r="AM40">
        <f>IF(AND(SUM('Enter Data'!E41:I41)='Enter Data'!B41,SUM($A$35:$A$39) = 0,'Enter Data'!H41&gt;=0.3,'Enter Data'!I41&lt;0.3, 'Enter Data'!E41+'Enter Data'!F41&lt;0.25), 6, 0)</f>
        <v>0</v>
      </c>
      <c r="AN40">
        <f>IF(AND(SUM('Enter Data'!E42:I42)='Enter Data'!B42,SUM($A$35:$A$39) = 0,'Enter Data'!H42&gt;=0.3,'Enter Data'!I42&lt;0.3, 'Enter Data'!E42+'Enter Data'!F42&lt;0.25), 6, 0)</f>
        <v>0</v>
      </c>
      <c r="AO40">
        <f>IF(AND(SUM('Enter Data'!E43:I43)='Enter Data'!B43,SUM($A$35:$A$39) = 0,'Enter Data'!H43&gt;=0.3,'Enter Data'!I43&lt;0.3, 'Enter Data'!E43+'Enter Data'!F43&lt;0.25), 6, 0)</f>
        <v>0</v>
      </c>
      <c r="AP40">
        <f>IF(AND(SUM('Enter Data'!E44:I44)='Enter Data'!B44,SUM($A$35:$A$39) = 0,'Enter Data'!H44&gt;=0.3,'Enter Data'!I44&lt;0.3, 'Enter Data'!E44+'Enter Data'!F44&lt;0.25), 6, 0)</f>
        <v>0</v>
      </c>
      <c r="AQ40">
        <f>IF(AND(SUM('Enter Data'!E45:I45)='Enter Data'!B45,SUM($A$35:$A$39) = 0,'Enter Data'!H45&gt;=0.3,'Enter Data'!I45&lt;0.3, 'Enter Data'!E45+'Enter Data'!F45&lt;0.25), 6, 0)</f>
        <v>0</v>
      </c>
      <c r="AR40">
        <f>IF(AND(SUM('Enter Data'!E46:I46)='Enter Data'!B46,SUM($A$35:$A$39) = 0,'Enter Data'!H46&gt;=0.3,'Enter Data'!I46&lt;0.3, 'Enter Data'!E46+'Enter Data'!F46&lt;0.25), 6, 0)</f>
        <v>0</v>
      </c>
      <c r="AS40">
        <f>IF(AND(SUM('Enter Data'!E47:I47)='Enter Data'!B47,SUM($A$35:$A$39) = 0,'Enter Data'!H47&gt;=0.3,'Enter Data'!I47&lt;0.3, 'Enter Data'!E47+'Enter Data'!F47&lt;0.25), 6, 0)</f>
        <v>0</v>
      </c>
      <c r="AT40">
        <f>IF(AND(SUM('Enter Data'!E48:I48)='Enter Data'!B48,SUM($A$35:$A$39) = 0,'Enter Data'!H48&gt;=0.3,'Enter Data'!I48&lt;0.3, 'Enter Data'!E48+'Enter Data'!F48&lt;0.25), 6, 0)</f>
        <v>0</v>
      </c>
      <c r="AU40">
        <f>IF(AND(SUM('Enter Data'!E49:I49)='Enter Data'!B49,SUM($A$35:$A$39) = 0,'Enter Data'!H49&gt;=0.3,'Enter Data'!I49&lt;0.3, 'Enter Data'!E49+'Enter Data'!F49&lt;0.25), 6, 0)</f>
        <v>0</v>
      </c>
      <c r="AV40">
        <f>IF(AND(SUM('Enter Data'!E50:I50)='Enter Data'!B50,SUM($A$35:$A$39) = 0,'Enter Data'!H50&gt;=0.3,'Enter Data'!I50&lt;0.3, 'Enter Data'!E50+'Enter Data'!F50&lt;0.25), 6, 0)</f>
        <v>0</v>
      </c>
      <c r="AW40">
        <f>IF(AND(SUM('Enter Data'!E51:I51)='Enter Data'!B51,SUM($A$35:$A$39) = 0,'Enter Data'!H51&gt;=0.3,'Enter Data'!I51&lt;0.3, 'Enter Data'!E51+'Enter Data'!F51&lt;0.25), 6, 0)</f>
        <v>0</v>
      </c>
      <c r="AX40">
        <f>IF(AND(SUM('Enter Data'!E52:I52)='Enter Data'!B52,SUM($A$35:$A$39) = 0,'Enter Data'!H52&gt;=0.3,'Enter Data'!I52&lt;0.3, 'Enter Data'!E52+'Enter Data'!F52&lt;0.25), 6, 0)</f>
        <v>0</v>
      </c>
      <c r="AY40">
        <f>IF(AND(SUM('Enter Data'!E53:I53)='Enter Data'!B53,SUM($A$35:$A$39) = 0,'Enter Data'!H53&gt;=0.3,'Enter Data'!I53&lt;0.3, 'Enter Data'!E53+'Enter Data'!F53&lt;0.25), 6, 0)</f>
        <v>0</v>
      </c>
      <c r="AZ40">
        <f>IF(AND(SUM('Enter Data'!E54:I54)='Enter Data'!B54,SUM($A$35:$A$39) = 0,'Enter Data'!H54&gt;=0.3,'Enter Data'!I54&lt;0.3, 'Enter Data'!E54+'Enter Data'!F54&lt;0.25), 6, 0)</f>
        <v>0</v>
      </c>
      <c r="BA40">
        <f>IF(AND(SUM('Enter Data'!E55:I55)='Enter Data'!B55,SUM($A$35:$A$39) = 0,'Enter Data'!H55&gt;=0.3,'Enter Data'!I55&lt;0.3, 'Enter Data'!E55+'Enter Data'!F55&lt;0.25), 6, 0)</f>
        <v>0</v>
      </c>
      <c r="BB40">
        <f>IF(AND(SUM('Enter Data'!E56:I56)='Enter Data'!B56,SUM($A$35:$A$39) = 0,'Enter Data'!H56&gt;=0.3,'Enter Data'!I56&lt;0.3, 'Enter Data'!E56+'Enter Data'!F56&lt;0.25), 6, 0)</f>
        <v>0</v>
      </c>
      <c r="BC40">
        <f>IF(AND(SUM('Enter Data'!E57:I57)='Enter Data'!B57,SUM($A$35:$A$39) = 0,'Enter Data'!H57&gt;=0.3,'Enter Data'!I57&lt;0.3, 'Enter Data'!E57+'Enter Data'!F57&lt;0.25), 6, 0)</f>
        <v>0</v>
      </c>
      <c r="BD40">
        <f>IF(AND(SUM('Enter Data'!E58:I58)='Enter Data'!B58,SUM($A$35:$A$39) = 0,'Enter Data'!H58&gt;=0.3,'Enter Data'!I58&lt;0.3, 'Enter Data'!E58+'Enter Data'!F58&lt;0.25), 6, 0)</f>
        <v>0</v>
      </c>
      <c r="BE40">
        <f>IF(AND(SUM('Enter Data'!E59:I59)='Enter Data'!B59,SUM($A$35:$A$39) = 0,'Enter Data'!H59&gt;=0.3,'Enter Data'!I59&lt;0.3, 'Enter Data'!E59+'Enter Data'!F59&lt;0.25), 6, 0)</f>
        <v>0</v>
      </c>
      <c r="BF40">
        <f>IF(AND(SUM('Enter Data'!E60:I60)='Enter Data'!B60,SUM($A$35:$A$39) = 0,'Enter Data'!H60&gt;=0.3,'Enter Data'!I60&lt;0.3, 'Enter Data'!E60+'Enter Data'!F60&lt;0.25), 6, 0)</f>
        <v>0</v>
      </c>
      <c r="BG40">
        <f>IF(AND(SUM('Enter Data'!E61:I61)='Enter Data'!B61,SUM($A$35:$A$39) = 0,'Enter Data'!H61&gt;=0.3,'Enter Data'!I61&lt;0.3, 'Enter Data'!E61+'Enter Data'!F61&lt;0.25), 6, 0)</f>
        <v>0</v>
      </c>
      <c r="BH40">
        <f>IF(AND(SUM('Enter Data'!E62:I62)='Enter Data'!B62,SUM($A$35:$A$39) = 0,'Enter Data'!H62&gt;=0.3,'Enter Data'!I62&lt;0.3, 'Enter Data'!E62+'Enter Data'!F62&lt;0.25), 6, 0)</f>
        <v>0</v>
      </c>
      <c r="BI40">
        <f>IF(AND(SUM('Enter Data'!E63:I63)='Enter Data'!B63,SUM($A$35:$A$39) = 0,'Enter Data'!H63&gt;=0.3,'Enter Data'!I63&lt;0.3, 'Enter Data'!E63+'Enter Data'!F63&lt;0.25), 6, 0)</f>
        <v>0</v>
      </c>
      <c r="BJ40">
        <f>IF(AND(SUM('Enter Data'!E64:I64)='Enter Data'!B64,SUM($A$35:$A$39) = 0,'Enter Data'!H64&gt;=0.3,'Enter Data'!I64&lt;0.3, 'Enter Data'!E64+'Enter Data'!F64&lt;0.25), 6, 0)</f>
        <v>0</v>
      </c>
      <c r="BK40">
        <f>IF(AND(SUM('Enter Data'!E65:I65)='Enter Data'!B65,SUM($A$35:$A$39) = 0,'Enter Data'!H65&gt;=0.3,'Enter Data'!I65&lt;0.3, 'Enter Data'!E65+'Enter Data'!F65&lt;0.25), 6, 0)</f>
        <v>0</v>
      </c>
      <c r="BL40">
        <f>IF(AND(SUM('Enter Data'!E66:I66)='Enter Data'!B66,SUM($A$35:$A$39) = 0,'Enter Data'!H66&gt;=0.3,'Enter Data'!I66&lt;0.3, 'Enter Data'!E66+'Enter Data'!F66&lt;0.25), 6, 0)</f>
        <v>0</v>
      </c>
      <c r="BM40">
        <f>IF(AND(SUM('Enter Data'!E67:I67)='Enter Data'!B67,SUM($A$35:$A$39) = 0,'Enter Data'!H67&gt;=0.3,'Enter Data'!I67&lt;0.3, 'Enter Data'!E67+'Enter Data'!F67&lt;0.25), 6, 0)</f>
        <v>0</v>
      </c>
      <c r="BN40">
        <f>IF(AND(SUM('Enter Data'!E68:I68)='Enter Data'!B68,SUM($A$35:$A$39) = 0,'Enter Data'!H68&gt;=0.3,'Enter Data'!I68&lt;0.3, 'Enter Data'!E68+'Enter Data'!F68&lt;0.25), 6, 0)</f>
        <v>0</v>
      </c>
      <c r="BO40">
        <f>IF(AND(SUM('Enter Data'!E69:I69)='Enter Data'!B69,SUM($A$35:$A$39) = 0,'Enter Data'!H69&gt;=0.3,'Enter Data'!I69&lt;0.3, 'Enter Data'!E69+'Enter Data'!F69&lt;0.25), 6, 0)</f>
        <v>0</v>
      </c>
      <c r="BP40">
        <f>IF(AND(SUM('Enter Data'!E70:I70)='Enter Data'!B70,SUM($A$35:$A$39) = 0,'Enter Data'!H70&gt;=0.3,'Enter Data'!I70&lt;0.3, 'Enter Data'!E70+'Enter Data'!F70&lt;0.25), 6, 0)</f>
        <v>0</v>
      </c>
      <c r="BQ40">
        <f>IF(AND(SUM('Enter Data'!E71:I71)='Enter Data'!B71,SUM($A$35:$A$39) = 0,'Enter Data'!H71&gt;=0.3,'Enter Data'!I71&lt;0.3, 'Enter Data'!E71+'Enter Data'!F71&lt;0.25), 6, 0)</f>
        <v>0</v>
      </c>
      <c r="BR40">
        <f>IF(AND(SUM('Enter Data'!E72:I72)='Enter Data'!B72,SUM($A$35:$A$39) = 0,'Enter Data'!H72&gt;=0.3,'Enter Data'!I72&lt;0.3, 'Enter Data'!E72+'Enter Data'!F72&lt;0.25), 6, 0)</f>
        <v>0</v>
      </c>
      <c r="BS40">
        <f>IF(AND(SUM('Enter Data'!E73:I73)='Enter Data'!B73,SUM($A$35:$A$39) = 0,'Enter Data'!H73&gt;=0.3,'Enter Data'!I73&lt;0.3, 'Enter Data'!E73+'Enter Data'!F73&lt;0.25), 6, 0)</f>
        <v>0</v>
      </c>
      <c r="BT40">
        <f>IF(AND(SUM('Enter Data'!E74:I74)='Enter Data'!B74,SUM($A$35:$A$39) = 0,'Enter Data'!H74&gt;=0.3,'Enter Data'!I74&lt;0.3, 'Enter Data'!E74+'Enter Data'!F74&lt;0.25), 6, 0)</f>
        <v>0</v>
      </c>
      <c r="BU40">
        <f>IF(AND(SUM('Enter Data'!E75:I75)='Enter Data'!B75,SUM($A$35:$A$39) = 0,'Enter Data'!H75&gt;=0.3,'Enter Data'!I75&lt;0.3, 'Enter Data'!E75+'Enter Data'!F75&lt;0.25), 6, 0)</f>
        <v>0</v>
      </c>
      <c r="BV40">
        <f>IF(AND(SUM('Enter Data'!E76:I76)='Enter Data'!B76,SUM($A$35:$A$39) = 0,'Enter Data'!H76&gt;=0.3,'Enter Data'!I76&lt;0.3, 'Enter Data'!E76+'Enter Data'!F76&lt;0.25), 6, 0)</f>
        <v>0</v>
      </c>
      <c r="BW40">
        <f>IF(AND(SUM('Enter Data'!E77:I77)='Enter Data'!B77,SUM($A$35:$A$39) = 0,'Enter Data'!H77&gt;=0.3,'Enter Data'!I77&lt;0.3, 'Enter Data'!E77+'Enter Data'!F77&lt;0.25), 6, 0)</f>
        <v>0</v>
      </c>
      <c r="BX40">
        <f>IF(AND(SUM('Enter Data'!E78:I78)='Enter Data'!B78,SUM($A$35:$A$39) = 0,'Enter Data'!H78&gt;=0.3,'Enter Data'!I78&lt;0.3, 'Enter Data'!E78+'Enter Data'!F78&lt;0.25), 6, 0)</f>
        <v>0</v>
      </c>
      <c r="BY40">
        <f>IF(AND(SUM('Enter Data'!E79:I79)='Enter Data'!B79,SUM($A$35:$A$39) = 0,'Enter Data'!H79&gt;=0.3,'Enter Data'!I79&lt;0.3, 'Enter Data'!E79+'Enter Data'!F79&lt;0.25), 6, 0)</f>
        <v>0</v>
      </c>
      <c r="BZ40">
        <f>IF(AND(SUM('Enter Data'!E80:I80)='Enter Data'!B80,SUM($A$35:$A$39) = 0,'Enter Data'!H80&gt;=0.3,'Enter Data'!I80&lt;0.3, 'Enter Data'!E80+'Enter Data'!F80&lt;0.25), 6, 0)</f>
        <v>0</v>
      </c>
      <c r="CA40">
        <f>IF(AND(SUM('Enter Data'!E81:I81)='Enter Data'!B81,SUM($A$35:$A$39) = 0,'Enter Data'!H81&gt;=0.3,'Enter Data'!I81&lt;0.3, 'Enter Data'!E81+'Enter Data'!F81&lt;0.25), 6, 0)</f>
        <v>0</v>
      </c>
      <c r="CB40">
        <f>IF(AND(SUM('Enter Data'!E82:I82)='Enter Data'!B82,SUM($A$35:$A$39) = 0,'Enter Data'!H82&gt;=0.3,'Enter Data'!I82&lt;0.3, 'Enter Data'!E82+'Enter Data'!F82&lt;0.25), 6, 0)</f>
        <v>0</v>
      </c>
      <c r="CC40">
        <f>IF(AND(SUM('Enter Data'!E83:I83)='Enter Data'!B83,SUM($A$35:$A$39) = 0,'Enter Data'!H83&gt;=0.3,'Enter Data'!I83&lt;0.3, 'Enter Data'!E83+'Enter Data'!F83&lt;0.25), 6, 0)</f>
        <v>0</v>
      </c>
      <c r="CD40">
        <f>IF(AND(SUM('Enter Data'!E84:I84)='Enter Data'!B84,SUM($A$35:$A$39) = 0,'Enter Data'!H84&gt;=0.3,'Enter Data'!I84&lt;0.3, 'Enter Data'!E84+'Enter Data'!F84&lt;0.25), 6, 0)</f>
        <v>0</v>
      </c>
      <c r="CE40">
        <f>IF(AND(SUM('Enter Data'!E85:I85)='Enter Data'!B85,SUM($A$35:$A$39) = 0,'Enter Data'!H85&gt;=0.3,'Enter Data'!I85&lt;0.3, 'Enter Data'!E85+'Enter Data'!F85&lt;0.25), 6, 0)</f>
        <v>0</v>
      </c>
      <c r="CF40">
        <f>IF(AND(SUM('Enter Data'!E86:I86)='Enter Data'!B86,SUM($A$35:$A$39) = 0,'Enter Data'!H86&gt;=0.3,'Enter Data'!I86&lt;0.3, 'Enter Data'!E86+'Enter Data'!F86&lt;0.25), 6, 0)</f>
        <v>0</v>
      </c>
      <c r="CG40">
        <f>IF(AND(SUM('Enter Data'!E87:I87)='Enter Data'!B87,SUM($A$35:$A$39) = 0,'Enter Data'!H87&gt;=0.3,'Enter Data'!I87&lt;0.3, 'Enter Data'!E87+'Enter Data'!F87&lt;0.25), 6, 0)</f>
        <v>0</v>
      </c>
      <c r="CH40">
        <f>IF(AND(SUM('Enter Data'!E88:I88)='Enter Data'!B88,SUM($A$35:$A$39) = 0,'Enter Data'!H88&gt;=0.3,'Enter Data'!I88&lt;0.3, 'Enter Data'!E88+'Enter Data'!F88&lt;0.25), 6, 0)</f>
        <v>0</v>
      </c>
      <c r="CI40">
        <f>IF(AND(SUM('Enter Data'!E89:I89)='Enter Data'!B89,SUM($A$35:$A$39) = 0,'Enter Data'!H89&gt;=0.3,'Enter Data'!I89&lt;0.3, 'Enter Data'!E89+'Enter Data'!F89&lt;0.25), 6, 0)</f>
        <v>0</v>
      </c>
      <c r="CJ40">
        <f>IF(AND(SUM('Enter Data'!E90:I90)='Enter Data'!B90,SUM($A$35:$A$39) = 0,'Enter Data'!H90&gt;=0.3,'Enter Data'!I90&lt;0.3, 'Enter Data'!E90+'Enter Data'!F90&lt;0.25), 6, 0)</f>
        <v>0</v>
      </c>
      <c r="CK40">
        <f>IF(AND(SUM('Enter Data'!E91:I91)='Enter Data'!B91,SUM($A$35:$A$39) = 0,'Enter Data'!H91&gt;=0.3,'Enter Data'!I91&lt;0.3, 'Enter Data'!E91+'Enter Data'!F91&lt;0.25), 6, 0)</f>
        <v>0</v>
      </c>
      <c r="CL40">
        <f>IF(AND(SUM('Enter Data'!E92:I92)='Enter Data'!B92,SUM($A$35:$A$39) = 0,'Enter Data'!H92&gt;=0.3,'Enter Data'!I92&lt;0.3, 'Enter Data'!E92+'Enter Data'!F92&lt;0.25), 6, 0)</f>
        <v>0</v>
      </c>
      <c r="CM40">
        <f>IF(AND(SUM('Enter Data'!E93:I93)='Enter Data'!B93,SUM($A$35:$A$39) = 0,'Enter Data'!H93&gt;=0.3,'Enter Data'!I93&lt;0.3, 'Enter Data'!E93+'Enter Data'!F93&lt;0.25), 6, 0)</f>
        <v>0</v>
      </c>
      <c r="CN40">
        <f>IF(AND(SUM('Enter Data'!E94:I94)='Enter Data'!B94,SUM($A$35:$A$39) = 0,'Enter Data'!H94&gt;=0.3,'Enter Data'!I94&lt;0.3, 'Enter Data'!E94+'Enter Data'!F94&lt;0.25), 6, 0)</f>
        <v>0</v>
      </c>
      <c r="CO40">
        <f>IF(AND(SUM('Enter Data'!E95:I95)='Enter Data'!B95,SUM($A$35:$A$39) = 0,'Enter Data'!H95&gt;=0.3,'Enter Data'!I95&lt;0.3, 'Enter Data'!E95+'Enter Data'!F95&lt;0.25), 6, 0)</f>
        <v>0</v>
      </c>
      <c r="CP40">
        <f>IF(AND(SUM('Enter Data'!E96:I96)='Enter Data'!B96,SUM($A$35:$A$39) = 0,'Enter Data'!H96&gt;=0.3,'Enter Data'!I96&lt;0.3, 'Enter Data'!E96+'Enter Data'!F96&lt;0.25), 6, 0)</f>
        <v>0</v>
      </c>
      <c r="CQ40">
        <f>IF(AND(SUM('Enter Data'!E97:I97)='Enter Data'!B97,SUM($A$35:$A$39) = 0,'Enter Data'!H97&gt;=0.3,'Enter Data'!I97&lt;0.3, 'Enter Data'!E97+'Enter Data'!F97&lt;0.25), 6, 0)</f>
        <v>0</v>
      </c>
      <c r="CR40">
        <f>IF(AND(SUM('Enter Data'!E98:I98)='Enter Data'!B98,SUM($A$35:$A$39) = 0,'Enter Data'!H98&gt;=0.3,'Enter Data'!I98&lt;0.3, 'Enter Data'!E98+'Enter Data'!F98&lt;0.25), 6, 0)</f>
        <v>0</v>
      </c>
      <c r="CS40">
        <f>IF(AND(SUM('Enter Data'!E99:I99)='Enter Data'!B99,SUM($A$35:$A$39) = 0,'Enter Data'!H99&gt;=0.3,'Enter Data'!I99&lt;0.3, 'Enter Data'!E99+'Enter Data'!F99&lt;0.25), 6, 0)</f>
        <v>0</v>
      </c>
      <c r="CT40">
        <f>IF(AND(SUM('Enter Data'!E100:I100)='Enter Data'!B100,SUM($A$35:$A$39) = 0,'Enter Data'!H100&gt;=0.3,'Enter Data'!I100&lt;0.3, 'Enter Data'!E100+'Enter Data'!F100&lt;0.25), 6, 0)</f>
        <v>0</v>
      </c>
      <c r="CU40">
        <f>IF(AND(SUM('Enter Data'!E101:I101)='Enter Data'!B101,SUM($A$35:$A$39) = 0,'Enter Data'!H101&gt;=0.3,'Enter Data'!I101&lt;0.3, 'Enter Data'!E101+'Enter Data'!F101&lt;0.25), 6, 0)</f>
        <v>0</v>
      </c>
      <c r="CV40">
        <f>IF(AND(SUM('Enter Data'!E102:I102)='Enter Data'!B102,SUM($A$35:$A$39) = 0,'Enter Data'!H102&gt;=0.3,'Enter Data'!I102&lt;0.3, 'Enter Data'!E102+'Enter Data'!F102&lt;0.25), 6, 0)</f>
        <v>0</v>
      </c>
    </row>
    <row r="41" spans="1:100" x14ac:dyDescent="0.25">
      <c r="A41" s="69">
        <f>IF(AND(SUM('Enter Data'!E3:I3)='Enter Data'!B3,SUM($A$35:$A$40) = 0,'Enter Data'!E3+'Enter Data'!F3+'Enter Data'!G3&gt;=0.15, 'Enter Data'!E3+'Enter Data'!F3+'Enter Data'!G3&lt;0.3, 'Enter Data'!E3+'Enter Data'!F3&lt;0.25), 7, 0)</f>
        <v>0</v>
      </c>
      <c r="B41">
        <f>IF(AND(SUM('Enter Data'!E4:I4)='Enter Data'!B4,SUM($A$35:$A$40) = 0,'Enter Data'!E4+'Enter Data'!F4+'Enter Data'!G4&gt;=0.15, 'Enter Data'!E4+'Enter Data'!F4+'Enter Data'!G4&lt;0.3, 'Enter Data'!E4+'Enter Data'!F4&lt;0.25), 7, 0)</f>
        <v>0</v>
      </c>
      <c r="C41">
        <f>IF(AND(SUM('Enter Data'!E5:I5)='Enter Data'!B5,SUM($A$35:$A$40) = 0,'Enter Data'!E5+'Enter Data'!F5+'Enter Data'!G5&gt;=0.15, 'Enter Data'!E5+'Enter Data'!F5+'Enter Data'!G5&lt;0.3, 'Enter Data'!E5+'Enter Data'!F5&lt;0.25), 7, 0)</f>
        <v>0</v>
      </c>
      <c r="D41">
        <f>IF(AND(SUM('Enter Data'!E6:I6)='Enter Data'!B6,SUM($A$35:$A$40) = 0,'Enter Data'!E6+'Enter Data'!F6+'Enter Data'!G6&gt;=0.15, 'Enter Data'!E6+'Enter Data'!F6+'Enter Data'!G6&lt;0.3, 'Enter Data'!E6+'Enter Data'!F6&lt;0.25), 7, 0)</f>
        <v>0</v>
      </c>
      <c r="E41">
        <f>IF(AND(SUM('Enter Data'!E7:I7)='Enter Data'!B7,SUM($A$35:$A$40) = 0,'Enter Data'!E7+'Enter Data'!F7+'Enter Data'!G7&gt;=0.15, 'Enter Data'!E7+'Enter Data'!F7+'Enter Data'!G7&lt;0.3, 'Enter Data'!E7+'Enter Data'!F7&lt;0.25), 7, 0)</f>
        <v>0</v>
      </c>
      <c r="F41">
        <f>IF(AND(SUM('Enter Data'!E8:I8)='Enter Data'!B8,SUM($A$35:$A$40) = 0,'Enter Data'!E8+'Enter Data'!F8+'Enter Data'!G8&gt;=0.15, 'Enter Data'!E8+'Enter Data'!F8+'Enter Data'!G8&lt;0.3, 'Enter Data'!E8+'Enter Data'!F8&lt;0.25), 7, 0)</f>
        <v>0</v>
      </c>
      <c r="G41">
        <f>IF(AND(SUM('Enter Data'!E9:I9)='Enter Data'!B9,SUM($A$35:$A$40) = 0,'Enter Data'!E9+'Enter Data'!F9+'Enter Data'!G9&gt;=0.15, 'Enter Data'!E9+'Enter Data'!F9+'Enter Data'!G9&lt;0.3, 'Enter Data'!E9+'Enter Data'!F9&lt;0.25), 7, 0)</f>
        <v>0</v>
      </c>
      <c r="H41">
        <f>IF(AND(SUM('Enter Data'!E10:I10)='Enter Data'!B10,SUM($A$35:$A$40) = 0,'Enter Data'!E10+'Enter Data'!F10+'Enter Data'!G10&gt;=0.15, 'Enter Data'!E10+'Enter Data'!F10+'Enter Data'!G10&lt;0.3, 'Enter Data'!E10+'Enter Data'!F10&lt;0.25), 7, 0)</f>
        <v>0</v>
      </c>
      <c r="I41">
        <f>IF(AND(SUM('Enter Data'!E11:I11)='Enter Data'!B11,SUM($A$35:$A$40) = 0,'Enter Data'!E11+'Enter Data'!F11+'Enter Data'!G11&gt;=0.15, 'Enter Data'!E11+'Enter Data'!F11+'Enter Data'!G11&lt;0.3, 'Enter Data'!E11+'Enter Data'!F11&lt;0.25), 7, 0)</f>
        <v>0</v>
      </c>
      <c r="J41">
        <f>IF(AND(SUM('Enter Data'!E12:I12)='Enter Data'!B12,SUM($A$35:$A$40) = 0,'Enter Data'!E12+'Enter Data'!F12+'Enter Data'!G12&gt;=0.15, 'Enter Data'!E12+'Enter Data'!F12+'Enter Data'!G12&lt;0.3, 'Enter Data'!E12+'Enter Data'!F12&lt;0.25), 7, 0)</f>
        <v>0</v>
      </c>
      <c r="K41">
        <f>IF(AND(SUM('Enter Data'!E13:I13)='Enter Data'!B13,SUM($A$35:$A$40) = 0,'Enter Data'!E13+'Enter Data'!F13+'Enter Data'!G13&gt;=0.15, 'Enter Data'!E13+'Enter Data'!F13+'Enter Data'!G13&lt;0.3, 'Enter Data'!E13+'Enter Data'!F13&lt;0.25), 7, 0)</f>
        <v>0</v>
      </c>
      <c r="L41">
        <f>IF(AND(SUM('Enter Data'!E14:I14)='Enter Data'!B14,SUM($A$35:$A$40) = 0,'Enter Data'!E14+'Enter Data'!F14+'Enter Data'!G14&gt;=0.15, 'Enter Data'!E14+'Enter Data'!F14+'Enter Data'!G14&lt;0.3, 'Enter Data'!E14+'Enter Data'!F14&lt;0.25), 7, 0)</f>
        <v>0</v>
      </c>
      <c r="M41">
        <f>IF(AND(SUM('Enter Data'!E15:I15)='Enter Data'!B15,SUM($A$35:$A$40) = 0,'Enter Data'!E15+'Enter Data'!F15+'Enter Data'!G15&gt;=0.15, 'Enter Data'!E15+'Enter Data'!F15+'Enter Data'!G15&lt;0.3, 'Enter Data'!E15+'Enter Data'!F15&lt;0.25), 7, 0)</f>
        <v>0</v>
      </c>
      <c r="N41">
        <f>IF(AND(SUM('Enter Data'!E16:I16)='Enter Data'!B16,SUM($A$35:$A$40) = 0,'Enter Data'!E16+'Enter Data'!F16+'Enter Data'!G16&gt;=0.15, 'Enter Data'!E16+'Enter Data'!F16+'Enter Data'!G16&lt;0.3, 'Enter Data'!E16+'Enter Data'!F16&lt;0.25), 7, 0)</f>
        <v>0</v>
      </c>
      <c r="O41">
        <f>IF(AND(SUM('Enter Data'!E17:I17)='Enter Data'!B17,SUM($A$35:$A$40) = 0,'Enter Data'!E17+'Enter Data'!F17+'Enter Data'!G17&gt;=0.15, 'Enter Data'!E17+'Enter Data'!F17+'Enter Data'!G17&lt;0.3, 'Enter Data'!E17+'Enter Data'!F17&lt;0.25), 7, 0)</f>
        <v>0</v>
      </c>
      <c r="P41">
        <f>IF(AND(SUM('Enter Data'!E18:I18)='Enter Data'!B18,SUM($A$35:$A$40) = 0,'Enter Data'!E18+'Enter Data'!F18+'Enter Data'!G18&gt;=0.15, 'Enter Data'!E18+'Enter Data'!F18+'Enter Data'!G18&lt;0.3, 'Enter Data'!E18+'Enter Data'!F18&lt;0.25), 7, 0)</f>
        <v>0</v>
      </c>
      <c r="Q41">
        <f>IF(AND(SUM('Enter Data'!E19:I19)='Enter Data'!B19,SUM($A$35:$A$40) = 0,'Enter Data'!E19+'Enter Data'!F19+'Enter Data'!G19&gt;=0.15, 'Enter Data'!E19+'Enter Data'!F19+'Enter Data'!G19&lt;0.3, 'Enter Data'!E19+'Enter Data'!F19&lt;0.25), 7, 0)</f>
        <v>0</v>
      </c>
      <c r="R41">
        <f>IF(AND(SUM('Enter Data'!E20:I20)='Enter Data'!B20,SUM($A$35:$A$40) = 0,'Enter Data'!E20+'Enter Data'!F20+'Enter Data'!G20&gt;=0.15, 'Enter Data'!E20+'Enter Data'!F20+'Enter Data'!G20&lt;0.3, 'Enter Data'!E20+'Enter Data'!F20&lt;0.25), 7, 0)</f>
        <v>0</v>
      </c>
      <c r="S41">
        <f>IF(AND(SUM('Enter Data'!E21:I21)='Enter Data'!B21,SUM($A$35:$A$40) = 0,'Enter Data'!E21+'Enter Data'!F21+'Enter Data'!G21&gt;=0.15, 'Enter Data'!E21+'Enter Data'!F21+'Enter Data'!G21&lt;0.3, 'Enter Data'!E21+'Enter Data'!F21&lt;0.25), 7, 0)</f>
        <v>0</v>
      </c>
      <c r="T41">
        <f>IF(AND(SUM('Enter Data'!E22:I22)='Enter Data'!B22,SUM($A$35:$A$40) = 0,'Enter Data'!E22+'Enter Data'!F22+'Enter Data'!G22&gt;=0.15, 'Enter Data'!E22+'Enter Data'!F22+'Enter Data'!G22&lt;0.3, 'Enter Data'!E22+'Enter Data'!F22&lt;0.25), 7, 0)</f>
        <v>0</v>
      </c>
      <c r="U41">
        <f>IF(AND(SUM('Enter Data'!E23:I23)='Enter Data'!B23,SUM($A$35:$A$40) = 0,'Enter Data'!E23+'Enter Data'!F23+'Enter Data'!G23&gt;=0.15, 'Enter Data'!E23+'Enter Data'!F23+'Enter Data'!G23&lt;0.3, 'Enter Data'!E23+'Enter Data'!F23&lt;0.25), 7, 0)</f>
        <v>0</v>
      </c>
      <c r="V41">
        <f>IF(AND(SUM('Enter Data'!E24:I24)='Enter Data'!B24,SUM($A$35:$A$40) = 0,'Enter Data'!E24+'Enter Data'!F24+'Enter Data'!G24&gt;=0.15, 'Enter Data'!E24+'Enter Data'!F24+'Enter Data'!G24&lt;0.3, 'Enter Data'!E24+'Enter Data'!F24&lt;0.25), 7, 0)</f>
        <v>0</v>
      </c>
      <c r="W41">
        <f>IF(AND(SUM('Enter Data'!E25:I25)='Enter Data'!B25,SUM($A$35:$A$40) = 0,'Enter Data'!E25+'Enter Data'!F25+'Enter Data'!G25&gt;=0.15, 'Enter Data'!E25+'Enter Data'!F25+'Enter Data'!G25&lt;0.3, 'Enter Data'!E25+'Enter Data'!F25&lt;0.25), 7, 0)</f>
        <v>0</v>
      </c>
      <c r="X41">
        <f>IF(AND(SUM('Enter Data'!E26:I26)='Enter Data'!B26,SUM($A$35:$A$40) = 0,'Enter Data'!E26+'Enter Data'!F26+'Enter Data'!G26&gt;=0.15, 'Enter Data'!E26+'Enter Data'!F26+'Enter Data'!G26&lt;0.3, 'Enter Data'!E26+'Enter Data'!F26&lt;0.25), 7, 0)</f>
        <v>0</v>
      </c>
      <c r="Y41">
        <f>IF(AND(SUM('Enter Data'!E27:I27)='Enter Data'!B27,SUM($A$35:$A$40) = 0,'Enter Data'!E27+'Enter Data'!F27+'Enter Data'!G27&gt;=0.15, 'Enter Data'!E27+'Enter Data'!F27+'Enter Data'!G27&lt;0.3, 'Enter Data'!E27+'Enter Data'!F27&lt;0.25), 7, 0)</f>
        <v>0</v>
      </c>
      <c r="Z41">
        <f>IF(AND(SUM('Enter Data'!E28:I28)='Enter Data'!B28,SUM($A$35:$A$40) = 0,'Enter Data'!E28+'Enter Data'!F28+'Enter Data'!G28&gt;=0.15, 'Enter Data'!E28+'Enter Data'!F28+'Enter Data'!G28&lt;0.3, 'Enter Data'!E28+'Enter Data'!F28&lt;0.25), 7, 0)</f>
        <v>0</v>
      </c>
      <c r="AA41">
        <f>IF(AND(SUM('Enter Data'!E29:I29)='Enter Data'!B29,SUM($A$35:$A$40) = 0,'Enter Data'!E29+'Enter Data'!F29+'Enter Data'!G29&gt;=0.15, 'Enter Data'!E29+'Enter Data'!F29+'Enter Data'!G29&lt;0.3, 'Enter Data'!E29+'Enter Data'!F29&lt;0.25), 7, 0)</f>
        <v>0</v>
      </c>
      <c r="AB41">
        <f>IF(AND(SUM('Enter Data'!E30:I30)='Enter Data'!B30,SUM($A$35:$A$40) = 0,'Enter Data'!E30+'Enter Data'!F30+'Enter Data'!G30&gt;=0.15, 'Enter Data'!E30+'Enter Data'!F30+'Enter Data'!G30&lt;0.3, 'Enter Data'!E30+'Enter Data'!F30&lt;0.25), 7, 0)</f>
        <v>0</v>
      </c>
      <c r="AC41">
        <f>IF(AND(SUM('Enter Data'!E31:I31)='Enter Data'!B31,SUM($A$35:$A$40) = 0,'Enter Data'!E31+'Enter Data'!F31+'Enter Data'!G31&gt;=0.15, 'Enter Data'!E31+'Enter Data'!F31+'Enter Data'!G31&lt;0.3, 'Enter Data'!E31+'Enter Data'!F31&lt;0.25), 7, 0)</f>
        <v>0</v>
      </c>
      <c r="AD41">
        <f>IF(AND(SUM('Enter Data'!E32:I32)='Enter Data'!B32,SUM($A$35:$A$40) = 0,'Enter Data'!E32+'Enter Data'!F32+'Enter Data'!G32&gt;=0.15, 'Enter Data'!E32+'Enter Data'!F32+'Enter Data'!G32&lt;0.3, 'Enter Data'!E32+'Enter Data'!F32&lt;0.25), 7, 0)</f>
        <v>0</v>
      </c>
      <c r="AE41">
        <f>IF(AND(SUM('Enter Data'!E33:I33)='Enter Data'!B33,SUM($A$35:$A$40) = 0,'Enter Data'!E33+'Enter Data'!F33+'Enter Data'!G33&gt;=0.15, 'Enter Data'!E33+'Enter Data'!F33+'Enter Data'!G33&lt;0.3, 'Enter Data'!E33+'Enter Data'!F33&lt;0.25), 7, 0)</f>
        <v>0</v>
      </c>
      <c r="AF41">
        <f>IF(AND(SUM('Enter Data'!E34:I34)='Enter Data'!B34,SUM($A$35:$A$40) = 0,'Enter Data'!E34+'Enter Data'!F34+'Enter Data'!G34&gt;=0.15, 'Enter Data'!E34+'Enter Data'!F34+'Enter Data'!G34&lt;0.3, 'Enter Data'!E34+'Enter Data'!F34&lt;0.25), 7, 0)</f>
        <v>0</v>
      </c>
      <c r="AG41">
        <f>IF(AND(SUM('Enter Data'!E35:I35)='Enter Data'!B35,SUM($A$35:$A$40) = 0,'Enter Data'!E35+'Enter Data'!F35+'Enter Data'!G35&gt;=0.15, 'Enter Data'!E35+'Enter Data'!F35+'Enter Data'!G35&lt;0.3, 'Enter Data'!E35+'Enter Data'!F35&lt;0.25), 7, 0)</f>
        <v>0</v>
      </c>
      <c r="AH41">
        <f>IF(AND(SUM('Enter Data'!E36:I36)='Enter Data'!B36,SUM($A$35:$A$40) = 0,'Enter Data'!E36+'Enter Data'!F36+'Enter Data'!G36&gt;=0.15, 'Enter Data'!E36+'Enter Data'!F36+'Enter Data'!G36&lt;0.3, 'Enter Data'!E36+'Enter Data'!F36&lt;0.25), 7, 0)</f>
        <v>0</v>
      </c>
      <c r="AI41">
        <f>IF(AND(SUM('Enter Data'!E37:I37)='Enter Data'!B37,SUM($A$35:$A$40) = 0,'Enter Data'!E37+'Enter Data'!F37+'Enter Data'!G37&gt;=0.15, 'Enter Data'!E37+'Enter Data'!F37+'Enter Data'!G37&lt;0.3, 'Enter Data'!E37+'Enter Data'!F37&lt;0.25), 7, 0)</f>
        <v>0</v>
      </c>
      <c r="AJ41">
        <f>IF(AND(SUM('Enter Data'!E38:I38)='Enter Data'!B38,SUM($A$35:$A$40) = 0,'Enter Data'!E38+'Enter Data'!F38+'Enter Data'!G38&gt;=0.15, 'Enter Data'!E38+'Enter Data'!F38+'Enter Data'!G38&lt;0.3, 'Enter Data'!E38+'Enter Data'!F38&lt;0.25), 7, 0)</f>
        <v>0</v>
      </c>
      <c r="AK41">
        <f>IF(AND(SUM('Enter Data'!E39:I39)='Enter Data'!B39,SUM($A$35:$A$40) = 0,'Enter Data'!E39+'Enter Data'!F39+'Enter Data'!G39&gt;=0.15, 'Enter Data'!E39+'Enter Data'!F39+'Enter Data'!G39&lt;0.3, 'Enter Data'!E39+'Enter Data'!F39&lt;0.25), 7, 0)</f>
        <v>0</v>
      </c>
      <c r="AL41">
        <f>IF(AND(SUM('Enter Data'!E40:I40)='Enter Data'!B40,SUM($A$35:$A$40) = 0,'Enter Data'!E40+'Enter Data'!F40+'Enter Data'!G40&gt;=0.15, 'Enter Data'!E40+'Enter Data'!F40+'Enter Data'!G40&lt;0.3, 'Enter Data'!E40+'Enter Data'!F40&lt;0.25), 7, 0)</f>
        <v>0</v>
      </c>
      <c r="AM41">
        <f>IF(AND(SUM('Enter Data'!E41:I41)='Enter Data'!B41,SUM($A$35:$A$40) = 0,'Enter Data'!E41+'Enter Data'!F41+'Enter Data'!G41&gt;=0.15, 'Enter Data'!E41+'Enter Data'!F41+'Enter Data'!G41&lt;0.3, 'Enter Data'!E41+'Enter Data'!F41&lt;0.25), 7, 0)</f>
        <v>0</v>
      </c>
      <c r="AN41">
        <f>IF(AND(SUM('Enter Data'!E42:I42)='Enter Data'!B42,SUM($A$35:$A$40) = 0,'Enter Data'!E42+'Enter Data'!F42+'Enter Data'!G42&gt;=0.15, 'Enter Data'!E42+'Enter Data'!F42+'Enter Data'!G42&lt;0.3, 'Enter Data'!E42+'Enter Data'!F42&lt;0.25), 7, 0)</f>
        <v>0</v>
      </c>
      <c r="AO41">
        <f>IF(AND(SUM('Enter Data'!E43:I43)='Enter Data'!B43,SUM($A$35:$A$40) = 0,'Enter Data'!E43+'Enter Data'!F43+'Enter Data'!G43&gt;=0.15, 'Enter Data'!E43+'Enter Data'!F43+'Enter Data'!G43&lt;0.3, 'Enter Data'!E43+'Enter Data'!F43&lt;0.25), 7, 0)</f>
        <v>0</v>
      </c>
      <c r="AP41">
        <f>IF(AND(SUM('Enter Data'!E44:I44)='Enter Data'!B44,SUM($A$35:$A$40) = 0,'Enter Data'!E44+'Enter Data'!F44+'Enter Data'!G44&gt;=0.15, 'Enter Data'!E44+'Enter Data'!F44+'Enter Data'!G44&lt;0.3, 'Enter Data'!E44+'Enter Data'!F44&lt;0.25), 7, 0)</f>
        <v>0</v>
      </c>
      <c r="AQ41">
        <f>IF(AND(SUM('Enter Data'!E45:I45)='Enter Data'!B45,SUM($A$35:$A$40) = 0,'Enter Data'!E45+'Enter Data'!F45+'Enter Data'!G45&gt;=0.15, 'Enter Data'!E45+'Enter Data'!F45+'Enter Data'!G45&lt;0.3, 'Enter Data'!E45+'Enter Data'!F45&lt;0.25), 7, 0)</f>
        <v>0</v>
      </c>
      <c r="AR41">
        <f>IF(AND(SUM('Enter Data'!E46:I46)='Enter Data'!B46,SUM($A$35:$A$40) = 0,'Enter Data'!E46+'Enter Data'!F46+'Enter Data'!G46&gt;=0.15, 'Enter Data'!E46+'Enter Data'!F46+'Enter Data'!G46&lt;0.3, 'Enter Data'!E46+'Enter Data'!F46&lt;0.25), 7, 0)</f>
        <v>0</v>
      </c>
      <c r="AS41">
        <f>IF(AND(SUM('Enter Data'!E47:I47)='Enter Data'!B47,SUM($A$35:$A$40) = 0,'Enter Data'!E47+'Enter Data'!F47+'Enter Data'!G47&gt;=0.15, 'Enter Data'!E47+'Enter Data'!F47+'Enter Data'!G47&lt;0.3, 'Enter Data'!E47+'Enter Data'!F47&lt;0.25), 7, 0)</f>
        <v>0</v>
      </c>
      <c r="AT41">
        <f>IF(AND(SUM('Enter Data'!E48:I48)='Enter Data'!B48,SUM($A$35:$A$40) = 0,'Enter Data'!E48+'Enter Data'!F48+'Enter Data'!G48&gt;=0.15, 'Enter Data'!E48+'Enter Data'!F48+'Enter Data'!G48&lt;0.3, 'Enter Data'!E48+'Enter Data'!F48&lt;0.25), 7, 0)</f>
        <v>0</v>
      </c>
      <c r="AU41">
        <f>IF(AND(SUM('Enter Data'!E49:I49)='Enter Data'!B49,SUM($A$35:$A$40) = 0,'Enter Data'!E49+'Enter Data'!F49+'Enter Data'!G49&gt;=0.15, 'Enter Data'!E49+'Enter Data'!F49+'Enter Data'!G49&lt;0.3, 'Enter Data'!E49+'Enter Data'!F49&lt;0.25), 7, 0)</f>
        <v>0</v>
      </c>
      <c r="AV41">
        <f>IF(AND(SUM('Enter Data'!E50:I50)='Enter Data'!B50,SUM($A$35:$A$40) = 0,'Enter Data'!E50+'Enter Data'!F50+'Enter Data'!G50&gt;=0.15, 'Enter Data'!E50+'Enter Data'!F50+'Enter Data'!G50&lt;0.3, 'Enter Data'!E50+'Enter Data'!F50&lt;0.25), 7, 0)</f>
        <v>0</v>
      </c>
      <c r="AW41">
        <f>IF(AND(SUM('Enter Data'!E51:I51)='Enter Data'!B51,SUM($A$35:$A$40) = 0,'Enter Data'!E51+'Enter Data'!F51+'Enter Data'!G51&gt;=0.15, 'Enter Data'!E51+'Enter Data'!F51+'Enter Data'!G51&lt;0.3, 'Enter Data'!E51+'Enter Data'!F51&lt;0.25), 7, 0)</f>
        <v>0</v>
      </c>
      <c r="AX41">
        <f>IF(AND(SUM('Enter Data'!E52:I52)='Enter Data'!B52,SUM($A$35:$A$40) = 0,'Enter Data'!E52+'Enter Data'!F52+'Enter Data'!G52&gt;=0.15, 'Enter Data'!E52+'Enter Data'!F52+'Enter Data'!G52&lt;0.3, 'Enter Data'!E52+'Enter Data'!F52&lt;0.25), 7, 0)</f>
        <v>0</v>
      </c>
      <c r="AY41">
        <f>IF(AND(SUM('Enter Data'!E53:I53)='Enter Data'!B53,SUM($A$35:$A$40) = 0,'Enter Data'!E53+'Enter Data'!F53+'Enter Data'!G53&gt;=0.15, 'Enter Data'!E53+'Enter Data'!F53+'Enter Data'!G53&lt;0.3, 'Enter Data'!E53+'Enter Data'!F53&lt;0.25), 7, 0)</f>
        <v>0</v>
      </c>
      <c r="AZ41">
        <f>IF(AND(SUM('Enter Data'!E54:I54)='Enter Data'!B54,SUM($A$35:$A$40) = 0,'Enter Data'!E54+'Enter Data'!F54+'Enter Data'!G54&gt;=0.15, 'Enter Data'!E54+'Enter Data'!F54+'Enter Data'!G54&lt;0.3, 'Enter Data'!E54+'Enter Data'!F54&lt;0.25), 7, 0)</f>
        <v>0</v>
      </c>
      <c r="BA41">
        <f>IF(AND(SUM('Enter Data'!E55:I55)='Enter Data'!B55,SUM($A$35:$A$40) = 0,'Enter Data'!E55+'Enter Data'!F55+'Enter Data'!G55&gt;=0.15, 'Enter Data'!E55+'Enter Data'!F55+'Enter Data'!G55&lt;0.3, 'Enter Data'!E55+'Enter Data'!F55&lt;0.25), 7, 0)</f>
        <v>0</v>
      </c>
      <c r="BB41">
        <f>IF(AND(SUM('Enter Data'!E56:I56)='Enter Data'!B56,SUM($A$35:$A$40) = 0,'Enter Data'!E56+'Enter Data'!F56+'Enter Data'!G56&gt;=0.15, 'Enter Data'!E56+'Enter Data'!F56+'Enter Data'!G56&lt;0.3, 'Enter Data'!E56+'Enter Data'!F56&lt;0.25), 7, 0)</f>
        <v>0</v>
      </c>
      <c r="BC41">
        <f>IF(AND(SUM('Enter Data'!E57:I57)='Enter Data'!B57,SUM($A$35:$A$40) = 0,'Enter Data'!E57+'Enter Data'!F57+'Enter Data'!G57&gt;=0.15, 'Enter Data'!E57+'Enter Data'!F57+'Enter Data'!G57&lt;0.3, 'Enter Data'!E57+'Enter Data'!F57&lt;0.25), 7, 0)</f>
        <v>0</v>
      </c>
      <c r="BD41">
        <f>IF(AND(SUM('Enter Data'!E58:I58)='Enter Data'!B58,SUM($A$35:$A$40) = 0,'Enter Data'!E58+'Enter Data'!F58+'Enter Data'!G58&gt;=0.15, 'Enter Data'!E58+'Enter Data'!F58+'Enter Data'!G58&lt;0.3, 'Enter Data'!E58+'Enter Data'!F58&lt;0.25), 7, 0)</f>
        <v>0</v>
      </c>
      <c r="BE41">
        <f>IF(AND(SUM('Enter Data'!E59:I59)='Enter Data'!B59,SUM($A$35:$A$40) = 0,'Enter Data'!E59+'Enter Data'!F59+'Enter Data'!G59&gt;=0.15, 'Enter Data'!E59+'Enter Data'!F59+'Enter Data'!G59&lt;0.3, 'Enter Data'!E59+'Enter Data'!F59&lt;0.25), 7, 0)</f>
        <v>0</v>
      </c>
      <c r="BF41">
        <f>IF(AND(SUM('Enter Data'!E60:I60)='Enter Data'!B60,SUM($A$35:$A$40) = 0,'Enter Data'!E60+'Enter Data'!F60+'Enter Data'!G60&gt;=0.15, 'Enter Data'!E60+'Enter Data'!F60+'Enter Data'!G60&lt;0.3, 'Enter Data'!E60+'Enter Data'!F60&lt;0.25), 7, 0)</f>
        <v>0</v>
      </c>
      <c r="BG41">
        <f>IF(AND(SUM('Enter Data'!E61:I61)='Enter Data'!B61,SUM($A$35:$A$40) = 0,'Enter Data'!E61+'Enter Data'!F61+'Enter Data'!G61&gt;=0.15, 'Enter Data'!E61+'Enter Data'!F61+'Enter Data'!G61&lt;0.3, 'Enter Data'!E61+'Enter Data'!F61&lt;0.25), 7, 0)</f>
        <v>0</v>
      </c>
      <c r="BH41">
        <f>IF(AND(SUM('Enter Data'!E62:I62)='Enter Data'!B62,SUM($A$35:$A$40) = 0,'Enter Data'!E62+'Enter Data'!F62+'Enter Data'!G62&gt;=0.15, 'Enter Data'!E62+'Enter Data'!F62+'Enter Data'!G62&lt;0.3, 'Enter Data'!E62+'Enter Data'!F62&lt;0.25), 7, 0)</f>
        <v>0</v>
      </c>
      <c r="BI41">
        <f>IF(AND(SUM('Enter Data'!E63:I63)='Enter Data'!B63,SUM($A$35:$A$40) = 0,'Enter Data'!E63+'Enter Data'!F63+'Enter Data'!G63&gt;=0.15, 'Enter Data'!E63+'Enter Data'!F63+'Enter Data'!G63&lt;0.3, 'Enter Data'!E63+'Enter Data'!F63&lt;0.25), 7, 0)</f>
        <v>0</v>
      </c>
      <c r="BJ41">
        <f>IF(AND(SUM('Enter Data'!E64:I64)='Enter Data'!B64,SUM($A$35:$A$40) = 0,'Enter Data'!E64+'Enter Data'!F64+'Enter Data'!G64&gt;=0.15, 'Enter Data'!E64+'Enter Data'!F64+'Enter Data'!G64&lt;0.3, 'Enter Data'!E64+'Enter Data'!F64&lt;0.25), 7, 0)</f>
        <v>0</v>
      </c>
      <c r="BK41">
        <f>IF(AND(SUM('Enter Data'!E65:I65)='Enter Data'!B65,SUM($A$35:$A$40) = 0,'Enter Data'!E65+'Enter Data'!F65+'Enter Data'!G65&gt;=0.15, 'Enter Data'!E65+'Enter Data'!F65+'Enter Data'!G65&lt;0.3, 'Enter Data'!E65+'Enter Data'!F65&lt;0.25), 7, 0)</f>
        <v>0</v>
      </c>
      <c r="BL41">
        <f>IF(AND(SUM('Enter Data'!E66:I66)='Enter Data'!B66,SUM($A$35:$A$40) = 0,'Enter Data'!E66+'Enter Data'!F66+'Enter Data'!G66&gt;=0.15, 'Enter Data'!E66+'Enter Data'!F66+'Enter Data'!G66&lt;0.3, 'Enter Data'!E66+'Enter Data'!F66&lt;0.25), 7, 0)</f>
        <v>0</v>
      </c>
      <c r="BM41">
        <f>IF(AND(SUM('Enter Data'!E67:I67)='Enter Data'!B67,SUM($A$35:$A$40) = 0,'Enter Data'!E67+'Enter Data'!F67+'Enter Data'!G67&gt;=0.15, 'Enter Data'!E67+'Enter Data'!F67+'Enter Data'!G67&lt;0.3, 'Enter Data'!E67+'Enter Data'!F67&lt;0.25), 7, 0)</f>
        <v>0</v>
      </c>
      <c r="BN41">
        <f>IF(AND(SUM('Enter Data'!E68:I68)='Enter Data'!B68,SUM($A$35:$A$40) = 0,'Enter Data'!E68+'Enter Data'!F68+'Enter Data'!G68&gt;=0.15, 'Enter Data'!E68+'Enter Data'!F68+'Enter Data'!G68&lt;0.3, 'Enter Data'!E68+'Enter Data'!F68&lt;0.25), 7, 0)</f>
        <v>0</v>
      </c>
      <c r="BO41">
        <f>IF(AND(SUM('Enter Data'!E69:I69)='Enter Data'!B69,SUM($A$35:$A$40) = 0,'Enter Data'!E69+'Enter Data'!F69+'Enter Data'!G69&gt;=0.15, 'Enter Data'!E69+'Enter Data'!F69+'Enter Data'!G69&lt;0.3, 'Enter Data'!E69+'Enter Data'!F69&lt;0.25), 7, 0)</f>
        <v>0</v>
      </c>
      <c r="BP41">
        <f>IF(AND(SUM('Enter Data'!E70:I70)='Enter Data'!B70,SUM($A$35:$A$40) = 0,'Enter Data'!E70+'Enter Data'!F70+'Enter Data'!G70&gt;=0.15, 'Enter Data'!E70+'Enter Data'!F70+'Enter Data'!G70&lt;0.3, 'Enter Data'!E70+'Enter Data'!F70&lt;0.25), 7, 0)</f>
        <v>0</v>
      </c>
      <c r="BQ41">
        <f>IF(AND(SUM('Enter Data'!E71:I71)='Enter Data'!B71,SUM($A$35:$A$40) = 0,'Enter Data'!E71+'Enter Data'!F71+'Enter Data'!G71&gt;=0.15, 'Enter Data'!E71+'Enter Data'!F71+'Enter Data'!G71&lt;0.3, 'Enter Data'!E71+'Enter Data'!F71&lt;0.25), 7, 0)</f>
        <v>0</v>
      </c>
      <c r="BR41">
        <f>IF(AND(SUM('Enter Data'!E72:I72)='Enter Data'!B72,SUM($A$35:$A$40) = 0,'Enter Data'!E72+'Enter Data'!F72+'Enter Data'!G72&gt;=0.15, 'Enter Data'!E72+'Enter Data'!F72+'Enter Data'!G72&lt;0.3, 'Enter Data'!E72+'Enter Data'!F72&lt;0.25), 7, 0)</f>
        <v>0</v>
      </c>
      <c r="BS41">
        <f>IF(AND(SUM('Enter Data'!E73:I73)='Enter Data'!B73,SUM($A$35:$A$40) = 0,'Enter Data'!E73+'Enter Data'!F73+'Enter Data'!G73&gt;=0.15, 'Enter Data'!E73+'Enter Data'!F73+'Enter Data'!G73&lt;0.3, 'Enter Data'!E73+'Enter Data'!F73&lt;0.25), 7, 0)</f>
        <v>0</v>
      </c>
      <c r="BT41">
        <f>IF(AND(SUM('Enter Data'!E74:I74)='Enter Data'!B74,SUM($A$35:$A$40) = 0,'Enter Data'!E74+'Enter Data'!F74+'Enter Data'!G74&gt;=0.15, 'Enter Data'!E74+'Enter Data'!F74+'Enter Data'!G74&lt;0.3, 'Enter Data'!E74+'Enter Data'!F74&lt;0.25), 7, 0)</f>
        <v>0</v>
      </c>
      <c r="BU41">
        <f>IF(AND(SUM('Enter Data'!E75:I75)='Enter Data'!B75,SUM($A$35:$A$40) = 0,'Enter Data'!E75+'Enter Data'!F75+'Enter Data'!G75&gt;=0.15, 'Enter Data'!E75+'Enter Data'!F75+'Enter Data'!G75&lt;0.3, 'Enter Data'!E75+'Enter Data'!F75&lt;0.25), 7, 0)</f>
        <v>0</v>
      </c>
      <c r="BV41">
        <f>IF(AND(SUM('Enter Data'!E76:I76)='Enter Data'!B76,SUM($A$35:$A$40) = 0,'Enter Data'!E76+'Enter Data'!F76+'Enter Data'!G76&gt;=0.15, 'Enter Data'!E76+'Enter Data'!F76+'Enter Data'!G76&lt;0.3, 'Enter Data'!E76+'Enter Data'!F76&lt;0.25), 7, 0)</f>
        <v>0</v>
      </c>
      <c r="BW41">
        <f>IF(AND(SUM('Enter Data'!E77:I77)='Enter Data'!B77,SUM($A$35:$A$40) = 0,'Enter Data'!E77+'Enter Data'!F77+'Enter Data'!G77&gt;=0.15, 'Enter Data'!E77+'Enter Data'!F77+'Enter Data'!G77&lt;0.3, 'Enter Data'!E77+'Enter Data'!F77&lt;0.25), 7, 0)</f>
        <v>0</v>
      </c>
      <c r="BX41">
        <f>IF(AND(SUM('Enter Data'!E78:I78)='Enter Data'!B78,SUM($A$35:$A$40) = 0,'Enter Data'!E78+'Enter Data'!F78+'Enter Data'!G78&gt;=0.15, 'Enter Data'!E78+'Enter Data'!F78+'Enter Data'!G78&lt;0.3, 'Enter Data'!E78+'Enter Data'!F78&lt;0.25), 7, 0)</f>
        <v>0</v>
      </c>
      <c r="BY41">
        <f>IF(AND(SUM('Enter Data'!E79:I79)='Enter Data'!B79,SUM($A$35:$A$40) = 0,'Enter Data'!E79+'Enter Data'!F79+'Enter Data'!G79&gt;=0.15, 'Enter Data'!E79+'Enter Data'!F79+'Enter Data'!G79&lt;0.3, 'Enter Data'!E79+'Enter Data'!F79&lt;0.25), 7, 0)</f>
        <v>0</v>
      </c>
      <c r="BZ41">
        <f>IF(AND(SUM('Enter Data'!E80:I80)='Enter Data'!B80,SUM($A$35:$A$40) = 0,'Enter Data'!E80+'Enter Data'!F80+'Enter Data'!G80&gt;=0.15, 'Enter Data'!E80+'Enter Data'!F80+'Enter Data'!G80&lt;0.3, 'Enter Data'!E80+'Enter Data'!F80&lt;0.25), 7, 0)</f>
        <v>0</v>
      </c>
      <c r="CA41">
        <f>IF(AND(SUM('Enter Data'!E81:I81)='Enter Data'!B81,SUM($A$35:$A$40) = 0,'Enter Data'!E81+'Enter Data'!F81+'Enter Data'!G81&gt;=0.15, 'Enter Data'!E81+'Enter Data'!F81+'Enter Data'!G81&lt;0.3, 'Enter Data'!E81+'Enter Data'!F81&lt;0.25), 7, 0)</f>
        <v>0</v>
      </c>
      <c r="CB41">
        <f>IF(AND(SUM('Enter Data'!E82:I82)='Enter Data'!B82,SUM($A$35:$A$40) = 0,'Enter Data'!E82+'Enter Data'!F82+'Enter Data'!G82&gt;=0.15, 'Enter Data'!E82+'Enter Data'!F82+'Enter Data'!G82&lt;0.3, 'Enter Data'!E82+'Enter Data'!F82&lt;0.25), 7, 0)</f>
        <v>0</v>
      </c>
      <c r="CC41">
        <f>IF(AND(SUM('Enter Data'!E83:I83)='Enter Data'!B83,SUM($A$35:$A$40) = 0,'Enter Data'!E83+'Enter Data'!F83+'Enter Data'!G83&gt;=0.15, 'Enter Data'!E83+'Enter Data'!F83+'Enter Data'!G83&lt;0.3, 'Enter Data'!E83+'Enter Data'!F83&lt;0.25), 7, 0)</f>
        <v>0</v>
      </c>
      <c r="CD41">
        <f>IF(AND(SUM('Enter Data'!E84:I84)='Enter Data'!B84,SUM($A$35:$A$40) = 0,'Enter Data'!E84+'Enter Data'!F84+'Enter Data'!G84&gt;=0.15, 'Enter Data'!E84+'Enter Data'!F84+'Enter Data'!G84&lt;0.3, 'Enter Data'!E84+'Enter Data'!F84&lt;0.25), 7, 0)</f>
        <v>0</v>
      </c>
      <c r="CE41">
        <f>IF(AND(SUM('Enter Data'!E85:I85)='Enter Data'!B85,SUM($A$35:$A$40) = 0,'Enter Data'!E85+'Enter Data'!F85+'Enter Data'!G85&gt;=0.15, 'Enter Data'!E85+'Enter Data'!F85+'Enter Data'!G85&lt;0.3, 'Enter Data'!E85+'Enter Data'!F85&lt;0.25), 7, 0)</f>
        <v>0</v>
      </c>
      <c r="CF41">
        <f>IF(AND(SUM('Enter Data'!E86:I86)='Enter Data'!B86,SUM($A$35:$A$40) = 0,'Enter Data'!E86+'Enter Data'!F86+'Enter Data'!G86&gt;=0.15, 'Enter Data'!E86+'Enter Data'!F86+'Enter Data'!G86&lt;0.3, 'Enter Data'!E86+'Enter Data'!F86&lt;0.25), 7, 0)</f>
        <v>0</v>
      </c>
      <c r="CG41">
        <f>IF(AND(SUM('Enter Data'!E87:I87)='Enter Data'!B87,SUM($A$35:$A$40) = 0,'Enter Data'!E87+'Enter Data'!F87+'Enter Data'!G87&gt;=0.15, 'Enter Data'!E87+'Enter Data'!F87+'Enter Data'!G87&lt;0.3, 'Enter Data'!E87+'Enter Data'!F87&lt;0.25), 7, 0)</f>
        <v>0</v>
      </c>
      <c r="CH41">
        <f>IF(AND(SUM('Enter Data'!E88:I88)='Enter Data'!B88,SUM($A$35:$A$40) = 0,'Enter Data'!E88+'Enter Data'!F88+'Enter Data'!G88&gt;=0.15, 'Enter Data'!E88+'Enter Data'!F88+'Enter Data'!G88&lt;0.3, 'Enter Data'!E88+'Enter Data'!F88&lt;0.25), 7, 0)</f>
        <v>0</v>
      </c>
      <c r="CI41">
        <f>IF(AND(SUM('Enter Data'!E89:I89)='Enter Data'!B89,SUM($A$35:$A$40) = 0,'Enter Data'!E89+'Enter Data'!F89+'Enter Data'!G89&gt;=0.15, 'Enter Data'!E89+'Enter Data'!F89+'Enter Data'!G89&lt;0.3, 'Enter Data'!E89+'Enter Data'!F89&lt;0.25), 7, 0)</f>
        <v>0</v>
      </c>
      <c r="CJ41">
        <f>IF(AND(SUM('Enter Data'!E90:I90)='Enter Data'!B90,SUM($A$35:$A$40) = 0,'Enter Data'!E90+'Enter Data'!F90+'Enter Data'!G90&gt;=0.15, 'Enter Data'!E90+'Enter Data'!F90+'Enter Data'!G90&lt;0.3, 'Enter Data'!E90+'Enter Data'!F90&lt;0.25), 7, 0)</f>
        <v>0</v>
      </c>
      <c r="CK41">
        <f>IF(AND(SUM('Enter Data'!E91:I91)='Enter Data'!B91,SUM($A$35:$A$40) = 0,'Enter Data'!E91+'Enter Data'!F91+'Enter Data'!G91&gt;=0.15, 'Enter Data'!E91+'Enter Data'!F91+'Enter Data'!G91&lt;0.3, 'Enter Data'!E91+'Enter Data'!F91&lt;0.25), 7, 0)</f>
        <v>0</v>
      </c>
      <c r="CL41">
        <f>IF(AND(SUM('Enter Data'!E92:I92)='Enter Data'!B92,SUM($A$35:$A$40) = 0,'Enter Data'!E92+'Enter Data'!F92+'Enter Data'!G92&gt;=0.15, 'Enter Data'!E92+'Enter Data'!F92+'Enter Data'!G92&lt;0.3, 'Enter Data'!E92+'Enter Data'!F92&lt;0.25), 7, 0)</f>
        <v>0</v>
      </c>
      <c r="CM41">
        <f>IF(AND(SUM('Enter Data'!E93:I93)='Enter Data'!B93,SUM($A$35:$A$40) = 0,'Enter Data'!E93+'Enter Data'!F93+'Enter Data'!G93&gt;=0.15, 'Enter Data'!E93+'Enter Data'!F93+'Enter Data'!G93&lt;0.3, 'Enter Data'!E93+'Enter Data'!F93&lt;0.25), 7, 0)</f>
        <v>0</v>
      </c>
      <c r="CN41">
        <f>IF(AND(SUM('Enter Data'!E94:I94)='Enter Data'!B94,SUM($A$35:$A$40) = 0,'Enter Data'!E94+'Enter Data'!F94+'Enter Data'!G94&gt;=0.15, 'Enter Data'!E94+'Enter Data'!F94+'Enter Data'!G94&lt;0.3, 'Enter Data'!E94+'Enter Data'!F94&lt;0.25), 7, 0)</f>
        <v>0</v>
      </c>
      <c r="CO41">
        <f>IF(AND(SUM('Enter Data'!E95:I95)='Enter Data'!B95,SUM($A$35:$A$40) = 0,'Enter Data'!E95+'Enter Data'!F95+'Enter Data'!G95&gt;=0.15, 'Enter Data'!E95+'Enter Data'!F95+'Enter Data'!G95&lt;0.3, 'Enter Data'!E95+'Enter Data'!F95&lt;0.25), 7, 0)</f>
        <v>0</v>
      </c>
      <c r="CP41">
        <f>IF(AND(SUM('Enter Data'!E96:I96)='Enter Data'!B96,SUM($A$35:$A$40) = 0,'Enter Data'!E96+'Enter Data'!F96+'Enter Data'!G96&gt;=0.15, 'Enter Data'!E96+'Enter Data'!F96+'Enter Data'!G96&lt;0.3, 'Enter Data'!E96+'Enter Data'!F96&lt;0.25), 7, 0)</f>
        <v>0</v>
      </c>
      <c r="CQ41">
        <f>IF(AND(SUM('Enter Data'!E97:I97)='Enter Data'!B97,SUM($A$35:$A$40) = 0,'Enter Data'!E97+'Enter Data'!F97+'Enter Data'!G97&gt;=0.15, 'Enter Data'!E97+'Enter Data'!F97+'Enter Data'!G97&lt;0.3, 'Enter Data'!E97+'Enter Data'!F97&lt;0.25), 7, 0)</f>
        <v>0</v>
      </c>
      <c r="CR41">
        <f>IF(AND(SUM('Enter Data'!E98:I98)='Enter Data'!B98,SUM($A$35:$A$40) = 0,'Enter Data'!E98+'Enter Data'!F98+'Enter Data'!G98&gt;=0.15, 'Enter Data'!E98+'Enter Data'!F98+'Enter Data'!G98&lt;0.3, 'Enter Data'!E98+'Enter Data'!F98&lt;0.25), 7, 0)</f>
        <v>0</v>
      </c>
      <c r="CS41">
        <f>IF(AND(SUM('Enter Data'!E99:I99)='Enter Data'!B99,SUM($A$35:$A$40) = 0,'Enter Data'!E99+'Enter Data'!F99+'Enter Data'!G99&gt;=0.15, 'Enter Data'!E99+'Enter Data'!F99+'Enter Data'!G99&lt;0.3, 'Enter Data'!E99+'Enter Data'!F99&lt;0.25), 7, 0)</f>
        <v>0</v>
      </c>
      <c r="CT41">
        <f>IF(AND(SUM('Enter Data'!E100:I100)='Enter Data'!B100,SUM($A$35:$A$40) = 0,'Enter Data'!E100+'Enter Data'!F100+'Enter Data'!G100&gt;=0.15, 'Enter Data'!E100+'Enter Data'!F100+'Enter Data'!G100&lt;0.3, 'Enter Data'!E100+'Enter Data'!F100&lt;0.25), 7, 0)</f>
        <v>0</v>
      </c>
      <c r="CU41">
        <f>IF(AND(SUM('Enter Data'!E101:I101)='Enter Data'!B101,SUM($A$35:$A$40) = 0,'Enter Data'!E101+'Enter Data'!F101+'Enter Data'!G101&gt;=0.15, 'Enter Data'!E101+'Enter Data'!F101+'Enter Data'!G101&lt;0.3, 'Enter Data'!E101+'Enter Data'!F101&lt;0.25), 7, 0)</f>
        <v>0</v>
      </c>
      <c r="CV41">
        <f>IF(AND(SUM('Enter Data'!E102:I102)='Enter Data'!B102,SUM($A$35:$A$40) = 0,'Enter Data'!E102+'Enter Data'!F102+'Enter Data'!G102&gt;=0.15, 'Enter Data'!E102+'Enter Data'!F102+'Enter Data'!G102&lt;0.3, 'Enter Data'!E102+'Enter Data'!F102&lt;0.25), 7, 0)</f>
        <v>0</v>
      </c>
    </row>
    <row r="42" spans="1:100" x14ac:dyDescent="0.25">
      <c r="A42" s="69">
        <f>IF(AND(SUM('Enter Data'!E3:I3)='Enter Data'!B3,SUM($A$35:$A$41) = 0,'Enter Data'!H3+'Enter Data'!I3&gt;=0.4, 'Enter Data'!H3&gt;='Enter Data'!I3, 'Enter Data'!E3+'Enter Data'!F3+'Enter Data'!G3&lt;=0.15), 8, 0)</f>
        <v>0</v>
      </c>
      <c r="B42">
        <f>IF(AND(SUM('Enter Data'!E4:I4)='Enter Data'!B4,SUM($A$35:$A$41) = 0,'Enter Data'!H4+'Enter Data'!I4&gt;=0.4, 'Enter Data'!H4&gt;='Enter Data'!I4, 'Enter Data'!E4+'Enter Data'!F4+'Enter Data'!G4&lt;=0.15), 8, 0)</f>
        <v>0</v>
      </c>
      <c r="C42">
        <f>IF(AND(SUM('Enter Data'!E5:I5)='Enter Data'!B5,SUM($A$35:$A$41) = 0,'Enter Data'!H5+'Enter Data'!I5&gt;=0.4, 'Enter Data'!H5&gt;='Enter Data'!I5, 'Enter Data'!E5+'Enter Data'!F5+'Enter Data'!G5&lt;=0.15), 8, 0)</f>
        <v>0</v>
      </c>
      <c r="D42">
        <f>IF(AND(SUM('Enter Data'!E6:I6)='Enter Data'!B6,SUM($A$35:$A$41) = 0,'Enter Data'!H6+'Enter Data'!I6&gt;=0.4, 'Enter Data'!H6&gt;='Enter Data'!I6, 'Enter Data'!E6+'Enter Data'!F6+'Enter Data'!G6&lt;=0.15), 8, 0)</f>
        <v>0</v>
      </c>
      <c r="E42">
        <f>IF(AND(SUM('Enter Data'!E7:I7)='Enter Data'!B7,SUM($A$35:$A$41) = 0,'Enter Data'!H7+'Enter Data'!I7&gt;=0.4, 'Enter Data'!H7&gt;='Enter Data'!I7, 'Enter Data'!E7+'Enter Data'!F7+'Enter Data'!G7&lt;=0.15), 8, 0)</f>
        <v>0</v>
      </c>
      <c r="F42">
        <f>IF(AND(SUM('Enter Data'!E8:I8)='Enter Data'!B8,SUM($A$35:$A$41) = 0,'Enter Data'!H8+'Enter Data'!I8&gt;=0.4, 'Enter Data'!H8&gt;='Enter Data'!I8, 'Enter Data'!E8+'Enter Data'!F8+'Enter Data'!G8&lt;=0.15), 8, 0)</f>
        <v>0</v>
      </c>
      <c r="G42">
        <f>IF(AND(SUM('Enter Data'!E9:I9)='Enter Data'!B9,SUM($A$35:$A$41) = 0,'Enter Data'!H9+'Enter Data'!I9&gt;=0.4, 'Enter Data'!H9&gt;='Enter Data'!I9, 'Enter Data'!E9+'Enter Data'!F9+'Enter Data'!G9&lt;=0.15), 8, 0)</f>
        <v>0</v>
      </c>
      <c r="H42">
        <f>IF(AND(SUM('Enter Data'!E10:I10)='Enter Data'!B10,SUM($A$35:$A$41) = 0,'Enter Data'!H10+'Enter Data'!I10&gt;=0.4, 'Enter Data'!H10&gt;='Enter Data'!I10, 'Enter Data'!E10+'Enter Data'!F10+'Enter Data'!G10&lt;=0.15), 8, 0)</f>
        <v>0</v>
      </c>
      <c r="I42">
        <f>IF(AND(SUM('Enter Data'!E11:I11)='Enter Data'!B11,SUM($A$35:$A$41) = 0,'Enter Data'!H11+'Enter Data'!I11&gt;=0.4, 'Enter Data'!H11&gt;='Enter Data'!I11, 'Enter Data'!E11+'Enter Data'!F11+'Enter Data'!G11&lt;=0.15), 8, 0)</f>
        <v>0</v>
      </c>
      <c r="J42">
        <f>IF(AND(SUM('Enter Data'!E12:I12)='Enter Data'!B12,SUM($A$35:$A$41) = 0,'Enter Data'!H12+'Enter Data'!I12&gt;=0.4, 'Enter Data'!H12&gt;='Enter Data'!I12, 'Enter Data'!E12+'Enter Data'!F12+'Enter Data'!G12&lt;=0.15), 8, 0)</f>
        <v>0</v>
      </c>
      <c r="K42">
        <f>IF(AND(SUM('Enter Data'!E13:I13)='Enter Data'!B13,SUM($A$35:$A$41) = 0,'Enter Data'!H13+'Enter Data'!I13&gt;=0.4, 'Enter Data'!H13&gt;='Enter Data'!I13, 'Enter Data'!E13+'Enter Data'!F13+'Enter Data'!G13&lt;=0.15), 8, 0)</f>
        <v>0</v>
      </c>
      <c r="L42">
        <f>IF(AND(SUM('Enter Data'!E14:I14)='Enter Data'!B14,SUM($A$35:$A$41) = 0,'Enter Data'!H14+'Enter Data'!I14&gt;=0.4, 'Enter Data'!H14&gt;='Enter Data'!I14, 'Enter Data'!E14+'Enter Data'!F14+'Enter Data'!G14&lt;=0.15), 8, 0)</f>
        <v>0</v>
      </c>
      <c r="M42">
        <f>IF(AND(SUM('Enter Data'!E15:I15)='Enter Data'!B15,SUM($A$35:$A$41) = 0,'Enter Data'!H15+'Enter Data'!I15&gt;=0.4, 'Enter Data'!H15&gt;='Enter Data'!I15, 'Enter Data'!E15+'Enter Data'!F15+'Enter Data'!G15&lt;=0.15), 8, 0)</f>
        <v>0</v>
      </c>
      <c r="N42">
        <f>IF(AND(SUM('Enter Data'!E16:I16)='Enter Data'!B16,SUM($A$35:$A$41) = 0,'Enter Data'!H16+'Enter Data'!I16&gt;=0.4, 'Enter Data'!H16&gt;='Enter Data'!I16, 'Enter Data'!E16+'Enter Data'!F16+'Enter Data'!G16&lt;=0.15), 8, 0)</f>
        <v>0</v>
      </c>
      <c r="O42">
        <f>IF(AND(SUM('Enter Data'!E17:I17)='Enter Data'!B17,SUM($A$35:$A$41) = 0,'Enter Data'!H17+'Enter Data'!I17&gt;=0.4, 'Enter Data'!H17&gt;='Enter Data'!I17, 'Enter Data'!E17+'Enter Data'!F17+'Enter Data'!G17&lt;=0.15), 8, 0)</f>
        <v>0</v>
      </c>
      <c r="P42">
        <f>IF(AND(SUM('Enter Data'!E18:I18)='Enter Data'!B18,SUM($A$35:$A$41) = 0,'Enter Data'!H18+'Enter Data'!I18&gt;=0.4, 'Enter Data'!H18&gt;='Enter Data'!I18, 'Enter Data'!E18+'Enter Data'!F18+'Enter Data'!G18&lt;=0.15), 8, 0)</f>
        <v>0</v>
      </c>
      <c r="Q42">
        <f>IF(AND(SUM('Enter Data'!E19:I19)='Enter Data'!B19,SUM($A$35:$A$41) = 0,'Enter Data'!H19+'Enter Data'!I19&gt;=0.4, 'Enter Data'!H19&gt;='Enter Data'!I19, 'Enter Data'!E19+'Enter Data'!F19+'Enter Data'!G19&lt;=0.15), 8, 0)</f>
        <v>0</v>
      </c>
      <c r="R42">
        <f>IF(AND(SUM('Enter Data'!E20:I20)='Enter Data'!B20,SUM($A$35:$A$41) = 0,'Enter Data'!H20+'Enter Data'!I20&gt;=0.4, 'Enter Data'!H20&gt;='Enter Data'!I20, 'Enter Data'!E20+'Enter Data'!F20+'Enter Data'!G20&lt;=0.15), 8, 0)</f>
        <v>0</v>
      </c>
      <c r="S42">
        <f>IF(AND(SUM('Enter Data'!E21:I21)='Enter Data'!B21,SUM($A$35:$A$41) = 0,'Enter Data'!H21+'Enter Data'!I21&gt;=0.4, 'Enter Data'!H21&gt;='Enter Data'!I21, 'Enter Data'!E21+'Enter Data'!F21+'Enter Data'!G21&lt;=0.15), 8, 0)</f>
        <v>0</v>
      </c>
      <c r="T42">
        <f>IF(AND(SUM('Enter Data'!E22:I22)='Enter Data'!B22,SUM($A$35:$A$41) = 0,'Enter Data'!H22+'Enter Data'!I22&gt;=0.4, 'Enter Data'!H22&gt;='Enter Data'!I22, 'Enter Data'!E22+'Enter Data'!F22+'Enter Data'!G22&lt;=0.15), 8, 0)</f>
        <v>0</v>
      </c>
      <c r="U42">
        <f>IF(AND(SUM('Enter Data'!E23:I23)='Enter Data'!B23,SUM($A$35:$A$41) = 0,'Enter Data'!H23+'Enter Data'!I23&gt;=0.4, 'Enter Data'!H23&gt;='Enter Data'!I23, 'Enter Data'!E23+'Enter Data'!F23+'Enter Data'!G23&lt;=0.15), 8, 0)</f>
        <v>0</v>
      </c>
      <c r="V42">
        <f>IF(AND(SUM('Enter Data'!E24:I24)='Enter Data'!B24,SUM($A$35:$A$41) = 0,'Enter Data'!H24+'Enter Data'!I24&gt;=0.4, 'Enter Data'!H24&gt;='Enter Data'!I24, 'Enter Data'!E24+'Enter Data'!F24+'Enter Data'!G24&lt;=0.15), 8, 0)</f>
        <v>0</v>
      </c>
      <c r="W42">
        <f>IF(AND(SUM('Enter Data'!E25:I25)='Enter Data'!B25,SUM($A$35:$A$41) = 0,'Enter Data'!H25+'Enter Data'!I25&gt;=0.4, 'Enter Data'!H25&gt;='Enter Data'!I25, 'Enter Data'!E25+'Enter Data'!F25+'Enter Data'!G25&lt;=0.15), 8, 0)</f>
        <v>0</v>
      </c>
      <c r="X42">
        <f>IF(AND(SUM('Enter Data'!E26:I26)='Enter Data'!B26,SUM($A$35:$A$41) = 0,'Enter Data'!H26+'Enter Data'!I26&gt;=0.4, 'Enter Data'!H26&gt;='Enter Data'!I26, 'Enter Data'!E26+'Enter Data'!F26+'Enter Data'!G26&lt;=0.15), 8, 0)</f>
        <v>0</v>
      </c>
      <c r="Y42">
        <f>IF(AND(SUM('Enter Data'!E27:I27)='Enter Data'!B27,SUM($A$35:$A$41) = 0,'Enter Data'!H27+'Enter Data'!I27&gt;=0.4, 'Enter Data'!H27&gt;='Enter Data'!I27, 'Enter Data'!E27+'Enter Data'!F27+'Enter Data'!G27&lt;=0.15), 8, 0)</f>
        <v>0</v>
      </c>
      <c r="Z42">
        <f>IF(AND(SUM('Enter Data'!E28:I28)='Enter Data'!B28,SUM($A$35:$A$41) = 0,'Enter Data'!H28+'Enter Data'!I28&gt;=0.4, 'Enter Data'!H28&gt;='Enter Data'!I28, 'Enter Data'!E28+'Enter Data'!F28+'Enter Data'!G28&lt;=0.15), 8, 0)</f>
        <v>0</v>
      </c>
      <c r="AA42">
        <f>IF(AND(SUM('Enter Data'!E29:I29)='Enter Data'!B29,SUM($A$35:$A$41) = 0,'Enter Data'!H29+'Enter Data'!I29&gt;=0.4, 'Enter Data'!H29&gt;='Enter Data'!I29, 'Enter Data'!E29+'Enter Data'!F29+'Enter Data'!G29&lt;=0.15), 8, 0)</f>
        <v>0</v>
      </c>
      <c r="AB42">
        <f>IF(AND(SUM('Enter Data'!E30:I30)='Enter Data'!B30,SUM($A$35:$A$41) = 0,'Enter Data'!H30+'Enter Data'!I30&gt;=0.4, 'Enter Data'!H30&gt;='Enter Data'!I30, 'Enter Data'!E30+'Enter Data'!F30+'Enter Data'!G30&lt;=0.15), 8, 0)</f>
        <v>0</v>
      </c>
      <c r="AC42">
        <f>IF(AND(SUM('Enter Data'!E31:I31)='Enter Data'!B31,SUM($A$35:$A$41) = 0,'Enter Data'!H31+'Enter Data'!I31&gt;=0.4, 'Enter Data'!H31&gt;='Enter Data'!I31, 'Enter Data'!E31+'Enter Data'!F31+'Enter Data'!G31&lt;=0.15), 8, 0)</f>
        <v>0</v>
      </c>
      <c r="AD42">
        <f>IF(AND(SUM('Enter Data'!E32:I32)='Enter Data'!B32,SUM($A$35:$A$41) = 0,'Enter Data'!H32+'Enter Data'!I32&gt;=0.4, 'Enter Data'!H32&gt;='Enter Data'!I32, 'Enter Data'!E32+'Enter Data'!F32+'Enter Data'!G32&lt;=0.15), 8, 0)</f>
        <v>0</v>
      </c>
      <c r="AE42">
        <f>IF(AND(SUM('Enter Data'!E33:I33)='Enter Data'!B33,SUM($A$35:$A$41) = 0,'Enter Data'!H33+'Enter Data'!I33&gt;=0.4, 'Enter Data'!H33&gt;='Enter Data'!I33, 'Enter Data'!E33+'Enter Data'!F33+'Enter Data'!G33&lt;=0.15), 8, 0)</f>
        <v>0</v>
      </c>
      <c r="AF42">
        <f>IF(AND(SUM('Enter Data'!E34:I34)='Enter Data'!B34,SUM($A$35:$A$41) = 0,'Enter Data'!H34+'Enter Data'!I34&gt;=0.4, 'Enter Data'!H34&gt;='Enter Data'!I34, 'Enter Data'!E34+'Enter Data'!F34+'Enter Data'!G34&lt;=0.15), 8, 0)</f>
        <v>0</v>
      </c>
      <c r="AG42">
        <f>IF(AND(SUM('Enter Data'!E35:I35)='Enter Data'!B35,SUM($A$35:$A$41) = 0,'Enter Data'!H35+'Enter Data'!I35&gt;=0.4, 'Enter Data'!H35&gt;='Enter Data'!I35, 'Enter Data'!E35+'Enter Data'!F35+'Enter Data'!G35&lt;=0.15), 8, 0)</f>
        <v>0</v>
      </c>
      <c r="AH42">
        <f>IF(AND(SUM('Enter Data'!E36:I36)='Enter Data'!B36,SUM($A$35:$A$41) = 0,'Enter Data'!H36+'Enter Data'!I36&gt;=0.4, 'Enter Data'!H36&gt;='Enter Data'!I36, 'Enter Data'!E36+'Enter Data'!F36+'Enter Data'!G36&lt;=0.15), 8, 0)</f>
        <v>0</v>
      </c>
      <c r="AI42">
        <f>IF(AND(SUM('Enter Data'!E37:I37)='Enter Data'!B37,SUM($A$35:$A$41) = 0,'Enter Data'!H37+'Enter Data'!I37&gt;=0.4, 'Enter Data'!H37&gt;='Enter Data'!I37, 'Enter Data'!E37+'Enter Data'!F37+'Enter Data'!G37&lt;=0.15), 8, 0)</f>
        <v>0</v>
      </c>
      <c r="AJ42">
        <f>IF(AND(SUM('Enter Data'!E38:I38)='Enter Data'!B38,SUM($A$35:$A$41) = 0,'Enter Data'!H38+'Enter Data'!I38&gt;=0.4, 'Enter Data'!H38&gt;='Enter Data'!I38, 'Enter Data'!E38+'Enter Data'!F38+'Enter Data'!G38&lt;=0.15), 8, 0)</f>
        <v>0</v>
      </c>
      <c r="AK42">
        <f>IF(AND(SUM('Enter Data'!E39:I39)='Enter Data'!B39,SUM($A$35:$A$41) = 0,'Enter Data'!H39+'Enter Data'!I39&gt;=0.4, 'Enter Data'!H39&gt;='Enter Data'!I39, 'Enter Data'!E39+'Enter Data'!F39+'Enter Data'!G39&lt;=0.15), 8, 0)</f>
        <v>0</v>
      </c>
      <c r="AL42">
        <f>IF(AND(SUM('Enter Data'!E40:I40)='Enter Data'!B40,SUM($A$35:$A$41) = 0,'Enter Data'!H40+'Enter Data'!I40&gt;=0.4, 'Enter Data'!H40&gt;='Enter Data'!I40, 'Enter Data'!E40+'Enter Data'!F40+'Enter Data'!G40&lt;=0.15), 8, 0)</f>
        <v>0</v>
      </c>
      <c r="AM42">
        <f>IF(AND(SUM('Enter Data'!E41:I41)='Enter Data'!B41,SUM($A$35:$A$41) = 0,'Enter Data'!H41+'Enter Data'!I41&gt;=0.4, 'Enter Data'!H41&gt;='Enter Data'!I41, 'Enter Data'!E41+'Enter Data'!F41+'Enter Data'!G41&lt;=0.15), 8, 0)</f>
        <v>0</v>
      </c>
      <c r="AN42">
        <f>IF(AND(SUM('Enter Data'!E42:I42)='Enter Data'!B42,SUM($A$35:$A$41) = 0,'Enter Data'!H42+'Enter Data'!I42&gt;=0.4, 'Enter Data'!H42&gt;='Enter Data'!I42, 'Enter Data'!E42+'Enter Data'!F42+'Enter Data'!G42&lt;=0.15), 8, 0)</f>
        <v>0</v>
      </c>
      <c r="AO42">
        <f>IF(AND(SUM('Enter Data'!E43:I43)='Enter Data'!B43,SUM($A$35:$A$41) = 0,'Enter Data'!H43+'Enter Data'!I43&gt;=0.4, 'Enter Data'!H43&gt;='Enter Data'!I43, 'Enter Data'!E43+'Enter Data'!F43+'Enter Data'!G43&lt;=0.15), 8, 0)</f>
        <v>0</v>
      </c>
      <c r="AP42">
        <f>IF(AND(SUM('Enter Data'!E44:I44)='Enter Data'!B44,SUM($A$35:$A$41) = 0,'Enter Data'!H44+'Enter Data'!I44&gt;=0.4, 'Enter Data'!H44&gt;='Enter Data'!I44, 'Enter Data'!E44+'Enter Data'!F44+'Enter Data'!G44&lt;=0.15), 8, 0)</f>
        <v>0</v>
      </c>
      <c r="AQ42">
        <f>IF(AND(SUM('Enter Data'!E45:I45)='Enter Data'!B45,SUM($A$35:$A$41) = 0,'Enter Data'!H45+'Enter Data'!I45&gt;=0.4, 'Enter Data'!H45&gt;='Enter Data'!I45, 'Enter Data'!E45+'Enter Data'!F45+'Enter Data'!G45&lt;=0.15), 8, 0)</f>
        <v>0</v>
      </c>
      <c r="AR42">
        <f>IF(AND(SUM('Enter Data'!E46:I46)='Enter Data'!B46,SUM($A$35:$A$41) = 0,'Enter Data'!H46+'Enter Data'!I46&gt;=0.4, 'Enter Data'!H46&gt;='Enter Data'!I46, 'Enter Data'!E46+'Enter Data'!F46+'Enter Data'!G46&lt;=0.15), 8, 0)</f>
        <v>0</v>
      </c>
      <c r="AS42">
        <f>IF(AND(SUM('Enter Data'!E47:I47)='Enter Data'!B47,SUM($A$35:$A$41) = 0,'Enter Data'!H47+'Enter Data'!I47&gt;=0.4, 'Enter Data'!H47&gt;='Enter Data'!I47, 'Enter Data'!E47+'Enter Data'!F47+'Enter Data'!G47&lt;=0.15), 8, 0)</f>
        <v>0</v>
      </c>
      <c r="AT42">
        <f>IF(AND(SUM('Enter Data'!E48:I48)='Enter Data'!B48,SUM($A$35:$A$41) = 0,'Enter Data'!H48+'Enter Data'!I48&gt;=0.4, 'Enter Data'!H48&gt;='Enter Data'!I48, 'Enter Data'!E48+'Enter Data'!F48+'Enter Data'!G48&lt;=0.15), 8, 0)</f>
        <v>0</v>
      </c>
      <c r="AU42">
        <f>IF(AND(SUM('Enter Data'!E49:I49)='Enter Data'!B49,SUM($A$35:$A$41) = 0,'Enter Data'!H49+'Enter Data'!I49&gt;=0.4, 'Enter Data'!H49&gt;='Enter Data'!I49, 'Enter Data'!E49+'Enter Data'!F49+'Enter Data'!G49&lt;=0.15), 8, 0)</f>
        <v>0</v>
      </c>
      <c r="AV42">
        <f>IF(AND(SUM('Enter Data'!E50:I50)='Enter Data'!B50,SUM($A$35:$A$41) = 0,'Enter Data'!H50+'Enter Data'!I50&gt;=0.4, 'Enter Data'!H50&gt;='Enter Data'!I50, 'Enter Data'!E50+'Enter Data'!F50+'Enter Data'!G50&lt;=0.15), 8, 0)</f>
        <v>0</v>
      </c>
      <c r="AW42">
        <f>IF(AND(SUM('Enter Data'!E51:I51)='Enter Data'!B51,SUM($A$35:$A$41) = 0,'Enter Data'!H51+'Enter Data'!I51&gt;=0.4, 'Enter Data'!H51&gt;='Enter Data'!I51, 'Enter Data'!E51+'Enter Data'!F51+'Enter Data'!G51&lt;=0.15), 8, 0)</f>
        <v>0</v>
      </c>
      <c r="AX42">
        <f>IF(AND(SUM('Enter Data'!E52:I52)='Enter Data'!B52,SUM($A$35:$A$41) = 0,'Enter Data'!H52+'Enter Data'!I52&gt;=0.4, 'Enter Data'!H52&gt;='Enter Data'!I52, 'Enter Data'!E52+'Enter Data'!F52+'Enter Data'!G52&lt;=0.15), 8, 0)</f>
        <v>0</v>
      </c>
      <c r="AY42">
        <f>IF(AND(SUM('Enter Data'!E53:I53)='Enter Data'!B53,SUM($A$35:$A$41) = 0,'Enter Data'!H53+'Enter Data'!I53&gt;=0.4, 'Enter Data'!H53&gt;='Enter Data'!I53, 'Enter Data'!E53+'Enter Data'!F53+'Enter Data'!G53&lt;=0.15), 8, 0)</f>
        <v>0</v>
      </c>
      <c r="AZ42">
        <f>IF(AND(SUM('Enter Data'!E54:I54)='Enter Data'!B54,SUM($A$35:$A$41) = 0,'Enter Data'!H54+'Enter Data'!I54&gt;=0.4, 'Enter Data'!H54&gt;='Enter Data'!I54, 'Enter Data'!E54+'Enter Data'!F54+'Enter Data'!G54&lt;=0.15), 8, 0)</f>
        <v>0</v>
      </c>
      <c r="BA42">
        <f>IF(AND(SUM('Enter Data'!E55:I55)='Enter Data'!B55,SUM($A$35:$A$41) = 0,'Enter Data'!H55+'Enter Data'!I55&gt;=0.4, 'Enter Data'!H55&gt;='Enter Data'!I55, 'Enter Data'!E55+'Enter Data'!F55+'Enter Data'!G55&lt;=0.15), 8, 0)</f>
        <v>0</v>
      </c>
      <c r="BB42">
        <f>IF(AND(SUM('Enter Data'!E56:I56)='Enter Data'!B56,SUM($A$35:$A$41) = 0,'Enter Data'!H56+'Enter Data'!I56&gt;=0.4, 'Enter Data'!H56&gt;='Enter Data'!I56, 'Enter Data'!E56+'Enter Data'!F56+'Enter Data'!G56&lt;=0.15), 8, 0)</f>
        <v>0</v>
      </c>
      <c r="BC42">
        <f>IF(AND(SUM('Enter Data'!E57:I57)='Enter Data'!B57,SUM($A$35:$A$41) = 0,'Enter Data'!H57+'Enter Data'!I57&gt;=0.4, 'Enter Data'!H57&gt;='Enter Data'!I57, 'Enter Data'!E57+'Enter Data'!F57+'Enter Data'!G57&lt;=0.15), 8, 0)</f>
        <v>0</v>
      </c>
      <c r="BD42">
        <f>IF(AND(SUM('Enter Data'!E58:I58)='Enter Data'!B58,SUM($A$35:$A$41) = 0,'Enter Data'!H58+'Enter Data'!I58&gt;=0.4, 'Enter Data'!H58&gt;='Enter Data'!I58, 'Enter Data'!E58+'Enter Data'!F58+'Enter Data'!G58&lt;=0.15), 8, 0)</f>
        <v>0</v>
      </c>
      <c r="BE42">
        <f>IF(AND(SUM('Enter Data'!E59:I59)='Enter Data'!B59,SUM($A$35:$A$41) = 0,'Enter Data'!H59+'Enter Data'!I59&gt;=0.4, 'Enter Data'!H59&gt;='Enter Data'!I59, 'Enter Data'!E59+'Enter Data'!F59+'Enter Data'!G59&lt;=0.15), 8, 0)</f>
        <v>0</v>
      </c>
      <c r="BF42">
        <f>IF(AND(SUM('Enter Data'!E60:I60)='Enter Data'!B60,SUM($A$35:$A$41) = 0,'Enter Data'!H60+'Enter Data'!I60&gt;=0.4, 'Enter Data'!H60&gt;='Enter Data'!I60, 'Enter Data'!E60+'Enter Data'!F60+'Enter Data'!G60&lt;=0.15), 8, 0)</f>
        <v>0</v>
      </c>
      <c r="BG42">
        <f>IF(AND(SUM('Enter Data'!E61:I61)='Enter Data'!B61,SUM($A$35:$A$41) = 0,'Enter Data'!H61+'Enter Data'!I61&gt;=0.4, 'Enter Data'!H61&gt;='Enter Data'!I61, 'Enter Data'!E61+'Enter Data'!F61+'Enter Data'!G61&lt;=0.15), 8, 0)</f>
        <v>0</v>
      </c>
      <c r="BH42">
        <f>IF(AND(SUM('Enter Data'!E62:I62)='Enter Data'!B62,SUM($A$35:$A$41) = 0,'Enter Data'!H62+'Enter Data'!I62&gt;=0.4, 'Enter Data'!H62&gt;='Enter Data'!I62, 'Enter Data'!E62+'Enter Data'!F62+'Enter Data'!G62&lt;=0.15), 8, 0)</f>
        <v>0</v>
      </c>
      <c r="BI42">
        <f>IF(AND(SUM('Enter Data'!E63:I63)='Enter Data'!B63,SUM($A$35:$A$41) = 0,'Enter Data'!H63+'Enter Data'!I63&gt;=0.4, 'Enter Data'!H63&gt;='Enter Data'!I63, 'Enter Data'!E63+'Enter Data'!F63+'Enter Data'!G63&lt;=0.15), 8, 0)</f>
        <v>0</v>
      </c>
      <c r="BJ42">
        <f>IF(AND(SUM('Enter Data'!E64:I64)='Enter Data'!B64,SUM($A$35:$A$41) = 0,'Enter Data'!H64+'Enter Data'!I64&gt;=0.4, 'Enter Data'!H64&gt;='Enter Data'!I64, 'Enter Data'!E64+'Enter Data'!F64+'Enter Data'!G64&lt;=0.15), 8, 0)</f>
        <v>0</v>
      </c>
      <c r="BK42">
        <f>IF(AND(SUM('Enter Data'!E65:I65)='Enter Data'!B65,SUM($A$35:$A$41) = 0,'Enter Data'!H65+'Enter Data'!I65&gt;=0.4, 'Enter Data'!H65&gt;='Enter Data'!I65, 'Enter Data'!E65+'Enter Data'!F65+'Enter Data'!G65&lt;=0.15), 8, 0)</f>
        <v>0</v>
      </c>
      <c r="BL42">
        <f>IF(AND(SUM('Enter Data'!E66:I66)='Enter Data'!B66,SUM($A$35:$A$41) = 0,'Enter Data'!H66+'Enter Data'!I66&gt;=0.4, 'Enter Data'!H66&gt;='Enter Data'!I66, 'Enter Data'!E66+'Enter Data'!F66+'Enter Data'!G66&lt;=0.15), 8, 0)</f>
        <v>0</v>
      </c>
      <c r="BM42">
        <f>IF(AND(SUM('Enter Data'!E67:I67)='Enter Data'!B67,SUM($A$35:$A$41) = 0,'Enter Data'!H67+'Enter Data'!I67&gt;=0.4, 'Enter Data'!H67&gt;='Enter Data'!I67, 'Enter Data'!E67+'Enter Data'!F67+'Enter Data'!G67&lt;=0.15), 8, 0)</f>
        <v>0</v>
      </c>
      <c r="BN42">
        <f>IF(AND(SUM('Enter Data'!E68:I68)='Enter Data'!B68,SUM($A$35:$A$41) = 0,'Enter Data'!H68+'Enter Data'!I68&gt;=0.4, 'Enter Data'!H68&gt;='Enter Data'!I68, 'Enter Data'!E68+'Enter Data'!F68+'Enter Data'!G68&lt;=0.15), 8, 0)</f>
        <v>0</v>
      </c>
      <c r="BO42">
        <f>IF(AND(SUM('Enter Data'!E69:I69)='Enter Data'!B69,SUM($A$35:$A$41) = 0,'Enter Data'!H69+'Enter Data'!I69&gt;=0.4, 'Enter Data'!H69&gt;='Enter Data'!I69, 'Enter Data'!E69+'Enter Data'!F69+'Enter Data'!G69&lt;=0.15), 8, 0)</f>
        <v>0</v>
      </c>
      <c r="BP42">
        <f>IF(AND(SUM('Enter Data'!E70:I70)='Enter Data'!B70,SUM($A$35:$A$41) = 0,'Enter Data'!H70+'Enter Data'!I70&gt;=0.4, 'Enter Data'!H70&gt;='Enter Data'!I70, 'Enter Data'!E70+'Enter Data'!F70+'Enter Data'!G70&lt;=0.15), 8, 0)</f>
        <v>0</v>
      </c>
      <c r="BQ42">
        <f>IF(AND(SUM('Enter Data'!E71:I71)='Enter Data'!B71,SUM($A$35:$A$41) = 0,'Enter Data'!H71+'Enter Data'!I71&gt;=0.4, 'Enter Data'!H71&gt;='Enter Data'!I71, 'Enter Data'!E71+'Enter Data'!F71+'Enter Data'!G71&lt;=0.15), 8, 0)</f>
        <v>0</v>
      </c>
      <c r="BR42">
        <f>IF(AND(SUM('Enter Data'!E72:I72)='Enter Data'!B72,SUM($A$35:$A$41) = 0,'Enter Data'!H72+'Enter Data'!I72&gt;=0.4, 'Enter Data'!H72&gt;='Enter Data'!I72, 'Enter Data'!E72+'Enter Data'!F72+'Enter Data'!G72&lt;=0.15), 8, 0)</f>
        <v>0</v>
      </c>
      <c r="BS42">
        <f>IF(AND(SUM('Enter Data'!E73:I73)='Enter Data'!B73,SUM($A$35:$A$41) = 0,'Enter Data'!H73+'Enter Data'!I73&gt;=0.4, 'Enter Data'!H73&gt;='Enter Data'!I73, 'Enter Data'!E73+'Enter Data'!F73+'Enter Data'!G73&lt;=0.15), 8, 0)</f>
        <v>0</v>
      </c>
      <c r="BT42">
        <f>IF(AND(SUM('Enter Data'!E74:I74)='Enter Data'!B74,SUM($A$35:$A$41) = 0,'Enter Data'!H74+'Enter Data'!I74&gt;=0.4, 'Enter Data'!H74&gt;='Enter Data'!I74, 'Enter Data'!E74+'Enter Data'!F74+'Enter Data'!G74&lt;=0.15), 8, 0)</f>
        <v>0</v>
      </c>
      <c r="BU42">
        <f>IF(AND(SUM('Enter Data'!E75:I75)='Enter Data'!B75,SUM($A$35:$A$41) = 0,'Enter Data'!H75+'Enter Data'!I75&gt;=0.4, 'Enter Data'!H75&gt;='Enter Data'!I75, 'Enter Data'!E75+'Enter Data'!F75+'Enter Data'!G75&lt;=0.15), 8, 0)</f>
        <v>0</v>
      </c>
      <c r="BV42">
        <f>IF(AND(SUM('Enter Data'!E76:I76)='Enter Data'!B76,SUM($A$35:$A$41) = 0,'Enter Data'!H76+'Enter Data'!I76&gt;=0.4, 'Enter Data'!H76&gt;='Enter Data'!I76, 'Enter Data'!E76+'Enter Data'!F76+'Enter Data'!G76&lt;=0.15), 8, 0)</f>
        <v>0</v>
      </c>
      <c r="BW42">
        <f>IF(AND(SUM('Enter Data'!E77:I77)='Enter Data'!B77,SUM($A$35:$A$41) = 0,'Enter Data'!H77+'Enter Data'!I77&gt;=0.4, 'Enter Data'!H77&gt;='Enter Data'!I77, 'Enter Data'!E77+'Enter Data'!F77+'Enter Data'!G77&lt;=0.15), 8, 0)</f>
        <v>0</v>
      </c>
      <c r="BX42">
        <f>IF(AND(SUM('Enter Data'!E78:I78)='Enter Data'!B78,SUM($A$35:$A$41) = 0,'Enter Data'!H78+'Enter Data'!I78&gt;=0.4, 'Enter Data'!H78&gt;='Enter Data'!I78, 'Enter Data'!E78+'Enter Data'!F78+'Enter Data'!G78&lt;=0.15), 8, 0)</f>
        <v>0</v>
      </c>
      <c r="BY42">
        <f>IF(AND(SUM('Enter Data'!E79:I79)='Enter Data'!B79,SUM($A$35:$A$41) = 0,'Enter Data'!H79+'Enter Data'!I79&gt;=0.4, 'Enter Data'!H79&gt;='Enter Data'!I79, 'Enter Data'!E79+'Enter Data'!F79+'Enter Data'!G79&lt;=0.15), 8, 0)</f>
        <v>0</v>
      </c>
      <c r="BZ42">
        <f>IF(AND(SUM('Enter Data'!E80:I80)='Enter Data'!B80,SUM($A$35:$A$41) = 0,'Enter Data'!H80+'Enter Data'!I80&gt;=0.4, 'Enter Data'!H80&gt;='Enter Data'!I80, 'Enter Data'!E80+'Enter Data'!F80+'Enter Data'!G80&lt;=0.15), 8, 0)</f>
        <v>0</v>
      </c>
      <c r="CA42">
        <f>IF(AND(SUM('Enter Data'!E81:I81)='Enter Data'!B81,SUM($A$35:$A$41) = 0,'Enter Data'!H81+'Enter Data'!I81&gt;=0.4, 'Enter Data'!H81&gt;='Enter Data'!I81, 'Enter Data'!E81+'Enter Data'!F81+'Enter Data'!G81&lt;=0.15), 8, 0)</f>
        <v>0</v>
      </c>
      <c r="CB42">
        <f>IF(AND(SUM('Enter Data'!E82:I82)='Enter Data'!B82,SUM($A$35:$A$41) = 0,'Enter Data'!H82+'Enter Data'!I82&gt;=0.4, 'Enter Data'!H82&gt;='Enter Data'!I82, 'Enter Data'!E82+'Enter Data'!F82+'Enter Data'!G82&lt;=0.15), 8, 0)</f>
        <v>0</v>
      </c>
      <c r="CC42">
        <f>IF(AND(SUM('Enter Data'!E83:I83)='Enter Data'!B83,SUM($A$35:$A$41) = 0,'Enter Data'!H83+'Enter Data'!I83&gt;=0.4, 'Enter Data'!H83&gt;='Enter Data'!I83, 'Enter Data'!E83+'Enter Data'!F83+'Enter Data'!G83&lt;=0.15), 8, 0)</f>
        <v>0</v>
      </c>
      <c r="CD42">
        <f>IF(AND(SUM('Enter Data'!E84:I84)='Enter Data'!B84,SUM($A$35:$A$41) = 0,'Enter Data'!H84+'Enter Data'!I84&gt;=0.4, 'Enter Data'!H84&gt;='Enter Data'!I84, 'Enter Data'!E84+'Enter Data'!F84+'Enter Data'!G84&lt;=0.15), 8, 0)</f>
        <v>0</v>
      </c>
      <c r="CE42">
        <f>IF(AND(SUM('Enter Data'!E85:I85)='Enter Data'!B85,SUM($A$35:$A$41) = 0,'Enter Data'!H85+'Enter Data'!I85&gt;=0.4, 'Enter Data'!H85&gt;='Enter Data'!I85, 'Enter Data'!E85+'Enter Data'!F85+'Enter Data'!G85&lt;=0.15), 8, 0)</f>
        <v>0</v>
      </c>
      <c r="CF42">
        <f>IF(AND(SUM('Enter Data'!E86:I86)='Enter Data'!B86,SUM($A$35:$A$41) = 0,'Enter Data'!H86+'Enter Data'!I86&gt;=0.4, 'Enter Data'!H86&gt;='Enter Data'!I86, 'Enter Data'!E86+'Enter Data'!F86+'Enter Data'!G86&lt;=0.15), 8, 0)</f>
        <v>0</v>
      </c>
      <c r="CG42">
        <f>IF(AND(SUM('Enter Data'!E87:I87)='Enter Data'!B87,SUM($A$35:$A$41) = 0,'Enter Data'!H87+'Enter Data'!I87&gt;=0.4, 'Enter Data'!H87&gt;='Enter Data'!I87, 'Enter Data'!E87+'Enter Data'!F87+'Enter Data'!G87&lt;=0.15), 8, 0)</f>
        <v>0</v>
      </c>
      <c r="CH42">
        <f>IF(AND(SUM('Enter Data'!E88:I88)='Enter Data'!B88,SUM($A$35:$A$41) = 0,'Enter Data'!H88+'Enter Data'!I88&gt;=0.4, 'Enter Data'!H88&gt;='Enter Data'!I88, 'Enter Data'!E88+'Enter Data'!F88+'Enter Data'!G88&lt;=0.15), 8, 0)</f>
        <v>0</v>
      </c>
      <c r="CI42">
        <f>IF(AND(SUM('Enter Data'!E89:I89)='Enter Data'!B89,SUM($A$35:$A$41) = 0,'Enter Data'!H89+'Enter Data'!I89&gt;=0.4, 'Enter Data'!H89&gt;='Enter Data'!I89, 'Enter Data'!E89+'Enter Data'!F89+'Enter Data'!G89&lt;=0.15), 8, 0)</f>
        <v>0</v>
      </c>
      <c r="CJ42">
        <f>IF(AND(SUM('Enter Data'!E90:I90)='Enter Data'!B90,SUM($A$35:$A$41) = 0,'Enter Data'!H90+'Enter Data'!I90&gt;=0.4, 'Enter Data'!H90&gt;='Enter Data'!I90, 'Enter Data'!E90+'Enter Data'!F90+'Enter Data'!G90&lt;=0.15), 8, 0)</f>
        <v>0</v>
      </c>
      <c r="CK42">
        <f>IF(AND(SUM('Enter Data'!E91:I91)='Enter Data'!B91,SUM($A$35:$A$41) = 0,'Enter Data'!H91+'Enter Data'!I91&gt;=0.4, 'Enter Data'!H91&gt;='Enter Data'!I91, 'Enter Data'!E91+'Enter Data'!F91+'Enter Data'!G91&lt;=0.15), 8, 0)</f>
        <v>0</v>
      </c>
      <c r="CL42">
        <f>IF(AND(SUM('Enter Data'!E92:I92)='Enter Data'!B92,SUM($A$35:$A$41) = 0,'Enter Data'!H92+'Enter Data'!I92&gt;=0.4, 'Enter Data'!H92&gt;='Enter Data'!I92, 'Enter Data'!E92+'Enter Data'!F92+'Enter Data'!G92&lt;=0.15), 8, 0)</f>
        <v>0</v>
      </c>
      <c r="CM42">
        <f>IF(AND(SUM('Enter Data'!E93:I93)='Enter Data'!B93,SUM($A$35:$A$41) = 0,'Enter Data'!H93+'Enter Data'!I93&gt;=0.4, 'Enter Data'!H93&gt;='Enter Data'!I93, 'Enter Data'!E93+'Enter Data'!F93+'Enter Data'!G93&lt;=0.15), 8, 0)</f>
        <v>0</v>
      </c>
      <c r="CN42">
        <f>IF(AND(SUM('Enter Data'!E94:I94)='Enter Data'!B94,SUM($A$35:$A$41) = 0,'Enter Data'!H94+'Enter Data'!I94&gt;=0.4, 'Enter Data'!H94&gt;='Enter Data'!I94, 'Enter Data'!E94+'Enter Data'!F94+'Enter Data'!G94&lt;=0.15), 8, 0)</f>
        <v>0</v>
      </c>
      <c r="CO42">
        <f>IF(AND(SUM('Enter Data'!E95:I95)='Enter Data'!B95,SUM($A$35:$A$41) = 0,'Enter Data'!H95+'Enter Data'!I95&gt;=0.4, 'Enter Data'!H95&gt;='Enter Data'!I95, 'Enter Data'!E95+'Enter Data'!F95+'Enter Data'!G95&lt;=0.15), 8, 0)</f>
        <v>0</v>
      </c>
      <c r="CP42">
        <f>IF(AND(SUM('Enter Data'!E96:I96)='Enter Data'!B96,SUM($A$35:$A$41) = 0,'Enter Data'!H96+'Enter Data'!I96&gt;=0.4, 'Enter Data'!H96&gt;='Enter Data'!I96, 'Enter Data'!E96+'Enter Data'!F96+'Enter Data'!G96&lt;=0.15), 8, 0)</f>
        <v>0</v>
      </c>
      <c r="CQ42">
        <f>IF(AND(SUM('Enter Data'!E97:I97)='Enter Data'!B97,SUM($A$35:$A$41) = 0,'Enter Data'!H97+'Enter Data'!I97&gt;=0.4, 'Enter Data'!H97&gt;='Enter Data'!I97, 'Enter Data'!E97+'Enter Data'!F97+'Enter Data'!G97&lt;=0.15), 8, 0)</f>
        <v>0</v>
      </c>
      <c r="CR42">
        <f>IF(AND(SUM('Enter Data'!E98:I98)='Enter Data'!B98,SUM($A$35:$A$41) = 0,'Enter Data'!H98+'Enter Data'!I98&gt;=0.4, 'Enter Data'!H98&gt;='Enter Data'!I98, 'Enter Data'!E98+'Enter Data'!F98+'Enter Data'!G98&lt;=0.15), 8, 0)</f>
        <v>0</v>
      </c>
      <c r="CS42">
        <f>IF(AND(SUM('Enter Data'!E99:I99)='Enter Data'!B99,SUM($A$35:$A$41) = 0,'Enter Data'!H99+'Enter Data'!I99&gt;=0.4, 'Enter Data'!H99&gt;='Enter Data'!I99, 'Enter Data'!E99+'Enter Data'!F99+'Enter Data'!G99&lt;=0.15), 8, 0)</f>
        <v>0</v>
      </c>
      <c r="CT42">
        <f>IF(AND(SUM('Enter Data'!E100:I100)='Enter Data'!B100,SUM($A$35:$A$41) = 0,'Enter Data'!H100+'Enter Data'!I100&gt;=0.4, 'Enter Data'!H100&gt;='Enter Data'!I100, 'Enter Data'!E100+'Enter Data'!F100+'Enter Data'!G100&lt;=0.15), 8, 0)</f>
        <v>0</v>
      </c>
      <c r="CU42">
        <f>IF(AND(SUM('Enter Data'!E101:I101)='Enter Data'!B101,SUM($A$35:$A$41) = 0,'Enter Data'!H101+'Enter Data'!I101&gt;=0.4, 'Enter Data'!H101&gt;='Enter Data'!I101, 'Enter Data'!E101+'Enter Data'!F101+'Enter Data'!G101&lt;=0.15), 8, 0)</f>
        <v>0</v>
      </c>
      <c r="CV42">
        <f>IF(AND(SUM('Enter Data'!E102:I102)='Enter Data'!B102,SUM($A$35:$A$41) = 0,'Enter Data'!H102+'Enter Data'!I102&gt;=0.4, 'Enter Data'!H102&gt;='Enter Data'!I102, 'Enter Data'!E102+'Enter Data'!F102+'Enter Data'!G102&lt;=0.15), 8, 0)</f>
        <v>0</v>
      </c>
    </row>
    <row r="43" spans="1:100" x14ac:dyDescent="0.25">
      <c r="A43" s="69">
        <f>IF(AND(SUM('Enter Data'!E3:I3)='Enter Data'!B3,SUM($A$35:$A$42) = 0,'Enter Data'!E3+'Enter Data'!F3&gt;=0.25, 'Enter Data'!H3&gt;=0.5), 9, 0)</f>
        <v>0</v>
      </c>
      <c r="B43">
        <f>IF(AND(SUM('Enter Data'!E4:I4)='Enter Data'!B4,SUM($A$35:$A$42) = 0,'Enter Data'!E4+'Enter Data'!F4&gt;=0.25, 'Enter Data'!H4&gt;=0.5), 9, 0)</f>
        <v>0</v>
      </c>
      <c r="C43">
        <f>IF(AND(SUM('Enter Data'!E5:I5)='Enter Data'!B5,SUM($A$35:$A$42) = 0,'Enter Data'!E5+'Enter Data'!F5&gt;=0.25, 'Enter Data'!H5&gt;=0.5), 9, 0)</f>
        <v>0</v>
      </c>
      <c r="D43">
        <f>IF(AND(SUM('Enter Data'!E6:I6)='Enter Data'!B6,SUM($A$35:$A$42) = 0,'Enter Data'!E6+'Enter Data'!F6&gt;=0.25, 'Enter Data'!H6&gt;=0.5), 9, 0)</f>
        <v>0</v>
      </c>
      <c r="E43">
        <f>IF(AND(SUM('Enter Data'!E7:I7)='Enter Data'!B7,SUM($A$35:$A$42) = 0,'Enter Data'!E7+'Enter Data'!F7&gt;=0.25, 'Enter Data'!H7&gt;=0.5), 9, 0)</f>
        <v>0</v>
      </c>
      <c r="F43">
        <f>IF(AND(SUM('Enter Data'!E8:I8)='Enter Data'!B8,SUM($A$35:$A$42) = 0,'Enter Data'!E8+'Enter Data'!F8&gt;=0.25, 'Enter Data'!H8&gt;=0.5), 9, 0)</f>
        <v>0</v>
      </c>
      <c r="G43">
        <f>IF(AND(SUM('Enter Data'!E9:I9)='Enter Data'!B9,SUM($A$35:$A$42) = 0,'Enter Data'!E9+'Enter Data'!F9&gt;=0.25, 'Enter Data'!H9&gt;=0.5), 9, 0)</f>
        <v>0</v>
      </c>
      <c r="H43">
        <f>IF(AND(SUM('Enter Data'!E10:I10)='Enter Data'!B10,SUM($A$35:$A$42) = 0,'Enter Data'!E10+'Enter Data'!F10&gt;=0.25, 'Enter Data'!H10&gt;=0.5), 9, 0)</f>
        <v>0</v>
      </c>
      <c r="I43">
        <f>IF(AND(SUM('Enter Data'!E11:I11)='Enter Data'!B11,SUM($A$35:$A$42) = 0,'Enter Data'!E11+'Enter Data'!F11&gt;=0.25, 'Enter Data'!H11&gt;=0.5), 9, 0)</f>
        <v>0</v>
      </c>
      <c r="J43">
        <f>IF(AND(SUM('Enter Data'!E12:I12)='Enter Data'!B12,SUM($A$35:$A$42) = 0,'Enter Data'!E12+'Enter Data'!F12&gt;=0.25, 'Enter Data'!H12&gt;=0.5), 9, 0)</f>
        <v>0</v>
      </c>
      <c r="K43">
        <f>IF(AND(SUM('Enter Data'!E13:I13)='Enter Data'!B13,SUM($A$35:$A$42) = 0,'Enter Data'!E13+'Enter Data'!F13&gt;=0.25, 'Enter Data'!H13&gt;=0.5), 9, 0)</f>
        <v>0</v>
      </c>
      <c r="L43">
        <f>IF(AND(SUM('Enter Data'!E14:I14)='Enter Data'!B14,SUM($A$35:$A$42) = 0,'Enter Data'!E14+'Enter Data'!F14&gt;=0.25, 'Enter Data'!H14&gt;=0.5), 9, 0)</f>
        <v>0</v>
      </c>
      <c r="M43">
        <f>IF(AND(SUM('Enter Data'!E15:I15)='Enter Data'!B15,SUM($A$35:$A$42) = 0,'Enter Data'!E15+'Enter Data'!F15&gt;=0.25, 'Enter Data'!H15&gt;=0.5), 9, 0)</f>
        <v>0</v>
      </c>
      <c r="N43">
        <f>IF(AND(SUM('Enter Data'!E16:I16)='Enter Data'!B16,SUM($A$35:$A$42) = 0,'Enter Data'!E16+'Enter Data'!F16&gt;=0.25, 'Enter Data'!H16&gt;=0.5), 9, 0)</f>
        <v>0</v>
      </c>
      <c r="O43">
        <f>IF(AND(SUM('Enter Data'!E17:I17)='Enter Data'!B17,SUM($A$35:$A$42) = 0,'Enter Data'!E17+'Enter Data'!F17&gt;=0.25, 'Enter Data'!H17&gt;=0.5), 9, 0)</f>
        <v>0</v>
      </c>
      <c r="P43">
        <f>IF(AND(SUM('Enter Data'!E18:I18)='Enter Data'!B18,SUM($A$35:$A$42) = 0,'Enter Data'!E18+'Enter Data'!F18&gt;=0.25, 'Enter Data'!H18&gt;=0.5), 9, 0)</f>
        <v>0</v>
      </c>
      <c r="Q43">
        <f>IF(AND(SUM('Enter Data'!E19:I19)='Enter Data'!B19,SUM($A$35:$A$42) = 0,'Enter Data'!E19+'Enter Data'!F19&gt;=0.25, 'Enter Data'!H19&gt;=0.5), 9, 0)</f>
        <v>0</v>
      </c>
      <c r="R43">
        <f>IF(AND(SUM('Enter Data'!E20:I20)='Enter Data'!B20,SUM($A$35:$A$42) = 0,'Enter Data'!E20+'Enter Data'!F20&gt;=0.25, 'Enter Data'!H20&gt;=0.5), 9, 0)</f>
        <v>0</v>
      </c>
      <c r="S43">
        <f>IF(AND(SUM('Enter Data'!E21:I21)='Enter Data'!B21,SUM($A$35:$A$42) = 0,'Enter Data'!E21+'Enter Data'!F21&gt;=0.25, 'Enter Data'!H21&gt;=0.5), 9, 0)</f>
        <v>0</v>
      </c>
      <c r="T43">
        <f>IF(AND(SUM('Enter Data'!E22:I22)='Enter Data'!B22,SUM($A$35:$A$42) = 0,'Enter Data'!E22+'Enter Data'!F22&gt;=0.25, 'Enter Data'!H22&gt;=0.5), 9, 0)</f>
        <v>0</v>
      </c>
      <c r="U43">
        <f>IF(AND(SUM('Enter Data'!E23:I23)='Enter Data'!B23,SUM($A$35:$A$42) = 0,'Enter Data'!E23+'Enter Data'!F23&gt;=0.25, 'Enter Data'!H23&gt;=0.5), 9, 0)</f>
        <v>0</v>
      </c>
      <c r="V43">
        <f>IF(AND(SUM('Enter Data'!E24:I24)='Enter Data'!B24,SUM($A$35:$A$42) = 0,'Enter Data'!E24+'Enter Data'!F24&gt;=0.25, 'Enter Data'!H24&gt;=0.5), 9, 0)</f>
        <v>0</v>
      </c>
      <c r="W43">
        <f>IF(AND(SUM('Enter Data'!E25:I25)='Enter Data'!B25,SUM($A$35:$A$42) = 0,'Enter Data'!E25+'Enter Data'!F25&gt;=0.25, 'Enter Data'!H25&gt;=0.5), 9, 0)</f>
        <v>0</v>
      </c>
      <c r="X43">
        <f>IF(AND(SUM('Enter Data'!E26:I26)='Enter Data'!B26,SUM($A$35:$A$42) = 0,'Enter Data'!E26+'Enter Data'!F26&gt;=0.25, 'Enter Data'!H26&gt;=0.5), 9, 0)</f>
        <v>0</v>
      </c>
      <c r="Y43">
        <f>IF(AND(SUM('Enter Data'!E27:I27)='Enter Data'!B27,SUM($A$35:$A$42) = 0,'Enter Data'!E27+'Enter Data'!F27&gt;=0.25, 'Enter Data'!H27&gt;=0.5), 9, 0)</f>
        <v>0</v>
      </c>
      <c r="Z43">
        <f>IF(AND(SUM('Enter Data'!E28:I28)='Enter Data'!B28,SUM($A$35:$A$42) = 0,'Enter Data'!E28+'Enter Data'!F28&gt;=0.25, 'Enter Data'!H28&gt;=0.5), 9, 0)</f>
        <v>0</v>
      </c>
      <c r="AA43">
        <f>IF(AND(SUM('Enter Data'!E29:I29)='Enter Data'!B29,SUM($A$35:$A$42) = 0,'Enter Data'!E29+'Enter Data'!F29&gt;=0.25, 'Enter Data'!H29&gt;=0.5), 9, 0)</f>
        <v>0</v>
      </c>
      <c r="AB43">
        <f>IF(AND(SUM('Enter Data'!E30:I30)='Enter Data'!B30,SUM($A$35:$A$42) = 0,'Enter Data'!E30+'Enter Data'!F30&gt;=0.25, 'Enter Data'!H30&gt;=0.5), 9, 0)</f>
        <v>0</v>
      </c>
      <c r="AC43">
        <f>IF(AND(SUM('Enter Data'!E31:I31)='Enter Data'!B31,SUM($A$35:$A$42) = 0,'Enter Data'!E31+'Enter Data'!F31&gt;=0.25, 'Enter Data'!H31&gt;=0.5), 9, 0)</f>
        <v>0</v>
      </c>
      <c r="AD43">
        <f>IF(AND(SUM('Enter Data'!E32:I32)='Enter Data'!B32,SUM($A$35:$A$42) = 0,'Enter Data'!E32+'Enter Data'!F32&gt;=0.25, 'Enter Data'!H32&gt;=0.5), 9, 0)</f>
        <v>0</v>
      </c>
      <c r="AE43">
        <f>IF(AND(SUM('Enter Data'!E33:I33)='Enter Data'!B33,SUM($A$35:$A$42) = 0,'Enter Data'!E33+'Enter Data'!F33&gt;=0.25, 'Enter Data'!H33&gt;=0.5), 9, 0)</f>
        <v>0</v>
      </c>
      <c r="AF43">
        <f>IF(AND(SUM('Enter Data'!E34:I34)='Enter Data'!B34,SUM($A$35:$A$42) = 0,'Enter Data'!E34+'Enter Data'!F34&gt;=0.25, 'Enter Data'!H34&gt;=0.5), 9, 0)</f>
        <v>0</v>
      </c>
      <c r="AG43">
        <f>IF(AND(SUM('Enter Data'!E35:I35)='Enter Data'!B35,SUM($A$35:$A$42) = 0,'Enter Data'!E35+'Enter Data'!F35&gt;=0.25, 'Enter Data'!H35&gt;=0.5), 9, 0)</f>
        <v>0</v>
      </c>
      <c r="AH43">
        <f>IF(AND(SUM('Enter Data'!E36:I36)='Enter Data'!B36,SUM($A$35:$A$42) = 0,'Enter Data'!E36+'Enter Data'!F36&gt;=0.25, 'Enter Data'!H36&gt;=0.5), 9, 0)</f>
        <v>0</v>
      </c>
      <c r="AI43">
        <f>IF(AND(SUM('Enter Data'!E37:I37)='Enter Data'!B37,SUM($A$35:$A$42) = 0,'Enter Data'!E37+'Enter Data'!F37&gt;=0.25, 'Enter Data'!H37&gt;=0.5), 9, 0)</f>
        <v>0</v>
      </c>
      <c r="AJ43">
        <f>IF(AND(SUM('Enter Data'!E38:I38)='Enter Data'!B38,SUM($A$35:$A$42) = 0,'Enter Data'!E38+'Enter Data'!F38&gt;=0.25, 'Enter Data'!H38&gt;=0.5), 9, 0)</f>
        <v>0</v>
      </c>
      <c r="AK43">
        <f>IF(AND(SUM('Enter Data'!E39:I39)='Enter Data'!B39,SUM($A$35:$A$42) = 0,'Enter Data'!E39+'Enter Data'!F39&gt;=0.25, 'Enter Data'!H39&gt;=0.5), 9, 0)</f>
        <v>0</v>
      </c>
      <c r="AL43">
        <f>IF(AND(SUM('Enter Data'!E40:I40)='Enter Data'!B40,SUM($A$35:$A$42) = 0,'Enter Data'!E40+'Enter Data'!F40&gt;=0.25, 'Enter Data'!H40&gt;=0.5), 9, 0)</f>
        <v>0</v>
      </c>
      <c r="AM43">
        <f>IF(AND(SUM('Enter Data'!E41:I41)='Enter Data'!B41,SUM($A$35:$A$42) = 0,'Enter Data'!E41+'Enter Data'!F41&gt;=0.25, 'Enter Data'!H41&gt;=0.5), 9, 0)</f>
        <v>0</v>
      </c>
      <c r="AN43">
        <f>IF(AND(SUM('Enter Data'!E42:I42)='Enter Data'!B42,SUM($A$35:$A$42) = 0,'Enter Data'!E42+'Enter Data'!F42&gt;=0.25, 'Enter Data'!H42&gt;=0.5), 9, 0)</f>
        <v>0</v>
      </c>
      <c r="AO43">
        <f>IF(AND(SUM('Enter Data'!E43:I43)='Enter Data'!B43,SUM($A$35:$A$42) = 0,'Enter Data'!E43+'Enter Data'!F43&gt;=0.25, 'Enter Data'!H43&gt;=0.5), 9, 0)</f>
        <v>0</v>
      </c>
      <c r="AP43">
        <f>IF(AND(SUM('Enter Data'!E44:I44)='Enter Data'!B44,SUM($A$35:$A$42) = 0,'Enter Data'!E44+'Enter Data'!F44&gt;=0.25, 'Enter Data'!H44&gt;=0.5), 9, 0)</f>
        <v>0</v>
      </c>
      <c r="AQ43">
        <f>IF(AND(SUM('Enter Data'!E45:I45)='Enter Data'!B45,SUM($A$35:$A$42) = 0,'Enter Data'!E45+'Enter Data'!F45&gt;=0.25, 'Enter Data'!H45&gt;=0.5), 9, 0)</f>
        <v>0</v>
      </c>
      <c r="AR43">
        <f>IF(AND(SUM('Enter Data'!E46:I46)='Enter Data'!B46,SUM($A$35:$A$42) = 0,'Enter Data'!E46+'Enter Data'!F46&gt;=0.25, 'Enter Data'!H46&gt;=0.5), 9, 0)</f>
        <v>0</v>
      </c>
      <c r="AS43">
        <f>IF(AND(SUM('Enter Data'!E47:I47)='Enter Data'!B47,SUM($A$35:$A$42) = 0,'Enter Data'!E47+'Enter Data'!F47&gt;=0.25, 'Enter Data'!H47&gt;=0.5), 9, 0)</f>
        <v>0</v>
      </c>
      <c r="AT43">
        <f>IF(AND(SUM('Enter Data'!E48:I48)='Enter Data'!B48,SUM($A$35:$A$42) = 0,'Enter Data'!E48+'Enter Data'!F48&gt;=0.25, 'Enter Data'!H48&gt;=0.5), 9, 0)</f>
        <v>0</v>
      </c>
      <c r="AU43">
        <f>IF(AND(SUM('Enter Data'!E49:I49)='Enter Data'!B49,SUM($A$35:$A$42) = 0,'Enter Data'!E49+'Enter Data'!F49&gt;=0.25, 'Enter Data'!H49&gt;=0.5), 9, 0)</f>
        <v>0</v>
      </c>
      <c r="AV43">
        <f>IF(AND(SUM('Enter Data'!E50:I50)='Enter Data'!B50,SUM($A$35:$A$42) = 0,'Enter Data'!E50+'Enter Data'!F50&gt;=0.25, 'Enter Data'!H50&gt;=0.5), 9, 0)</f>
        <v>0</v>
      </c>
      <c r="AW43">
        <f>IF(AND(SUM('Enter Data'!E51:I51)='Enter Data'!B51,SUM($A$35:$A$42) = 0,'Enter Data'!E51+'Enter Data'!F51&gt;=0.25, 'Enter Data'!H51&gt;=0.5), 9, 0)</f>
        <v>0</v>
      </c>
      <c r="AX43">
        <f>IF(AND(SUM('Enter Data'!E52:I52)='Enter Data'!B52,SUM($A$35:$A$42) = 0,'Enter Data'!E52+'Enter Data'!F52&gt;=0.25, 'Enter Data'!H52&gt;=0.5), 9, 0)</f>
        <v>0</v>
      </c>
      <c r="AY43">
        <f>IF(AND(SUM('Enter Data'!E53:I53)='Enter Data'!B53,SUM($A$35:$A$42) = 0,'Enter Data'!E53+'Enter Data'!F53&gt;=0.25, 'Enter Data'!H53&gt;=0.5), 9, 0)</f>
        <v>0</v>
      </c>
      <c r="AZ43">
        <f>IF(AND(SUM('Enter Data'!E54:I54)='Enter Data'!B54,SUM($A$35:$A$42) = 0,'Enter Data'!E54+'Enter Data'!F54&gt;=0.25, 'Enter Data'!H54&gt;=0.5), 9, 0)</f>
        <v>0</v>
      </c>
      <c r="BA43">
        <f>IF(AND(SUM('Enter Data'!E55:I55)='Enter Data'!B55,SUM($A$35:$A$42) = 0,'Enter Data'!E55+'Enter Data'!F55&gt;=0.25, 'Enter Data'!H55&gt;=0.5), 9, 0)</f>
        <v>0</v>
      </c>
      <c r="BB43">
        <f>IF(AND(SUM('Enter Data'!E56:I56)='Enter Data'!B56,SUM($A$35:$A$42) = 0,'Enter Data'!E56+'Enter Data'!F56&gt;=0.25, 'Enter Data'!H56&gt;=0.5), 9, 0)</f>
        <v>0</v>
      </c>
      <c r="BC43">
        <f>IF(AND(SUM('Enter Data'!E57:I57)='Enter Data'!B57,SUM($A$35:$A$42) = 0,'Enter Data'!E57+'Enter Data'!F57&gt;=0.25, 'Enter Data'!H57&gt;=0.5), 9, 0)</f>
        <v>0</v>
      </c>
      <c r="BD43">
        <f>IF(AND(SUM('Enter Data'!E58:I58)='Enter Data'!B58,SUM($A$35:$A$42) = 0,'Enter Data'!E58+'Enter Data'!F58&gt;=0.25, 'Enter Data'!H58&gt;=0.5), 9, 0)</f>
        <v>0</v>
      </c>
      <c r="BE43">
        <f>IF(AND(SUM('Enter Data'!E59:I59)='Enter Data'!B59,SUM($A$35:$A$42) = 0,'Enter Data'!E59+'Enter Data'!F59&gt;=0.25, 'Enter Data'!H59&gt;=0.5), 9, 0)</f>
        <v>0</v>
      </c>
      <c r="BF43">
        <f>IF(AND(SUM('Enter Data'!E60:I60)='Enter Data'!B60,SUM($A$35:$A$42) = 0,'Enter Data'!E60+'Enter Data'!F60&gt;=0.25, 'Enter Data'!H60&gt;=0.5), 9, 0)</f>
        <v>0</v>
      </c>
      <c r="BG43">
        <f>IF(AND(SUM('Enter Data'!E61:I61)='Enter Data'!B61,SUM($A$35:$A$42) = 0,'Enter Data'!E61+'Enter Data'!F61&gt;=0.25, 'Enter Data'!H61&gt;=0.5), 9, 0)</f>
        <v>0</v>
      </c>
      <c r="BH43">
        <f>IF(AND(SUM('Enter Data'!E62:I62)='Enter Data'!B62,SUM($A$35:$A$42) = 0,'Enter Data'!E62+'Enter Data'!F62&gt;=0.25, 'Enter Data'!H62&gt;=0.5), 9, 0)</f>
        <v>0</v>
      </c>
      <c r="BI43">
        <f>IF(AND(SUM('Enter Data'!E63:I63)='Enter Data'!B63,SUM($A$35:$A$42) = 0,'Enter Data'!E63+'Enter Data'!F63&gt;=0.25, 'Enter Data'!H63&gt;=0.5), 9, 0)</f>
        <v>0</v>
      </c>
      <c r="BJ43">
        <f>IF(AND(SUM('Enter Data'!E64:I64)='Enter Data'!B64,SUM($A$35:$A$42) = 0,'Enter Data'!E64+'Enter Data'!F64&gt;=0.25, 'Enter Data'!H64&gt;=0.5), 9, 0)</f>
        <v>0</v>
      </c>
      <c r="BK43">
        <f>IF(AND(SUM('Enter Data'!E65:I65)='Enter Data'!B65,SUM($A$35:$A$42) = 0,'Enter Data'!E65+'Enter Data'!F65&gt;=0.25, 'Enter Data'!H65&gt;=0.5), 9, 0)</f>
        <v>0</v>
      </c>
      <c r="BL43">
        <f>IF(AND(SUM('Enter Data'!E66:I66)='Enter Data'!B66,SUM($A$35:$A$42) = 0,'Enter Data'!E66+'Enter Data'!F66&gt;=0.25, 'Enter Data'!H66&gt;=0.5), 9, 0)</f>
        <v>0</v>
      </c>
      <c r="BM43">
        <f>IF(AND(SUM('Enter Data'!E67:I67)='Enter Data'!B67,SUM($A$35:$A$42) = 0,'Enter Data'!E67+'Enter Data'!F67&gt;=0.25, 'Enter Data'!H67&gt;=0.5), 9, 0)</f>
        <v>0</v>
      </c>
      <c r="BN43">
        <f>IF(AND(SUM('Enter Data'!E68:I68)='Enter Data'!B68,SUM($A$35:$A$42) = 0,'Enter Data'!E68+'Enter Data'!F68&gt;=0.25, 'Enter Data'!H68&gt;=0.5), 9, 0)</f>
        <v>0</v>
      </c>
      <c r="BO43">
        <f>IF(AND(SUM('Enter Data'!E69:I69)='Enter Data'!B69,SUM($A$35:$A$42) = 0,'Enter Data'!E69+'Enter Data'!F69&gt;=0.25, 'Enter Data'!H69&gt;=0.5), 9, 0)</f>
        <v>0</v>
      </c>
      <c r="BP43">
        <f>IF(AND(SUM('Enter Data'!E70:I70)='Enter Data'!B70,SUM($A$35:$A$42) = 0,'Enter Data'!E70+'Enter Data'!F70&gt;=0.25, 'Enter Data'!H70&gt;=0.5), 9, 0)</f>
        <v>0</v>
      </c>
      <c r="BQ43">
        <f>IF(AND(SUM('Enter Data'!E71:I71)='Enter Data'!B71,SUM($A$35:$A$42) = 0,'Enter Data'!E71+'Enter Data'!F71&gt;=0.25, 'Enter Data'!H71&gt;=0.5), 9, 0)</f>
        <v>0</v>
      </c>
      <c r="BR43">
        <f>IF(AND(SUM('Enter Data'!E72:I72)='Enter Data'!B72,SUM($A$35:$A$42) = 0,'Enter Data'!E72+'Enter Data'!F72&gt;=0.25, 'Enter Data'!H72&gt;=0.5), 9, 0)</f>
        <v>0</v>
      </c>
      <c r="BS43">
        <f>IF(AND(SUM('Enter Data'!E73:I73)='Enter Data'!B73,SUM($A$35:$A$42) = 0,'Enter Data'!E73+'Enter Data'!F73&gt;=0.25, 'Enter Data'!H73&gt;=0.5), 9, 0)</f>
        <v>0</v>
      </c>
      <c r="BT43">
        <f>IF(AND(SUM('Enter Data'!E74:I74)='Enter Data'!B74,SUM($A$35:$A$42) = 0,'Enter Data'!E74+'Enter Data'!F74&gt;=0.25, 'Enter Data'!H74&gt;=0.5), 9, 0)</f>
        <v>0</v>
      </c>
      <c r="BU43">
        <f>IF(AND(SUM('Enter Data'!E75:I75)='Enter Data'!B75,SUM($A$35:$A$42) = 0,'Enter Data'!E75+'Enter Data'!F75&gt;=0.25, 'Enter Data'!H75&gt;=0.5), 9, 0)</f>
        <v>0</v>
      </c>
      <c r="BV43">
        <f>IF(AND(SUM('Enter Data'!E76:I76)='Enter Data'!B76,SUM($A$35:$A$42) = 0,'Enter Data'!E76+'Enter Data'!F76&gt;=0.25, 'Enter Data'!H76&gt;=0.5), 9, 0)</f>
        <v>0</v>
      </c>
      <c r="BW43">
        <f>IF(AND(SUM('Enter Data'!E77:I77)='Enter Data'!B77,SUM($A$35:$A$42) = 0,'Enter Data'!E77+'Enter Data'!F77&gt;=0.25, 'Enter Data'!H77&gt;=0.5), 9, 0)</f>
        <v>0</v>
      </c>
      <c r="BX43">
        <f>IF(AND(SUM('Enter Data'!E78:I78)='Enter Data'!B78,SUM($A$35:$A$42) = 0,'Enter Data'!E78+'Enter Data'!F78&gt;=0.25, 'Enter Data'!H78&gt;=0.5), 9, 0)</f>
        <v>0</v>
      </c>
      <c r="BY43">
        <f>IF(AND(SUM('Enter Data'!E79:I79)='Enter Data'!B79,SUM($A$35:$A$42) = 0,'Enter Data'!E79+'Enter Data'!F79&gt;=0.25, 'Enter Data'!H79&gt;=0.5), 9, 0)</f>
        <v>0</v>
      </c>
      <c r="BZ43">
        <f>IF(AND(SUM('Enter Data'!E80:I80)='Enter Data'!B80,SUM($A$35:$A$42) = 0,'Enter Data'!E80+'Enter Data'!F80&gt;=0.25, 'Enter Data'!H80&gt;=0.5), 9, 0)</f>
        <v>0</v>
      </c>
      <c r="CA43">
        <f>IF(AND(SUM('Enter Data'!E81:I81)='Enter Data'!B81,SUM($A$35:$A$42) = 0,'Enter Data'!E81+'Enter Data'!F81&gt;=0.25, 'Enter Data'!H81&gt;=0.5), 9, 0)</f>
        <v>0</v>
      </c>
      <c r="CB43">
        <f>IF(AND(SUM('Enter Data'!E82:I82)='Enter Data'!B82,SUM($A$35:$A$42) = 0,'Enter Data'!E82+'Enter Data'!F82&gt;=0.25, 'Enter Data'!H82&gt;=0.5), 9, 0)</f>
        <v>0</v>
      </c>
      <c r="CC43">
        <f>IF(AND(SUM('Enter Data'!E83:I83)='Enter Data'!B83,SUM($A$35:$A$42) = 0,'Enter Data'!E83+'Enter Data'!F83&gt;=0.25, 'Enter Data'!H83&gt;=0.5), 9, 0)</f>
        <v>0</v>
      </c>
      <c r="CD43">
        <f>IF(AND(SUM('Enter Data'!E84:I84)='Enter Data'!B84,SUM($A$35:$A$42) = 0,'Enter Data'!E84+'Enter Data'!F84&gt;=0.25, 'Enter Data'!H84&gt;=0.5), 9, 0)</f>
        <v>0</v>
      </c>
      <c r="CE43">
        <f>IF(AND(SUM('Enter Data'!E85:I85)='Enter Data'!B85,SUM($A$35:$A$42) = 0,'Enter Data'!E85+'Enter Data'!F85&gt;=0.25, 'Enter Data'!H85&gt;=0.5), 9, 0)</f>
        <v>0</v>
      </c>
      <c r="CF43">
        <f>IF(AND(SUM('Enter Data'!E86:I86)='Enter Data'!B86,SUM($A$35:$A$42) = 0,'Enter Data'!E86+'Enter Data'!F86&gt;=0.25, 'Enter Data'!H86&gt;=0.5), 9, 0)</f>
        <v>0</v>
      </c>
      <c r="CG43">
        <f>IF(AND(SUM('Enter Data'!E87:I87)='Enter Data'!B87,SUM($A$35:$A$42) = 0,'Enter Data'!E87+'Enter Data'!F87&gt;=0.25, 'Enter Data'!H87&gt;=0.5), 9, 0)</f>
        <v>0</v>
      </c>
      <c r="CH43">
        <f>IF(AND(SUM('Enter Data'!E88:I88)='Enter Data'!B88,SUM($A$35:$A$42) = 0,'Enter Data'!E88+'Enter Data'!F88&gt;=0.25, 'Enter Data'!H88&gt;=0.5), 9, 0)</f>
        <v>0</v>
      </c>
      <c r="CI43">
        <f>IF(AND(SUM('Enter Data'!E89:I89)='Enter Data'!B89,SUM($A$35:$A$42) = 0,'Enter Data'!E89+'Enter Data'!F89&gt;=0.25, 'Enter Data'!H89&gt;=0.5), 9, 0)</f>
        <v>0</v>
      </c>
      <c r="CJ43">
        <f>IF(AND(SUM('Enter Data'!E90:I90)='Enter Data'!B90,SUM($A$35:$A$42) = 0,'Enter Data'!E90+'Enter Data'!F90&gt;=0.25, 'Enter Data'!H90&gt;=0.5), 9, 0)</f>
        <v>0</v>
      </c>
      <c r="CK43">
        <f>IF(AND(SUM('Enter Data'!E91:I91)='Enter Data'!B91,SUM($A$35:$A$42) = 0,'Enter Data'!E91+'Enter Data'!F91&gt;=0.25, 'Enter Data'!H91&gt;=0.5), 9, 0)</f>
        <v>0</v>
      </c>
      <c r="CL43">
        <f>IF(AND(SUM('Enter Data'!E92:I92)='Enter Data'!B92,SUM($A$35:$A$42) = 0,'Enter Data'!E92+'Enter Data'!F92&gt;=0.25, 'Enter Data'!H92&gt;=0.5), 9, 0)</f>
        <v>0</v>
      </c>
      <c r="CM43">
        <f>IF(AND(SUM('Enter Data'!E93:I93)='Enter Data'!B93,SUM($A$35:$A$42) = 0,'Enter Data'!E93+'Enter Data'!F93&gt;=0.25, 'Enter Data'!H93&gt;=0.5), 9, 0)</f>
        <v>0</v>
      </c>
      <c r="CN43">
        <f>IF(AND(SUM('Enter Data'!E94:I94)='Enter Data'!B94,SUM($A$35:$A$42) = 0,'Enter Data'!E94+'Enter Data'!F94&gt;=0.25, 'Enter Data'!H94&gt;=0.5), 9, 0)</f>
        <v>0</v>
      </c>
      <c r="CO43">
        <f>IF(AND(SUM('Enter Data'!E95:I95)='Enter Data'!B95,SUM($A$35:$A$42) = 0,'Enter Data'!E95+'Enter Data'!F95&gt;=0.25, 'Enter Data'!H95&gt;=0.5), 9, 0)</f>
        <v>0</v>
      </c>
      <c r="CP43">
        <f>IF(AND(SUM('Enter Data'!E96:I96)='Enter Data'!B96,SUM($A$35:$A$42) = 0,'Enter Data'!E96+'Enter Data'!F96&gt;=0.25, 'Enter Data'!H96&gt;=0.5), 9, 0)</f>
        <v>0</v>
      </c>
      <c r="CQ43">
        <f>IF(AND(SUM('Enter Data'!E97:I97)='Enter Data'!B97,SUM($A$35:$A$42) = 0,'Enter Data'!E97+'Enter Data'!F97&gt;=0.25, 'Enter Data'!H97&gt;=0.5), 9, 0)</f>
        <v>0</v>
      </c>
      <c r="CR43">
        <f>IF(AND(SUM('Enter Data'!E98:I98)='Enter Data'!B98,SUM($A$35:$A$42) = 0,'Enter Data'!E98+'Enter Data'!F98&gt;=0.25, 'Enter Data'!H98&gt;=0.5), 9, 0)</f>
        <v>0</v>
      </c>
      <c r="CS43">
        <f>IF(AND(SUM('Enter Data'!E99:I99)='Enter Data'!B99,SUM($A$35:$A$42) = 0,'Enter Data'!E99+'Enter Data'!F99&gt;=0.25, 'Enter Data'!H99&gt;=0.5), 9, 0)</f>
        <v>0</v>
      </c>
      <c r="CT43">
        <f>IF(AND(SUM('Enter Data'!E100:I100)='Enter Data'!B100,SUM($A$35:$A$42) = 0,'Enter Data'!E100+'Enter Data'!F100&gt;=0.25, 'Enter Data'!H100&gt;=0.5), 9, 0)</f>
        <v>0</v>
      </c>
      <c r="CU43">
        <f>IF(AND(SUM('Enter Data'!E101:I101)='Enter Data'!B101,SUM($A$35:$A$42) = 0,'Enter Data'!E101+'Enter Data'!F101&gt;=0.25, 'Enter Data'!H101&gt;=0.5), 9, 0)</f>
        <v>0</v>
      </c>
      <c r="CV43">
        <f>IF(AND(SUM('Enter Data'!E102:I102)='Enter Data'!B102,SUM($A$35:$A$42) = 0,'Enter Data'!E102+'Enter Data'!F102&gt;=0.25, 'Enter Data'!H102&gt;=0.5), 9, 0)</f>
        <v>0</v>
      </c>
    </row>
    <row r="44" spans="1:100" x14ac:dyDescent="0.25">
      <c r="A44" s="69">
        <f>IF(AND(SUM('Enter Data'!E3:I3)='Enter Data'!B3,SUM($A$35:$A$43) = 0,'Enter Data'!I3&gt;=0.3, 'Enter Data'!E3+'Enter Data'!F3+'Enter Data'!G3&lt;0.15, 'Enter Data'!I3&gt;'Enter Data'!H3), 10, 0)</f>
        <v>0</v>
      </c>
      <c r="B44">
        <f>IF(AND(SUM('Enter Data'!E4:I4)='Enter Data'!B4,SUM($A$35:$A$43) = 0,'Enter Data'!I4&gt;=0.3, 'Enter Data'!E4+'Enter Data'!F4+'Enter Data'!G4&lt;0.15, 'Enter Data'!I4&gt;'Enter Data'!H4), 10, 0)</f>
        <v>0</v>
      </c>
      <c r="C44">
        <f>IF(AND(SUM('Enter Data'!E5:I5)='Enter Data'!B5,SUM($A$35:$A$43) = 0,'Enter Data'!I5&gt;=0.3, 'Enter Data'!E5+'Enter Data'!F5+'Enter Data'!G5&lt;0.15, 'Enter Data'!I5&gt;'Enter Data'!H5), 10, 0)</f>
        <v>0</v>
      </c>
      <c r="D44">
        <f>IF(AND(SUM('Enter Data'!E6:I6)='Enter Data'!B6,SUM($A$35:$A$43) = 0,'Enter Data'!I6&gt;=0.3, 'Enter Data'!E6+'Enter Data'!F6+'Enter Data'!G6&lt;0.15, 'Enter Data'!I6&gt;'Enter Data'!H6), 10, 0)</f>
        <v>0</v>
      </c>
      <c r="E44">
        <f>IF(AND(SUM('Enter Data'!E7:I7)='Enter Data'!B7,SUM($A$35:$A$43) = 0,'Enter Data'!I7&gt;=0.3, 'Enter Data'!E7+'Enter Data'!F7+'Enter Data'!G7&lt;0.15, 'Enter Data'!I7&gt;'Enter Data'!H7), 10, 0)</f>
        <v>0</v>
      </c>
      <c r="F44">
        <f>IF(AND(SUM('Enter Data'!E8:I8)='Enter Data'!B8,SUM($A$35:$A$43) = 0,'Enter Data'!I8&gt;=0.3, 'Enter Data'!E8+'Enter Data'!F8+'Enter Data'!G8&lt;0.15, 'Enter Data'!I8&gt;'Enter Data'!H8), 10, 0)</f>
        <v>0</v>
      </c>
      <c r="G44">
        <f>IF(AND(SUM('Enter Data'!E9:I9)='Enter Data'!B9,SUM($A$35:$A$43) = 0,'Enter Data'!I9&gt;=0.3, 'Enter Data'!E9+'Enter Data'!F9+'Enter Data'!G9&lt;0.15, 'Enter Data'!I9&gt;'Enter Data'!H9), 10, 0)</f>
        <v>0</v>
      </c>
      <c r="H44">
        <f>IF(AND(SUM('Enter Data'!E10:I10)='Enter Data'!B10,SUM($A$35:$A$43) = 0,'Enter Data'!I10&gt;=0.3, 'Enter Data'!E10+'Enter Data'!F10+'Enter Data'!G10&lt;0.15, 'Enter Data'!I10&gt;'Enter Data'!H10), 10, 0)</f>
        <v>0</v>
      </c>
      <c r="I44">
        <f>IF(AND(SUM('Enter Data'!E11:I11)='Enter Data'!B11,SUM($A$35:$A$43) = 0,'Enter Data'!I11&gt;=0.3, 'Enter Data'!E11+'Enter Data'!F11+'Enter Data'!G11&lt;0.15, 'Enter Data'!I11&gt;'Enter Data'!H11), 10, 0)</f>
        <v>0</v>
      </c>
      <c r="J44">
        <f>IF(AND(SUM('Enter Data'!E12:I12)='Enter Data'!B12,SUM($A$35:$A$43) = 0,'Enter Data'!I12&gt;=0.3, 'Enter Data'!E12+'Enter Data'!F12+'Enter Data'!G12&lt;0.15, 'Enter Data'!I12&gt;'Enter Data'!H12), 10, 0)</f>
        <v>0</v>
      </c>
      <c r="K44">
        <f>IF(AND(SUM('Enter Data'!E13:I13)='Enter Data'!B13,SUM($A$35:$A$43) = 0,'Enter Data'!I13&gt;=0.3, 'Enter Data'!E13+'Enter Data'!F13+'Enter Data'!G13&lt;0.15, 'Enter Data'!I13&gt;'Enter Data'!H13), 10, 0)</f>
        <v>0</v>
      </c>
      <c r="L44">
        <f>IF(AND(SUM('Enter Data'!E14:I14)='Enter Data'!B14,SUM($A$35:$A$43) = 0,'Enter Data'!I14&gt;=0.3, 'Enter Data'!E14+'Enter Data'!F14+'Enter Data'!G14&lt;0.15, 'Enter Data'!I14&gt;'Enter Data'!H14), 10, 0)</f>
        <v>0</v>
      </c>
      <c r="M44">
        <f>IF(AND(SUM('Enter Data'!E15:I15)='Enter Data'!B15,SUM($A$35:$A$43) = 0,'Enter Data'!I15&gt;=0.3, 'Enter Data'!E15+'Enter Data'!F15+'Enter Data'!G15&lt;0.15, 'Enter Data'!I15&gt;'Enter Data'!H15), 10, 0)</f>
        <v>0</v>
      </c>
      <c r="N44">
        <f>IF(AND(SUM('Enter Data'!E16:I16)='Enter Data'!B16,SUM($A$35:$A$43) = 0,'Enter Data'!I16&gt;=0.3, 'Enter Data'!E16+'Enter Data'!F16+'Enter Data'!G16&lt;0.15, 'Enter Data'!I16&gt;'Enter Data'!H16), 10, 0)</f>
        <v>0</v>
      </c>
      <c r="O44">
        <f>IF(AND(SUM('Enter Data'!E17:I17)='Enter Data'!B17,SUM($A$35:$A$43) = 0,'Enter Data'!I17&gt;=0.3, 'Enter Data'!E17+'Enter Data'!F17+'Enter Data'!G17&lt;0.15, 'Enter Data'!I17&gt;'Enter Data'!H17), 10, 0)</f>
        <v>0</v>
      </c>
      <c r="P44">
        <f>IF(AND(SUM('Enter Data'!E18:I18)='Enter Data'!B18,SUM($A$35:$A$43) = 0,'Enter Data'!I18&gt;=0.3, 'Enter Data'!E18+'Enter Data'!F18+'Enter Data'!G18&lt;0.15, 'Enter Data'!I18&gt;'Enter Data'!H18), 10, 0)</f>
        <v>0</v>
      </c>
      <c r="Q44">
        <f>IF(AND(SUM('Enter Data'!E19:I19)='Enter Data'!B19,SUM($A$35:$A$43) = 0,'Enter Data'!I19&gt;=0.3, 'Enter Data'!E19+'Enter Data'!F19+'Enter Data'!G19&lt;0.15, 'Enter Data'!I19&gt;'Enter Data'!H19), 10, 0)</f>
        <v>0</v>
      </c>
      <c r="R44">
        <f>IF(AND(SUM('Enter Data'!E20:I20)='Enter Data'!B20,SUM($A$35:$A$43) = 0,'Enter Data'!I20&gt;=0.3, 'Enter Data'!E20+'Enter Data'!F20+'Enter Data'!G20&lt;0.15, 'Enter Data'!I20&gt;'Enter Data'!H20), 10, 0)</f>
        <v>0</v>
      </c>
      <c r="S44">
        <f>IF(AND(SUM('Enter Data'!E21:I21)='Enter Data'!B21,SUM($A$35:$A$43) = 0,'Enter Data'!I21&gt;=0.3, 'Enter Data'!E21+'Enter Data'!F21+'Enter Data'!G21&lt;0.15, 'Enter Data'!I21&gt;'Enter Data'!H21), 10, 0)</f>
        <v>0</v>
      </c>
      <c r="T44">
        <f>IF(AND(SUM('Enter Data'!E22:I22)='Enter Data'!B22,SUM($A$35:$A$43) = 0,'Enter Data'!I22&gt;=0.3, 'Enter Data'!E22+'Enter Data'!F22+'Enter Data'!G22&lt;0.15, 'Enter Data'!I22&gt;'Enter Data'!H22), 10, 0)</f>
        <v>0</v>
      </c>
      <c r="U44">
        <f>IF(AND(SUM('Enter Data'!E23:I23)='Enter Data'!B23,SUM($A$35:$A$43) = 0,'Enter Data'!I23&gt;=0.3, 'Enter Data'!E23+'Enter Data'!F23+'Enter Data'!G23&lt;0.15, 'Enter Data'!I23&gt;'Enter Data'!H23), 10, 0)</f>
        <v>0</v>
      </c>
      <c r="V44">
        <f>IF(AND(SUM('Enter Data'!E24:I24)='Enter Data'!B24,SUM($A$35:$A$43) = 0,'Enter Data'!I24&gt;=0.3, 'Enter Data'!E24+'Enter Data'!F24+'Enter Data'!G24&lt;0.15, 'Enter Data'!I24&gt;'Enter Data'!H24), 10, 0)</f>
        <v>0</v>
      </c>
      <c r="W44">
        <f>IF(AND(SUM('Enter Data'!E25:I25)='Enter Data'!B25,SUM($A$35:$A$43) = 0,'Enter Data'!I25&gt;=0.3, 'Enter Data'!E25+'Enter Data'!F25+'Enter Data'!G25&lt;0.15, 'Enter Data'!I25&gt;'Enter Data'!H25), 10, 0)</f>
        <v>0</v>
      </c>
      <c r="X44">
        <f>IF(AND(SUM('Enter Data'!E26:I26)='Enter Data'!B26,SUM($A$35:$A$43) = 0,'Enter Data'!I26&gt;=0.3, 'Enter Data'!E26+'Enter Data'!F26+'Enter Data'!G26&lt;0.15, 'Enter Data'!I26&gt;'Enter Data'!H26), 10, 0)</f>
        <v>0</v>
      </c>
      <c r="Y44">
        <f>IF(AND(SUM('Enter Data'!E27:I27)='Enter Data'!B27,SUM($A$35:$A$43) = 0,'Enter Data'!I27&gt;=0.3, 'Enter Data'!E27+'Enter Data'!F27+'Enter Data'!G27&lt;0.15, 'Enter Data'!I27&gt;'Enter Data'!H27), 10, 0)</f>
        <v>0</v>
      </c>
      <c r="Z44">
        <f>IF(AND(SUM('Enter Data'!E28:I28)='Enter Data'!B28,SUM($A$35:$A$43) = 0,'Enter Data'!I28&gt;=0.3, 'Enter Data'!E28+'Enter Data'!F28+'Enter Data'!G28&lt;0.15, 'Enter Data'!I28&gt;'Enter Data'!H28), 10, 0)</f>
        <v>0</v>
      </c>
      <c r="AA44">
        <f>IF(AND(SUM('Enter Data'!E29:I29)='Enter Data'!B29,SUM($A$35:$A$43) = 0,'Enter Data'!I29&gt;=0.3, 'Enter Data'!E29+'Enter Data'!F29+'Enter Data'!G29&lt;0.15, 'Enter Data'!I29&gt;'Enter Data'!H29), 10, 0)</f>
        <v>0</v>
      </c>
      <c r="AB44">
        <f>IF(AND(SUM('Enter Data'!E30:I30)='Enter Data'!B30,SUM($A$35:$A$43) = 0,'Enter Data'!I30&gt;=0.3, 'Enter Data'!E30+'Enter Data'!F30+'Enter Data'!G30&lt;0.15, 'Enter Data'!I30&gt;'Enter Data'!H30), 10, 0)</f>
        <v>0</v>
      </c>
      <c r="AC44">
        <f>IF(AND(SUM('Enter Data'!E31:I31)='Enter Data'!B31,SUM($A$35:$A$43) = 0,'Enter Data'!I31&gt;=0.3, 'Enter Data'!E31+'Enter Data'!F31+'Enter Data'!G31&lt;0.15, 'Enter Data'!I31&gt;'Enter Data'!H31), 10, 0)</f>
        <v>0</v>
      </c>
      <c r="AD44">
        <f>IF(AND(SUM('Enter Data'!E32:I32)='Enter Data'!B32,SUM($A$35:$A$43) = 0,'Enter Data'!I32&gt;=0.3, 'Enter Data'!E32+'Enter Data'!F32+'Enter Data'!G32&lt;0.15, 'Enter Data'!I32&gt;'Enter Data'!H32), 10, 0)</f>
        <v>0</v>
      </c>
      <c r="AE44">
        <f>IF(AND(SUM('Enter Data'!E33:I33)='Enter Data'!B33,SUM($A$35:$A$43) = 0,'Enter Data'!I33&gt;=0.3, 'Enter Data'!E33+'Enter Data'!F33+'Enter Data'!G33&lt;0.15, 'Enter Data'!I33&gt;'Enter Data'!H33), 10, 0)</f>
        <v>0</v>
      </c>
      <c r="AF44">
        <f>IF(AND(SUM('Enter Data'!E34:I34)='Enter Data'!B34,SUM($A$35:$A$43) = 0,'Enter Data'!I34&gt;=0.3, 'Enter Data'!E34+'Enter Data'!F34+'Enter Data'!G34&lt;0.15, 'Enter Data'!I34&gt;'Enter Data'!H34), 10, 0)</f>
        <v>0</v>
      </c>
      <c r="AG44">
        <f>IF(AND(SUM('Enter Data'!E35:I35)='Enter Data'!B35,SUM($A$35:$A$43) = 0,'Enter Data'!I35&gt;=0.3, 'Enter Data'!E35+'Enter Data'!F35+'Enter Data'!G35&lt;0.15, 'Enter Data'!I35&gt;'Enter Data'!H35), 10, 0)</f>
        <v>0</v>
      </c>
      <c r="AH44">
        <f>IF(AND(SUM('Enter Data'!E36:I36)='Enter Data'!B36,SUM($A$35:$A$43) = 0,'Enter Data'!I36&gt;=0.3, 'Enter Data'!E36+'Enter Data'!F36+'Enter Data'!G36&lt;0.15, 'Enter Data'!I36&gt;'Enter Data'!H36), 10, 0)</f>
        <v>0</v>
      </c>
      <c r="AI44">
        <f>IF(AND(SUM('Enter Data'!E37:I37)='Enter Data'!B37,SUM($A$35:$A$43) = 0,'Enter Data'!I37&gt;=0.3, 'Enter Data'!E37+'Enter Data'!F37+'Enter Data'!G37&lt;0.15, 'Enter Data'!I37&gt;'Enter Data'!H37), 10, 0)</f>
        <v>0</v>
      </c>
      <c r="AJ44">
        <f>IF(AND(SUM('Enter Data'!E38:I38)='Enter Data'!B38,SUM($A$35:$A$43) = 0,'Enter Data'!I38&gt;=0.3, 'Enter Data'!E38+'Enter Data'!F38+'Enter Data'!G38&lt;0.15, 'Enter Data'!I38&gt;'Enter Data'!H38), 10, 0)</f>
        <v>0</v>
      </c>
      <c r="AK44">
        <f>IF(AND(SUM('Enter Data'!E39:I39)='Enter Data'!B39,SUM($A$35:$A$43) = 0,'Enter Data'!I39&gt;=0.3, 'Enter Data'!E39+'Enter Data'!F39+'Enter Data'!G39&lt;0.15, 'Enter Data'!I39&gt;'Enter Data'!H39), 10, 0)</f>
        <v>0</v>
      </c>
      <c r="AL44">
        <f>IF(AND(SUM('Enter Data'!E40:I40)='Enter Data'!B40,SUM($A$35:$A$43) = 0,'Enter Data'!I40&gt;=0.3, 'Enter Data'!E40+'Enter Data'!F40+'Enter Data'!G40&lt;0.15, 'Enter Data'!I40&gt;'Enter Data'!H40), 10, 0)</f>
        <v>0</v>
      </c>
      <c r="AM44">
        <f>IF(AND(SUM('Enter Data'!E41:I41)='Enter Data'!B41,SUM($A$35:$A$43) = 0,'Enter Data'!I41&gt;=0.3, 'Enter Data'!E41+'Enter Data'!F41+'Enter Data'!G41&lt;0.15, 'Enter Data'!I41&gt;'Enter Data'!H41), 10, 0)</f>
        <v>0</v>
      </c>
      <c r="AN44">
        <f>IF(AND(SUM('Enter Data'!E42:I42)='Enter Data'!B42,SUM($A$35:$A$43) = 0,'Enter Data'!I42&gt;=0.3, 'Enter Data'!E42+'Enter Data'!F42+'Enter Data'!G42&lt;0.15, 'Enter Data'!I42&gt;'Enter Data'!H42), 10, 0)</f>
        <v>0</v>
      </c>
      <c r="AO44">
        <f>IF(AND(SUM('Enter Data'!E43:I43)='Enter Data'!B43,SUM($A$35:$A$43) = 0,'Enter Data'!I43&gt;=0.3, 'Enter Data'!E43+'Enter Data'!F43+'Enter Data'!G43&lt;0.15, 'Enter Data'!I43&gt;'Enter Data'!H43), 10, 0)</f>
        <v>0</v>
      </c>
      <c r="AP44">
        <f>IF(AND(SUM('Enter Data'!E44:I44)='Enter Data'!B44,SUM($A$35:$A$43) = 0,'Enter Data'!I44&gt;=0.3, 'Enter Data'!E44+'Enter Data'!F44+'Enter Data'!G44&lt;0.15, 'Enter Data'!I44&gt;'Enter Data'!H44), 10, 0)</f>
        <v>0</v>
      </c>
      <c r="AQ44">
        <f>IF(AND(SUM('Enter Data'!E45:I45)='Enter Data'!B45,SUM($A$35:$A$43) = 0,'Enter Data'!I45&gt;=0.3, 'Enter Data'!E45+'Enter Data'!F45+'Enter Data'!G45&lt;0.15, 'Enter Data'!I45&gt;'Enter Data'!H45), 10, 0)</f>
        <v>0</v>
      </c>
      <c r="AR44">
        <f>IF(AND(SUM('Enter Data'!E46:I46)='Enter Data'!B46,SUM($A$35:$A$43) = 0,'Enter Data'!I46&gt;=0.3, 'Enter Data'!E46+'Enter Data'!F46+'Enter Data'!G46&lt;0.15, 'Enter Data'!I46&gt;'Enter Data'!H46), 10, 0)</f>
        <v>0</v>
      </c>
      <c r="AS44">
        <f>IF(AND(SUM('Enter Data'!E47:I47)='Enter Data'!B47,SUM($A$35:$A$43) = 0,'Enter Data'!I47&gt;=0.3, 'Enter Data'!E47+'Enter Data'!F47+'Enter Data'!G47&lt;0.15, 'Enter Data'!I47&gt;'Enter Data'!H47), 10, 0)</f>
        <v>0</v>
      </c>
      <c r="AT44">
        <f>IF(AND(SUM('Enter Data'!E48:I48)='Enter Data'!B48,SUM($A$35:$A$43) = 0,'Enter Data'!I48&gt;=0.3, 'Enter Data'!E48+'Enter Data'!F48+'Enter Data'!G48&lt;0.15, 'Enter Data'!I48&gt;'Enter Data'!H48), 10, 0)</f>
        <v>0</v>
      </c>
      <c r="AU44">
        <f>IF(AND(SUM('Enter Data'!E49:I49)='Enter Data'!B49,SUM($A$35:$A$43) = 0,'Enter Data'!I49&gt;=0.3, 'Enter Data'!E49+'Enter Data'!F49+'Enter Data'!G49&lt;0.15, 'Enter Data'!I49&gt;'Enter Data'!H49), 10, 0)</f>
        <v>0</v>
      </c>
      <c r="AV44">
        <f>IF(AND(SUM('Enter Data'!E50:I50)='Enter Data'!B50,SUM($A$35:$A$43) = 0,'Enter Data'!I50&gt;=0.3, 'Enter Data'!E50+'Enter Data'!F50+'Enter Data'!G50&lt;0.15, 'Enter Data'!I50&gt;'Enter Data'!H50), 10, 0)</f>
        <v>0</v>
      </c>
      <c r="AW44">
        <f>IF(AND(SUM('Enter Data'!E51:I51)='Enter Data'!B51,SUM($A$35:$A$43) = 0,'Enter Data'!I51&gt;=0.3, 'Enter Data'!E51+'Enter Data'!F51+'Enter Data'!G51&lt;0.15, 'Enter Data'!I51&gt;'Enter Data'!H51), 10, 0)</f>
        <v>0</v>
      </c>
      <c r="AX44">
        <f>IF(AND(SUM('Enter Data'!E52:I52)='Enter Data'!B52,SUM($A$35:$A$43) = 0,'Enter Data'!I52&gt;=0.3, 'Enter Data'!E52+'Enter Data'!F52+'Enter Data'!G52&lt;0.15, 'Enter Data'!I52&gt;'Enter Data'!H52), 10, 0)</f>
        <v>0</v>
      </c>
      <c r="AY44">
        <f>IF(AND(SUM('Enter Data'!E53:I53)='Enter Data'!B53,SUM($A$35:$A$43) = 0,'Enter Data'!I53&gt;=0.3, 'Enter Data'!E53+'Enter Data'!F53+'Enter Data'!G53&lt;0.15, 'Enter Data'!I53&gt;'Enter Data'!H53), 10, 0)</f>
        <v>0</v>
      </c>
      <c r="AZ44">
        <f>IF(AND(SUM('Enter Data'!E54:I54)='Enter Data'!B54,SUM($A$35:$A$43) = 0,'Enter Data'!I54&gt;=0.3, 'Enter Data'!E54+'Enter Data'!F54+'Enter Data'!G54&lt;0.15, 'Enter Data'!I54&gt;'Enter Data'!H54), 10, 0)</f>
        <v>0</v>
      </c>
      <c r="BA44">
        <f>IF(AND(SUM('Enter Data'!E55:I55)='Enter Data'!B55,SUM($A$35:$A$43) = 0,'Enter Data'!I55&gt;=0.3, 'Enter Data'!E55+'Enter Data'!F55+'Enter Data'!G55&lt;0.15, 'Enter Data'!I55&gt;'Enter Data'!H55), 10, 0)</f>
        <v>0</v>
      </c>
      <c r="BB44">
        <f>IF(AND(SUM('Enter Data'!E56:I56)='Enter Data'!B56,SUM($A$35:$A$43) = 0,'Enter Data'!I56&gt;=0.3, 'Enter Data'!E56+'Enter Data'!F56+'Enter Data'!G56&lt;0.15, 'Enter Data'!I56&gt;'Enter Data'!H56), 10, 0)</f>
        <v>0</v>
      </c>
      <c r="BC44">
        <f>IF(AND(SUM('Enter Data'!E57:I57)='Enter Data'!B57,SUM($A$35:$A$43) = 0,'Enter Data'!I57&gt;=0.3, 'Enter Data'!E57+'Enter Data'!F57+'Enter Data'!G57&lt;0.15, 'Enter Data'!I57&gt;'Enter Data'!H57), 10, 0)</f>
        <v>0</v>
      </c>
      <c r="BD44">
        <f>IF(AND(SUM('Enter Data'!E58:I58)='Enter Data'!B58,SUM($A$35:$A$43) = 0,'Enter Data'!I58&gt;=0.3, 'Enter Data'!E58+'Enter Data'!F58+'Enter Data'!G58&lt;0.15, 'Enter Data'!I58&gt;'Enter Data'!H58), 10, 0)</f>
        <v>0</v>
      </c>
      <c r="BE44">
        <f>IF(AND(SUM('Enter Data'!E59:I59)='Enter Data'!B59,SUM($A$35:$A$43) = 0,'Enter Data'!I59&gt;=0.3, 'Enter Data'!E59+'Enter Data'!F59+'Enter Data'!G59&lt;0.15, 'Enter Data'!I59&gt;'Enter Data'!H59), 10, 0)</f>
        <v>0</v>
      </c>
      <c r="BF44">
        <f>IF(AND(SUM('Enter Data'!E60:I60)='Enter Data'!B60,SUM($A$35:$A$43) = 0,'Enter Data'!I60&gt;=0.3, 'Enter Data'!E60+'Enter Data'!F60+'Enter Data'!G60&lt;0.15, 'Enter Data'!I60&gt;'Enter Data'!H60), 10, 0)</f>
        <v>0</v>
      </c>
      <c r="BG44">
        <f>IF(AND(SUM('Enter Data'!E61:I61)='Enter Data'!B61,SUM($A$35:$A$43) = 0,'Enter Data'!I61&gt;=0.3, 'Enter Data'!E61+'Enter Data'!F61+'Enter Data'!G61&lt;0.15, 'Enter Data'!I61&gt;'Enter Data'!H61), 10, 0)</f>
        <v>0</v>
      </c>
      <c r="BH44">
        <f>IF(AND(SUM('Enter Data'!E62:I62)='Enter Data'!B62,SUM($A$35:$A$43) = 0,'Enter Data'!I62&gt;=0.3, 'Enter Data'!E62+'Enter Data'!F62+'Enter Data'!G62&lt;0.15, 'Enter Data'!I62&gt;'Enter Data'!H62), 10, 0)</f>
        <v>0</v>
      </c>
      <c r="BI44">
        <f>IF(AND(SUM('Enter Data'!E63:I63)='Enter Data'!B63,SUM($A$35:$A$43) = 0,'Enter Data'!I63&gt;=0.3, 'Enter Data'!E63+'Enter Data'!F63+'Enter Data'!G63&lt;0.15, 'Enter Data'!I63&gt;'Enter Data'!H63), 10, 0)</f>
        <v>0</v>
      </c>
      <c r="BJ44">
        <f>IF(AND(SUM('Enter Data'!E64:I64)='Enter Data'!B64,SUM($A$35:$A$43) = 0,'Enter Data'!I64&gt;=0.3, 'Enter Data'!E64+'Enter Data'!F64+'Enter Data'!G64&lt;0.15, 'Enter Data'!I64&gt;'Enter Data'!H64), 10, 0)</f>
        <v>0</v>
      </c>
      <c r="BK44">
        <f>IF(AND(SUM('Enter Data'!E65:I65)='Enter Data'!B65,SUM($A$35:$A$43) = 0,'Enter Data'!I65&gt;=0.3, 'Enter Data'!E65+'Enter Data'!F65+'Enter Data'!G65&lt;0.15, 'Enter Data'!I65&gt;'Enter Data'!H65), 10, 0)</f>
        <v>0</v>
      </c>
      <c r="BL44">
        <f>IF(AND(SUM('Enter Data'!E66:I66)='Enter Data'!B66,SUM($A$35:$A$43) = 0,'Enter Data'!I66&gt;=0.3, 'Enter Data'!E66+'Enter Data'!F66+'Enter Data'!G66&lt;0.15, 'Enter Data'!I66&gt;'Enter Data'!H66), 10, 0)</f>
        <v>0</v>
      </c>
      <c r="BM44">
        <f>IF(AND(SUM('Enter Data'!E67:I67)='Enter Data'!B67,SUM($A$35:$A$43) = 0,'Enter Data'!I67&gt;=0.3, 'Enter Data'!E67+'Enter Data'!F67+'Enter Data'!G67&lt;0.15, 'Enter Data'!I67&gt;'Enter Data'!H67), 10, 0)</f>
        <v>0</v>
      </c>
      <c r="BN44">
        <f>IF(AND(SUM('Enter Data'!E68:I68)='Enter Data'!B68,SUM($A$35:$A$43) = 0,'Enter Data'!I68&gt;=0.3, 'Enter Data'!E68+'Enter Data'!F68+'Enter Data'!G68&lt;0.15, 'Enter Data'!I68&gt;'Enter Data'!H68), 10, 0)</f>
        <v>0</v>
      </c>
      <c r="BO44">
        <f>IF(AND(SUM('Enter Data'!E69:I69)='Enter Data'!B69,SUM($A$35:$A$43) = 0,'Enter Data'!I69&gt;=0.3, 'Enter Data'!E69+'Enter Data'!F69+'Enter Data'!G69&lt;0.15, 'Enter Data'!I69&gt;'Enter Data'!H69), 10, 0)</f>
        <v>0</v>
      </c>
      <c r="BP44">
        <f>IF(AND(SUM('Enter Data'!E70:I70)='Enter Data'!B70,SUM($A$35:$A$43) = 0,'Enter Data'!I70&gt;=0.3, 'Enter Data'!E70+'Enter Data'!F70+'Enter Data'!G70&lt;0.15, 'Enter Data'!I70&gt;'Enter Data'!H70), 10, 0)</f>
        <v>0</v>
      </c>
      <c r="BQ44">
        <f>IF(AND(SUM('Enter Data'!E71:I71)='Enter Data'!B71,SUM($A$35:$A$43) = 0,'Enter Data'!I71&gt;=0.3, 'Enter Data'!E71+'Enter Data'!F71+'Enter Data'!G71&lt;0.15, 'Enter Data'!I71&gt;'Enter Data'!H71), 10, 0)</f>
        <v>0</v>
      </c>
      <c r="BR44">
        <f>IF(AND(SUM('Enter Data'!E72:I72)='Enter Data'!B72,SUM($A$35:$A$43) = 0,'Enter Data'!I72&gt;=0.3, 'Enter Data'!E72+'Enter Data'!F72+'Enter Data'!G72&lt;0.15, 'Enter Data'!I72&gt;'Enter Data'!H72), 10, 0)</f>
        <v>0</v>
      </c>
      <c r="BS44">
        <f>IF(AND(SUM('Enter Data'!E73:I73)='Enter Data'!B73,SUM($A$35:$A$43) = 0,'Enter Data'!I73&gt;=0.3, 'Enter Data'!E73+'Enter Data'!F73+'Enter Data'!G73&lt;0.15, 'Enter Data'!I73&gt;'Enter Data'!H73), 10, 0)</f>
        <v>0</v>
      </c>
      <c r="BT44">
        <f>IF(AND(SUM('Enter Data'!E74:I74)='Enter Data'!B74,SUM($A$35:$A$43) = 0,'Enter Data'!I74&gt;=0.3, 'Enter Data'!E74+'Enter Data'!F74+'Enter Data'!G74&lt;0.15, 'Enter Data'!I74&gt;'Enter Data'!H74), 10, 0)</f>
        <v>0</v>
      </c>
      <c r="BU44">
        <f>IF(AND(SUM('Enter Data'!E75:I75)='Enter Data'!B75,SUM($A$35:$A$43) = 0,'Enter Data'!I75&gt;=0.3, 'Enter Data'!E75+'Enter Data'!F75+'Enter Data'!G75&lt;0.15, 'Enter Data'!I75&gt;'Enter Data'!H75), 10, 0)</f>
        <v>0</v>
      </c>
      <c r="BV44">
        <f>IF(AND(SUM('Enter Data'!E76:I76)='Enter Data'!B76,SUM($A$35:$A$43) = 0,'Enter Data'!I76&gt;=0.3, 'Enter Data'!E76+'Enter Data'!F76+'Enter Data'!G76&lt;0.15, 'Enter Data'!I76&gt;'Enter Data'!H76), 10, 0)</f>
        <v>0</v>
      </c>
      <c r="BW44">
        <f>IF(AND(SUM('Enter Data'!E77:I77)='Enter Data'!B77,SUM($A$35:$A$43) = 0,'Enter Data'!I77&gt;=0.3, 'Enter Data'!E77+'Enter Data'!F77+'Enter Data'!G77&lt;0.15, 'Enter Data'!I77&gt;'Enter Data'!H77), 10, 0)</f>
        <v>0</v>
      </c>
      <c r="BX44">
        <f>IF(AND(SUM('Enter Data'!E78:I78)='Enter Data'!B78,SUM($A$35:$A$43) = 0,'Enter Data'!I78&gt;=0.3, 'Enter Data'!E78+'Enter Data'!F78+'Enter Data'!G78&lt;0.15, 'Enter Data'!I78&gt;'Enter Data'!H78), 10, 0)</f>
        <v>0</v>
      </c>
      <c r="BY44">
        <f>IF(AND(SUM('Enter Data'!E79:I79)='Enter Data'!B79,SUM($A$35:$A$43) = 0,'Enter Data'!I79&gt;=0.3, 'Enter Data'!E79+'Enter Data'!F79+'Enter Data'!G79&lt;0.15, 'Enter Data'!I79&gt;'Enter Data'!H79), 10, 0)</f>
        <v>0</v>
      </c>
      <c r="BZ44">
        <f>IF(AND(SUM('Enter Data'!E80:I80)='Enter Data'!B80,SUM($A$35:$A$43) = 0,'Enter Data'!I80&gt;=0.3, 'Enter Data'!E80+'Enter Data'!F80+'Enter Data'!G80&lt;0.15, 'Enter Data'!I80&gt;'Enter Data'!H80), 10, 0)</f>
        <v>0</v>
      </c>
      <c r="CA44">
        <f>IF(AND(SUM('Enter Data'!E81:I81)='Enter Data'!B81,SUM($A$35:$A$43) = 0,'Enter Data'!I81&gt;=0.3, 'Enter Data'!E81+'Enter Data'!F81+'Enter Data'!G81&lt;0.15, 'Enter Data'!I81&gt;'Enter Data'!H81), 10, 0)</f>
        <v>0</v>
      </c>
      <c r="CB44">
        <f>IF(AND(SUM('Enter Data'!E82:I82)='Enter Data'!B82,SUM($A$35:$A$43) = 0,'Enter Data'!I82&gt;=0.3, 'Enter Data'!E82+'Enter Data'!F82+'Enter Data'!G82&lt;0.15, 'Enter Data'!I82&gt;'Enter Data'!H82), 10, 0)</f>
        <v>0</v>
      </c>
      <c r="CC44">
        <f>IF(AND(SUM('Enter Data'!E83:I83)='Enter Data'!B83,SUM($A$35:$A$43) = 0,'Enter Data'!I83&gt;=0.3, 'Enter Data'!E83+'Enter Data'!F83+'Enter Data'!G83&lt;0.15, 'Enter Data'!I83&gt;'Enter Data'!H83), 10, 0)</f>
        <v>0</v>
      </c>
      <c r="CD44">
        <f>IF(AND(SUM('Enter Data'!E84:I84)='Enter Data'!B84,SUM($A$35:$A$43) = 0,'Enter Data'!I84&gt;=0.3, 'Enter Data'!E84+'Enter Data'!F84+'Enter Data'!G84&lt;0.15, 'Enter Data'!I84&gt;'Enter Data'!H84), 10, 0)</f>
        <v>0</v>
      </c>
      <c r="CE44">
        <f>IF(AND(SUM('Enter Data'!E85:I85)='Enter Data'!B85,SUM($A$35:$A$43) = 0,'Enter Data'!I85&gt;=0.3, 'Enter Data'!E85+'Enter Data'!F85+'Enter Data'!G85&lt;0.15, 'Enter Data'!I85&gt;'Enter Data'!H85), 10, 0)</f>
        <v>0</v>
      </c>
      <c r="CF44">
        <f>IF(AND(SUM('Enter Data'!E86:I86)='Enter Data'!B86,SUM($A$35:$A$43) = 0,'Enter Data'!I86&gt;=0.3, 'Enter Data'!E86+'Enter Data'!F86+'Enter Data'!G86&lt;0.15, 'Enter Data'!I86&gt;'Enter Data'!H86), 10, 0)</f>
        <v>0</v>
      </c>
      <c r="CG44">
        <f>IF(AND(SUM('Enter Data'!E87:I87)='Enter Data'!B87,SUM($A$35:$A$43) = 0,'Enter Data'!I87&gt;=0.3, 'Enter Data'!E87+'Enter Data'!F87+'Enter Data'!G87&lt;0.15, 'Enter Data'!I87&gt;'Enter Data'!H87), 10, 0)</f>
        <v>0</v>
      </c>
      <c r="CH44">
        <f>IF(AND(SUM('Enter Data'!E88:I88)='Enter Data'!B88,SUM($A$35:$A$43) = 0,'Enter Data'!I88&gt;=0.3, 'Enter Data'!E88+'Enter Data'!F88+'Enter Data'!G88&lt;0.15, 'Enter Data'!I88&gt;'Enter Data'!H88), 10, 0)</f>
        <v>0</v>
      </c>
      <c r="CI44">
        <f>IF(AND(SUM('Enter Data'!E89:I89)='Enter Data'!B89,SUM($A$35:$A$43) = 0,'Enter Data'!I89&gt;=0.3, 'Enter Data'!E89+'Enter Data'!F89+'Enter Data'!G89&lt;0.15, 'Enter Data'!I89&gt;'Enter Data'!H89), 10, 0)</f>
        <v>0</v>
      </c>
      <c r="CJ44">
        <f>IF(AND(SUM('Enter Data'!E90:I90)='Enter Data'!B90,SUM($A$35:$A$43) = 0,'Enter Data'!I90&gt;=0.3, 'Enter Data'!E90+'Enter Data'!F90+'Enter Data'!G90&lt;0.15, 'Enter Data'!I90&gt;'Enter Data'!H90), 10, 0)</f>
        <v>0</v>
      </c>
      <c r="CK44">
        <f>IF(AND(SUM('Enter Data'!E91:I91)='Enter Data'!B91,SUM($A$35:$A$43) = 0,'Enter Data'!I91&gt;=0.3, 'Enter Data'!E91+'Enter Data'!F91+'Enter Data'!G91&lt;0.15, 'Enter Data'!I91&gt;'Enter Data'!H91), 10, 0)</f>
        <v>0</v>
      </c>
      <c r="CL44">
        <f>IF(AND(SUM('Enter Data'!E92:I92)='Enter Data'!B92,SUM($A$35:$A$43) = 0,'Enter Data'!I92&gt;=0.3, 'Enter Data'!E92+'Enter Data'!F92+'Enter Data'!G92&lt;0.15, 'Enter Data'!I92&gt;'Enter Data'!H92), 10, 0)</f>
        <v>0</v>
      </c>
      <c r="CM44">
        <f>IF(AND(SUM('Enter Data'!E93:I93)='Enter Data'!B93,SUM($A$35:$A$43) = 0,'Enter Data'!I93&gt;=0.3, 'Enter Data'!E93+'Enter Data'!F93+'Enter Data'!G93&lt;0.15, 'Enter Data'!I93&gt;'Enter Data'!H93), 10, 0)</f>
        <v>0</v>
      </c>
      <c r="CN44">
        <f>IF(AND(SUM('Enter Data'!E94:I94)='Enter Data'!B94,SUM($A$35:$A$43) = 0,'Enter Data'!I94&gt;=0.3, 'Enter Data'!E94+'Enter Data'!F94+'Enter Data'!G94&lt;0.15, 'Enter Data'!I94&gt;'Enter Data'!H94), 10, 0)</f>
        <v>0</v>
      </c>
      <c r="CO44">
        <f>IF(AND(SUM('Enter Data'!E95:I95)='Enter Data'!B95,SUM($A$35:$A$43) = 0,'Enter Data'!I95&gt;=0.3, 'Enter Data'!E95+'Enter Data'!F95+'Enter Data'!G95&lt;0.15, 'Enter Data'!I95&gt;'Enter Data'!H95), 10, 0)</f>
        <v>0</v>
      </c>
      <c r="CP44">
        <f>IF(AND(SUM('Enter Data'!E96:I96)='Enter Data'!B96,SUM($A$35:$A$43) = 0,'Enter Data'!I96&gt;=0.3, 'Enter Data'!E96+'Enter Data'!F96+'Enter Data'!G96&lt;0.15, 'Enter Data'!I96&gt;'Enter Data'!H96), 10, 0)</f>
        <v>0</v>
      </c>
      <c r="CQ44">
        <f>IF(AND(SUM('Enter Data'!E97:I97)='Enter Data'!B97,SUM($A$35:$A$43) = 0,'Enter Data'!I97&gt;=0.3, 'Enter Data'!E97+'Enter Data'!F97+'Enter Data'!G97&lt;0.15, 'Enter Data'!I97&gt;'Enter Data'!H97), 10, 0)</f>
        <v>0</v>
      </c>
      <c r="CR44">
        <f>IF(AND(SUM('Enter Data'!E98:I98)='Enter Data'!B98,SUM($A$35:$A$43) = 0,'Enter Data'!I98&gt;=0.3, 'Enter Data'!E98+'Enter Data'!F98+'Enter Data'!G98&lt;0.15, 'Enter Data'!I98&gt;'Enter Data'!H98), 10, 0)</f>
        <v>0</v>
      </c>
      <c r="CS44">
        <f>IF(AND(SUM('Enter Data'!E99:I99)='Enter Data'!B99,SUM($A$35:$A$43) = 0,'Enter Data'!I99&gt;=0.3, 'Enter Data'!E99+'Enter Data'!F99+'Enter Data'!G99&lt;0.15, 'Enter Data'!I99&gt;'Enter Data'!H99), 10, 0)</f>
        <v>0</v>
      </c>
      <c r="CT44">
        <f>IF(AND(SUM('Enter Data'!E100:I100)='Enter Data'!B100,SUM($A$35:$A$43) = 0,'Enter Data'!I100&gt;=0.3, 'Enter Data'!E100+'Enter Data'!F100+'Enter Data'!G100&lt;0.15, 'Enter Data'!I100&gt;'Enter Data'!H100), 10, 0)</f>
        <v>0</v>
      </c>
      <c r="CU44">
        <f>IF(AND(SUM('Enter Data'!E101:I101)='Enter Data'!B101,SUM($A$35:$A$43) = 0,'Enter Data'!I101&gt;=0.3, 'Enter Data'!E101+'Enter Data'!F101+'Enter Data'!G101&lt;0.15, 'Enter Data'!I101&gt;'Enter Data'!H101), 10, 0)</f>
        <v>0</v>
      </c>
      <c r="CV44">
        <f>IF(AND(SUM('Enter Data'!E102:I102)='Enter Data'!B102,SUM($A$35:$A$43) = 0,'Enter Data'!I102&gt;=0.3, 'Enter Data'!E102+'Enter Data'!F102+'Enter Data'!G102&lt;0.15, 'Enter Data'!I102&gt;'Enter Data'!H102), 10, 0)</f>
        <v>0</v>
      </c>
    </row>
    <row r="45" spans="1:100" x14ac:dyDescent="0.25">
      <c r="A45" s="69">
        <f>IF(AND(SUM('Enter Data'!E3:I3)='Enter Data'!B3,SUM($A$35:$A$44) = 0,'Enter Data'!H3+'Enter Data'!I3&gt;=0.4, 'Enter Data'!I3&gt;'Enter Data'!H3, 'Enter Data'!E3+'Enter Data'!F3+'Enter Data'!G3&lt;15), 11, 0)</f>
        <v>0</v>
      </c>
      <c r="B45">
        <f>IF(AND(SUM('Enter Data'!E4:I4)='Enter Data'!B4,SUM($A$35:$A$44) = 0,'Enter Data'!H4+'Enter Data'!I4&gt;=0.4, 'Enter Data'!I4&gt;'Enter Data'!H4, 'Enter Data'!E4+'Enter Data'!F4+'Enter Data'!G4&lt;15), 11, 0)</f>
        <v>0</v>
      </c>
      <c r="C45">
        <f>IF(AND(SUM('Enter Data'!E5:I5)='Enter Data'!B5,SUM($A$35:$A$44) = 0,'Enter Data'!H5+'Enter Data'!I5&gt;=0.4, 'Enter Data'!I5&gt;'Enter Data'!H5, 'Enter Data'!E5+'Enter Data'!F5+'Enter Data'!G5&lt;15), 11, 0)</f>
        <v>0</v>
      </c>
      <c r="D45">
        <f>IF(AND(SUM('Enter Data'!E6:I6)='Enter Data'!B6,SUM($A$35:$A$44) = 0,'Enter Data'!H6+'Enter Data'!I6&gt;=0.4, 'Enter Data'!I6&gt;'Enter Data'!H6, 'Enter Data'!E6+'Enter Data'!F6+'Enter Data'!G6&lt;15), 11, 0)</f>
        <v>0</v>
      </c>
      <c r="E45">
        <f>IF(AND(SUM('Enter Data'!E7:I7)='Enter Data'!B7,SUM($A$35:$A$44) = 0,'Enter Data'!H7+'Enter Data'!I7&gt;=0.4, 'Enter Data'!I7&gt;'Enter Data'!H7, 'Enter Data'!E7+'Enter Data'!F7+'Enter Data'!G7&lt;15), 11, 0)</f>
        <v>0</v>
      </c>
      <c r="F45">
        <f>IF(AND(SUM('Enter Data'!E8:I8)='Enter Data'!B8,SUM($A$35:$A$44) = 0,'Enter Data'!H8+'Enter Data'!I8&gt;=0.4, 'Enter Data'!I8&gt;'Enter Data'!H8, 'Enter Data'!E8+'Enter Data'!F8+'Enter Data'!G8&lt;15), 11, 0)</f>
        <v>0</v>
      </c>
      <c r="G45">
        <f>IF(AND(SUM('Enter Data'!E9:I9)='Enter Data'!B9,SUM($A$35:$A$44) = 0,'Enter Data'!H9+'Enter Data'!I9&gt;=0.4, 'Enter Data'!I9&gt;'Enter Data'!H9, 'Enter Data'!E9+'Enter Data'!F9+'Enter Data'!G9&lt;15), 11, 0)</f>
        <v>0</v>
      </c>
      <c r="H45">
        <f>IF(AND(SUM('Enter Data'!E10:I10)='Enter Data'!B10,SUM($A$35:$A$44) = 0,'Enter Data'!H10+'Enter Data'!I10&gt;=0.4, 'Enter Data'!I10&gt;'Enter Data'!H10, 'Enter Data'!E10+'Enter Data'!F10+'Enter Data'!G10&lt;15), 11, 0)</f>
        <v>0</v>
      </c>
      <c r="I45">
        <f>IF(AND(SUM('Enter Data'!E11:I11)='Enter Data'!B11,SUM($A$35:$A$44) = 0,'Enter Data'!H11+'Enter Data'!I11&gt;=0.4, 'Enter Data'!I11&gt;'Enter Data'!H11, 'Enter Data'!E11+'Enter Data'!F11+'Enter Data'!G11&lt;15), 11, 0)</f>
        <v>0</v>
      </c>
      <c r="J45">
        <f>IF(AND(SUM('Enter Data'!E12:I12)='Enter Data'!B12,SUM($A$35:$A$44) = 0,'Enter Data'!H12+'Enter Data'!I12&gt;=0.4, 'Enter Data'!I12&gt;'Enter Data'!H12, 'Enter Data'!E12+'Enter Data'!F12+'Enter Data'!G12&lt;15), 11, 0)</f>
        <v>0</v>
      </c>
      <c r="K45">
        <f>IF(AND(SUM('Enter Data'!E13:I13)='Enter Data'!B13,SUM($A$35:$A$44) = 0,'Enter Data'!H13+'Enter Data'!I13&gt;=0.4, 'Enter Data'!I13&gt;'Enter Data'!H13, 'Enter Data'!E13+'Enter Data'!F13+'Enter Data'!G13&lt;15), 11, 0)</f>
        <v>0</v>
      </c>
      <c r="L45">
        <f>IF(AND(SUM('Enter Data'!E14:I14)='Enter Data'!B14,SUM($A$35:$A$44) = 0,'Enter Data'!H14+'Enter Data'!I14&gt;=0.4, 'Enter Data'!I14&gt;'Enter Data'!H14, 'Enter Data'!E14+'Enter Data'!F14+'Enter Data'!G14&lt;15), 11, 0)</f>
        <v>0</v>
      </c>
      <c r="M45">
        <f>IF(AND(SUM('Enter Data'!E15:I15)='Enter Data'!B15,SUM($A$35:$A$44) = 0,'Enter Data'!H15+'Enter Data'!I15&gt;=0.4, 'Enter Data'!I15&gt;'Enter Data'!H15, 'Enter Data'!E15+'Enter Data'!F15+'Enter Data'!G15&lt;15), 11, 0)</f>
        <v>0</v>
      </c>
      <c r="N45">
        <f>IF(AND(SUM('Enter Data'!E16:I16)='Enter Data'!B16,SUM($A$35:$A$44) = 0,'Enter Data'!H16+'Enter Data'!I16&gt;=0.4, 'Enter Data'!I16&gt;'Enter Data'!H16, 'Enter Data'!E16+'Enter Data'!F16+'Enter Data'!G16&lt;15), 11, 0)</f>
        <v>0</v>
      </c>
      <c r="O45">
        <f>IF(AND(SUM('Enter Data'!E17:I17)='Enter Data'!B17,SUM($A$35:$A$44) = 0,'Enter Data'!H17+'Enter Data'!I17&gt;=0.4, 'Enter Data'!I17&gt;'Enter Data'!H17, 'Enter Data'!E17+'Enter Data'!F17+'Enter Data'!G17&lt;15), 11, 0)</f>
        <v>0</v>
      </c>
      <c r="P45">
        <f>IF(AND(SUM('Enter Data'!E18:I18)='Enter Data'!B18,SUM($A$35:$A$44) = 0,'Enter Data'!H18+'Enter Data'!I18&gt;=0.4, 'Enter Data'!I18&gt;'Enter Data'!H18, 'Enter Data'!E18+'Enter Data'!F18+'Enter Data'!G18&lt;15), 11, 0)</f>
        <v>0</v>
      </c>
      <c r="Q45">
        <f>IF(AND(SUM('Enter Data'!E19:I19)='Enter Data'!B19,SUM($A$35:$A$44) = 0,'Enter Data'!H19+'Enter Data'!I19&gt;=0.4, 'Enter Data'!I19&gt;'Enter Data'!H19, 'Enter Data'!E19+'Enter Data'!F19+'Enter Data'!G19&lt;15), 11, 0)</f>
        <v>0</v>
      </c>
      <c r="R45">
        <f>IF(AND(SUM('Enter Data'!E20:I20)='Enter Data'!B20,SUM($A$35:$A$44) = 0,'Enter Data'!H20+'Enter Data'!I20&gt;=0.4, 'Enter Data'!I20&gt;'Enter Data'!H20, 'Enter Data'!E20+'Enter Data'!F20+'Enter Data'!G20&lt;15), 11, 0)</f>
        <v>0</v>
      </c>
      <c r="S45">
        <f>IF(AND(SUM('Enter Data'!E21:I21)='Enter Data'!B21,SUM($A$35:$A$44) = 0,'Enter Data'!H21+'Enter Data'!I21&gt;=0.4, 'Enter Data'!I21&gt;'Enter Data'!H21, 'Enter Data'!E21+'Enter Data'!F21+'Enter Data'!G21&lt;15), 11, 0)</f>
        <v>0</v>
      </c>
      <c r="T45">
        <f>IF(AND(SUM('Enter Data'!E22:I22)='Enter Data'!B22,SUM($A$35:$A$44) = 0,'Enter Data'!H22+'Enter Data'!I22&gt;=0.4, 'Enter Data'!I22&gt;'Enter Data'!H22, 'Enter Data'!E22+'Enter Data'!F22+'Enter Data'!G22&lt;15), 11, 0)</f>
        <v>0</v>
      </c>
      <c r="U45">
        <f>IF(AND(SUM('Enter Data'!E23:I23)='Enter Data'!B23,SUM($A$35:$A$44) = 0,'Enter Data'!H23+'Enter Data'!I23&gt;=0.4, 'Enter Data'!I23&gt;'Enter Data'!H23, 'Enter Data'!E23+'Enter Data'!F23+'Enter Data'!G23&lt;15), 11, 0)</f>
        <v>0</v>
      </c>
      <c r="V45">
        <f>IF(AND(SUM('Enter Data'!E24:I24)='Enter Data'!B24,SUM($A$35:$A$44) = 0,'Enter Data'!H24+'Enter Data'!I24&gt;=0.4, 'Enter Data'!I24&gt;'Enter Data'!H24, 'Enter Data'!E24+'Enter Data'!F24+'Enter Data'!G24&lt;15), 11, 0)</f>
        <v>0</v>
      </c>
      <c r="W45">
        <f>IF(AND(SUM('Enter Data'!E25:I25)='Enter Data'!B25,SUM($A$35:$A$44) = 0,'Enter Data'!H25+'Enter Data'!I25&gt;=0.4, 'Enter Data'!I25&gt;'Enter Data'!H25, 'Enter Data'!E25+'Enter Data'!F25+'Enter Data'!G25&lt;15), 11, 0)</f>
        <v>0</v>
      </c>
      <c r="X45">
        <f>IF(AND(SUM('Enter Data'!E26:I26)='Enter Data'!B26,SUM($A$35:$A$44) = 0,'Enter Data'!H26+'Enter Data'!I26&gt;=0.4, 'Enter Data'!I26&gt;'Enter Data'!H26, 'Enter Data'!E26+'Enter Data'!F26+'Enter Data'!G26&lt;15), 11, 0)</f>
        <v>0</v>
      </c>
      <c r="Y45">
        <f>IF(AND(SUM('Enter Data'!E27:I27)='Enter Data'!B27,SUM($A$35:$A$44) = 0,'Enter Data'!H27+'Enter Data'!I27&gt;=0.4, 'Enter Data'!I27&gt;'Enter Data'!H27, 'Enter Data'!E27+'Enter Data'!F27+'Enter Data'!G27&lt;15), 11, 0)</f>
        <v>0</v>
      </c>
      <c r="Z45">
        <f>IF(AND(SUM('Enter Data'!E28:I28)='Enter Data'!B28,SUM($A$35:$A$44) = 0,'Enter Data'!H28+'Enter Data'!I28&gt;=0.4, 'Enter Data'!I28&gt;'Enter Data'!H28, 'Enter Data'!E28+'Enter Data'!F28+'Enter Data'!G28&lt;15), 11, 0)</f>
        <v>0</v>
      </c>
      <c r="AA45">
        <f>IF(AND(SUM('Enter Data'!E29:I29)='Enter Data'!B29,SUM($A$35:$A$44) = 0,'Enter Data'!H29+'Enter Data'!I29&gt;=0.4, 'Enter Data'!I29&gt;'Enter Data'!H29, 'Enter Data'!E29+'Enter Data'!F29+'Enter Data'!G29&lt;15), 11, 0)</f>
        <v>0</v>
      </c>
      <c r="AB45">
        <f>IF(AND(SUM('Enter Data'!E30:I30)='Enter Data'!B30,SUM($A$35:$A$44) = 0,'Enter Data'!H30+'Enter Data'!I30&gt;=0.4, 'Enter Data'!I30&gt;'Enter Data'!H30, 'Enter Data'!E30+'Enter Data'!F30+'Enter Data'!G30&lt;15), 11, 0)</f>
        <v>0</v>
      </c>
      <c r="AC45">
        <f>IF(AND(SUM('Enter Data'!E31:I31)='Enter Data'!B31,SUM($A$35:$A$44) = 0,'Enter Data'!H31+'Enter Data'!I31&gt;=0.4, 'Enter Data'!I31&gt;'Enter Data'!H31, 'Enter Data'!E31+'Enter Data'!F31+'Enter Data'!G31&lt;15), 11, 0)</f>
        <v>0</v>
      </c>
      <c r="AD45">
        <f>IF(AND(SUM('Enter Data'!E32:I32)='Enter Data'!B32,SUM($A$35:$A$44) = 0,'Enter Data'!H32+'Enter Data'!I32&gt;=0.4, 'Enter Data'!I32&gt;'Enter Data'!H32, 'Enter Data'!E32+'Enter Data'!F32+'Enter Data'!G32&lt;15), 11, 0)</f>
        <v>0</v>
      </c>
      <c r="AE45">
        <f>IF(AND(SUM('Enter Data'!E33:I33)='Enter Data'!B33,SUM($A$35:$A$44) = 0,'Enter Data'!H33+'Enter Data'!I33&gt;=0.4, 'Enter Data'!I33&gt;'Enter Data'!H33, 'Enter Data'!E33+'Enter Data'!F33+'Enter Data'!G33&lt;15), 11, 0)</f>
        <v>0</v>
      </c>
      <c r="AF45">
        <f>IF(AND(SUM('Enter Data'!E34:I34)='Enter Data'!B34,SUM($A$35:$A$44) = 0,'Enter Data'!H34+'Enter Data'!I34&gt;=0.4, 'Enter Data'!I34&gt;'Enter Data'!H34, 'Enter Data'!E34+'Enter Data'!F34+'Enter Data'!G34&lt;15), 11, 0)</f>
        <v>0</v>
      </c>
      <c r="AG45">
        <f>IF(AND(SUM('Enter Data'!E35:I35)='Enter Data'!B35,SUM($A$35:$A$44) = 0,'Enter Data'!H35+'Enter Data'!I35&gt;=0.4, 'Enter Data'!I35&gt;'Enter Data'!H35, 'Enter Data'!E35+'Enter Data'!F35+'Enter Data'!G35&lt;15), 11, 0)</f>
        <v>0</v>
      </c>
      <c r="AH45">
        <f>IF(AND(SUM('Enter Data'!E36:I36)='Enter Data'!B36,SUM($A$35:$A$44) = 0,'Enter Data'!H36+'Enter Data'!I36&gt;=0.4, 'Enter Data'!I36&gt;'Enter Data'!H36, 'Enter Data'!E36+'Enter Data'!F36+'Enter Data'!G36&lt;15), 11, 0)</f>
        <v>0</v>
      </c>
      <c r="AI45">
        <f>IF(AND(SUM('Enter Data'!E37:I37)='Enter Data'!B37,SUM($A$35:$A$44) = 0,'Enter Data'!H37+'Enter Data'!I37&gt;=0.4, 'Enter Data'!I37&gt;'Enter Data'!H37, 'Enter Data'!E37+'Enter Data'!F37+'Enter Data'!G37&lt;15), 11, 0)</f>
        <v>0</v>
      </c>
      <c r="AJ45">
        <f>IF(AND(SUM('Enter Data'!E38:I38)='Enter Data'!B38,SUM($A$35:$A$44) = 0,'Enter Data'!H38+'Enter Data'!I38&gt;=0.4, 'Enter Data'!I38&gt;'Enter Data'!H38, 'Enter Data'!E38+'Enter Data'!F38+'Enter Data'!G38&lt;15), 11, 0)</f>
        <v>0</v>
      </c>
      <c r="AK45">
        <f>IF(AND(SUM('Enter Data'!E39:I39)='Enter Data'!B39,SUM($A$35:$A$44) = 0,'Enter Data'!H39+'Enter Data'!I39&gt;=0.4, 'Enter Data'!I39&gt;'Enter Data'!H39, 'Enter Data'!E39+'Enter Data'!F39+'Enter Data'!G39&lt;15), 11, 0)</f>
        <v>0</v>
      </c>
      <c r="AL45">
        <f>IF(AND(SUM('Enter Data'!E40:I40)='Enter Data'!B40,SUM($A$35:$A$44) = 0,'Enter Data'!H40+'Enter Data'!I40&gt;=0.4, 'Enter Data'!I40&gt;'Enter Data'!H40, 'Enter Data'!E40+'Enter Data'!F40+'Enter Data'!G40&lt;15), 11, 0)</f>
        <v>0</v>
      </c>
      <c r="AM45">
        <f>IF(AND(SUM('Enter Data'!E41:I41)='Enter Data'!B41,SUM($A$35:$A$44) = 0,'Enter Data'!H41+'Enter Data'!I41&gt;=0.4, 'Enter Data'!I41&gt;'Enter Data'!H41, 'Enter Data'!E41+'Enter Data'!F41+'Enter Data'!G41&lt;15), 11, 0)</f>
        <v>0</v>
      </c>
      <c r="AN45">
        <f>IF(AND(SUM('Enter Data'!E42:I42)='Enter Data'!B42,SUM($A$35:$A$44) = 0,'Enter Data'!H42+'Enter Data'!I42&gt;=0.4, 'Enter Data'!I42&gt;'Enter Data'!H42, 'Enter Data'!E42+'Enter Data'!F42+'Enter Data'!G42&lt;15), 11, 0)</f>
        <v>0</v>
      </c>
      <c r="AO45">
        <f>IF(AND(SUM('Enter Data'!E43:I43)='Enter Data'!B43,SUM($A$35:$A$44) = 0,'Enter Data'!H43+'Enter Data'!I43&gt;=0.4, 'Enter Data'!I43&gt;'Enter Data'!H43, 'Enter Data'!E43+'Enter Data'!F43+'Enter Data'!G43&lt;15), 11, 0)</f>
        <v>0</v>
      </c>
      <c r="AP45">
        <f>IF(AND(SUM('Enter Data'!E44:I44)='Enter Data'!B44,SUM($A$35:$A$44) = 0,'Enter Data'!H44+'Enter Data'!I44&gt;=0.4, 'Enter Data'!I44&gt;'Enter Data'!H44, 'Enter Data'!E44+'Enter Data'!F44+'Enter Data'!G44&lt;15), 11, 0)</f>
        <v>0</v>
      </c>
      <c r="AQ45">
        <f>IF(AND(SUM('Enter Data'!E45:I45)='Enter Data'!B45,SUM($A$35:$A$44) = 0,'Enter Data'!H45+'Enter Data'!I45&gt;=0.4, 'Enter Data'!I45&gt;'Enter Data'!H45, 'Enter Data'!E45+'Enter Data'!F45+'Enter Data'!G45&lt;15), 11, 0)</f>
        <v>0</v>
      </c>
      <c r="AR45">
        <f>IF(AND(SUM('Enter Data'!E46:I46)='Enter Data'!B46,SUM($A$35:$A$44) = 0,'Enter Data'!H46+'Enter Data'!I46&gt;=0.4, 'Enter Data'!I46&gt;'Enter Data'!H46, 'Enter Data'!E46+'Enter Data'!F46+'Enter Data'!G46&lt;15), 11, 0)</f>
        <v>0</v>
      </c>
      <c r="AS45">
        <f>IF(AND(SUM('Enter Data'!E47:I47)='Enter Data'!B47,SUM($A$35:$A$44) = 0,'Enter Data'!H47+'Enter Data'!I47&gt;=0.4, 'Enter Data'!I47&gt;'Enter Data'!H47, 'Enter Data'!E47+'Enter Data'!F47+'Enter Data'!G47&lt;15), 11, 0)</f>
        <v>0</v>
      </c>
      <c r="AT45">
        <f>IF(AND(SUM('Enter Data'!E48:I48)='Enter Data'!B48,SUM($A$35:$A$44) = 0,'Enter Data'!H48+'Enter Data'!I48&gt;=0.4, 'Enter Data'!I48&gt;'Enter Data'!H48, 'Enter Data'!E48+'Enter Data'!F48+'Enter Data'!G48&lt;15), 11, 0)</f>
        <v>0</v>
      </c>
      <c r="AU45">
        <f>IF(AND(SUM('Enter Data'!E49:I49)='Enter Data'!B49,SUM($A$35:$A$44) = 0,'Enter Data'!H49+'Enter Data'!I49&gt;=0.4, 'Enter Data'!I49&gt;'Enter Data'!H49, 'Enter Data'!E49+'Enter Data'!F49+'Enter Data'!G49&lt;15), 11, 0)</f>
        <v>0</v>
      </c>
      <c r="AV45">
        <f>IF(AND(SUM('Enter Data'!E50:I50)='Enter Data'!B50,SUM($A$35:$A$44) = 0,'Enter Data'!H50+'Enter Data'!I50&gt;=0.4, 'Enter Data'!I50&gt;'Enter Data'!H50, 'Enter Data'!E50+'Enter Data'!F50+'Enter Data'!G50&lt;15), 11, 0)</f>
        <v>0</v>
      </c>
      <c r="AW45">
        <f>IF(AND(SUM('Enter Data'!E51:I51)='Enter Data'!B51,SUM($A$35:$A$44) = 0,'Enter Data'!H51+'Enter Data'!I51&gt;=0.4, 'Enter Data'!I51&gt;'Enter Data'!H51, 'Enter Data'!E51+'Enter Data'!F51+'Enter Data'!G51&lt;15), 11, 0)</f>
        <v>0</v>
      </c>
      <c r="AX45">
        <f>IF(AND(SUM('Enter Data'!E52:I52)='Enter Data'!B52,SUM($A$35:$A$44) = 0,'Enter Data'!H52+'Enter Data'!I52&gt;=0.4, 'Enter Data'!I52&gt;'Enter Data'!H52, 'Enter Data'!E52+'Enter Data'!F52+'Enter Data'!G52&lt;15), 11, 0)</f>
        <v>0</v>
      </c>
      <c r="AY45">
        <f>IF(AND(SUM('Enter Data'!E53:I53)='Enter Data'!B53,SUM($A$35:$A$44) = 0,'Enter Data'!H53+'Enter Data'!I53&gt;=0.4, 'Enter Data'!I53&gt;'Enter Data'!H53, 'Enter Data'!E53+'Enter Data'!F53+'Enter Data'!G53&lt;15), 11, 0)</f>
        <v>0</v>
      </c>
      <c r="AZ45">
        <f>IF(AND(SUM('Enter Data'!E54:I54)='Enter Data'!B54,SUM($A$35:$A$44) = 0,'Enter Data'!H54+'Enter Data'!I54&gt;=0.4, 'Enter Data'!I54&gt;'Enter Data'!H54, 'Enter Data'!E54+'Enter Data'!F54+'Enter Data'!G54&lt;15), 11, 0)</f>
        <v>0</v>
      </c>
      <c r="BA45">
        <f>IF(AND(SUM('Enter Data'!E55:I55)='Enter Data'!B55,SUM($A$35:$A$44) = 0,'Enter Data'!H55+'Enter Data'!I55&gt;=0.4, 'Enter Data'!I55&gt;'Enter Data'!H55, 'Enter Data'!E55+'Enter Data'!F55+'Enter Data'!G55&lt;15), 11, 0)</f>
        <v>0</v>
      </c>
      <c r="BB45">
        <f>IF(AND(SUM('Enter Data'!E56:I56)='Enter Data'!B56,SUM($A$35:$A$44) = 0,'Enter Data'!H56+'Enter Data'!I56&gt;=0.4, 'Enter Data'!I56&gt;'Enter Data'!H56, 'Enter Data'!E56+'Enter Data'!F56+'Enter Data'!G56&lt;15), 11, 0)</f>
        <v>0</v>
      </c>
      <c r="BC45">
        <f>IF(AND(SUM('Enter Data'!E57:I57)='Enter Data'!B57,SUM($A$35:$A$44) = 0,'Enter Data'!H57+'Enter Data'!I57&gt;=0.4, 'Enter Data'!I57&gt;'Enter Data'!H57, 'Enter Data'!E57+'Enter Data'!F57+'Enter Data'!G57&lt;15), 11, 0)</f>
        <v>0</v>
      </c>
      <c r="BD45">
        <f>IF(AND(SUM('Enter Data'!E58:I58)='Enter Data'!B58,SUM($A$35:$A$44) = 0,'Enter Data'!H58+'Enter Data'!I58&gt;=0.4, 'Enter Data'!I58&gt;'Enter Data'!H58, 'Enter Data'!E58+'Enter Data'!F58+'Enter Data'!G58&lt;15), 11, 0)</f>
        <v>0</v>
      </c>
      <c r="BE45">
        <f>IF(AND(SUM('Enter Data'!E59:I59)='Enter Data'!B59,SUM($A$35:$A$44) = 0,'Enter Data'!H59+'Enter Data'!I59&gt;=0.4, 'Enter Data'!I59&gt;'Enter Data'!H59, 'Enter Data'!E59+'Enter Data'!F59+'Enter Data'!G59&lt;15), 11, 0)</f>
        <v>0</v>
      </c>
      <c r="BF45">
        <f>IF(AND(SUM('Enter Data'!E60:I60)='Enter Data'!B60,SUM($A$35:$A$44) = 0,'Enter Data'!H60+'Enter Data'!I60&gt;=0.4, 'Enter Data'!I60&gt;'Enter Data'!H60, 'Enter Data'!E60+'Enter Data'!F60+'Enter Data'!G60&lt;15), 11, 0)</f>
        <v>0</v>
      </c>
      <c r="BG45">
        <f>IF(AND(SUM('Enter Data'!E61:I61)='Enter Data'!B61,SUM($A$35:$A$44) = 0,'Enter Data'!H61+'Enter Data'!I61&gt;=0.4, 'Enter Data'!I61&gt;'Enter Data'!H61, 'Enter Data'!E61+'Enter Data'!F61+'Enter Data'!G61&lt;15), 11, 0)</f>
        <v>0</v>
      </c>
      <c r="BH45">
        <f>IF(AND(SUM('Enter Data'!E62:I62)='Enter Data'!B62,SUM($A$35:$A$44) = 0,'Enter Data'!H62+'Enter Data'!I62&gt;=0.4, 'Enter Data'!I62&gt;'Enter Data'!H62, 'Enter Data'!E62+'Enter Data'!F62+'Enter Data'!G62&lt;15), 11, 0)</f>
        <v>0</v>
      </c>
      <c r="BI45">
        <f>IF(AND(SUM('Enter Data'!E63:I63)='Enter Data'!B63,SUM($A$35:$A$44) = 0,'Enter Data'!H63+'Enter Data'!I63&gt;=0.4, 'Enter Data'!I63&gt;'Enter Data'!H63, 'Enter Data'!E63+'Enter Data'!F63+'Enter Data'!G63&lt;15), 11, 0)</f>
        <v>0</v>
      </c>
      <c r="BJ45">
        <f>IF(AND(SUM('Enter Data'!E64:I64)='Enter Data'!B64,SUM($A$35:$A$44) = 0,'Enter Data'!H64+'Enter Data'!I64&gt;=0.4, 'Enter Data'!I64&gt;'Enter Data'!H64, 'Enter Data'!E64+'Enter Data'!F64+'Enter Data'!G64&lt;15), 11, 0)</f>
        <v>0</v>
      </c>
      <c r="BK45">
        <f>IF(AND(SUM('Enter Data'!E65:I65)='Enter Data'!B65,SUM($A$35:$A$44) = 0,'Enter Data'!H65+'Enter Data'!I65&gt;=0.4, 'Enter Data'!I65&gt;'Enter Data'!H65, 'Enter Data'!E65+'Enter Data'!F65+'Enter Data'!G65&lt;15), 11, 0)</f>
        <v>0</v>
      </c>
      <c r="BL45">
        <f>IF(AND(SUM('Enter Data'!E66:I66)='Enter Data'!B66,SUM($A$35:$A$44) = 0,'Enter Data'!H66+'Enter Data'!I66&gt;=0.4, 'Enter Data'!I66&gt;'Enter Data'!H66, 'Enter Data'!E66+'Enter Data'!F66+'Enter Data'!G66&lt;15), 11, 0)</f>
        <v>0</v>
      </c>
      <c r="BM45">
        <f>IF(AND(SUM('Enter Data'!E67:I67)='Enter Data'!B67,SUM($A$35:$A$44) = 0,'Enter Data'!H67+'Enter Data'!I67&gt;=0.4, 'Enter Data'!I67&gt;'Enter Data'!H67, 'Enter Data'!E67+'Enter Data'!F67+'Enter Data'!G67&lt;15), 11, 0)</f>
        <v>0</v>
      </c>
      <c r="BN45">
        <f>IF(AND(SUM('Enter Data'!E68:I68)='Enter Data'!B68,SUM($A$35:$A$44) = 0,'Enter Data'!H68+'Enter Data'!I68&gt;=0.4, 'Enter Data'!I68&gt;'Enter Data'!H68, 'Enter Data'!E68+'Enter Data'!F68+'Enter Data'!G68&lt;15), 11, 0)</f>
        <v>0</v>
      </c>
      <c r="BO45">
        <f>IF(AND(SUM('Enter Data'!E69:I69)='Enter Data'!B69,SUM($A$35:$A$44) = 0,'Enter Data'!H69+'Enter Data'!I69&gt;=0.4, 'Enter Data'!I69&gt;'Enter Data'!H69, 'Enter Data'!E69+'Enter Data'!F69+'Enter Data'!G69&lt;15), 11, 0)</f>
        <v>0</v>
      </c>
      <c r="BP45">
        <f>IF(AND(SUM('Enter Data'!E70:I70)='Enter Data'!B70,SUM($A$35:$A$44) = 0,'Enter Data'!H70+'Enter Data'!I70&gt;=0.4, 'Enter Data'!I70&gt;'Enter Data'!H70, 'Enter Data'!E70+'Enter Data'!F70+'Enter Data'!G70&lt;15), 11, 0)</f>
        <v>0</v>
      </c>
      <c r="BQ45">
        <f>IF(AND(SUM('Enter Data'!E71:I71)='Enter Data'!B71,SUM($A$35:$A$44) = 0,'Enter Data'!H71+'Enter Data'!I71&gt;=0.4, 'Enter Data'!I71&gt;'Enter Data'!H71, 'Enter Data'!E71+'Enter Data'!F71+'Enter Data'!G71&lt;15), 11, 0)</f>
        <v>0</v>
      </c>
      <c r="BR45">
        <f>IF(AND(SUM('Enter Data'!E72:I72)='Enter Data'!B72,SUM($A$35:$A$44) = 0,'Enter Data'!H72+'Enter Data'!I72&gt;=0.4, 'Enter Data'!I72&gt;'Enter Data'!H72, 'Enter Data'!E72+'Enter Data'!F72+'Enter Data'!G72&lt;15), 11, 0)</f>
        <v>0</v>
      </c>
      <c r="BS45">
        <f>IF(AND(SUM('Enter Data'!E73:I73)='Enter Data'!B73,SUM($A$35:$A$44) = 0,'Enter Data'!H73+'Enter Data'!I73&gt;=0.4, 'Enter Data'!I73&gt;'Enter Data'!H73, 'Enter Data'!E73+'Enter Data'!F73+'Enter Data'!G73&lt;15), 11, 0)</f>
        <v>0</v>
      </c>
      <c r="BT45">
        <f>IF(AND(SUM('Enter Data'!E74:I74)='Enter Data'!B74,SUM($A$35:$A$44) = 0,'Enter Data'!H74+'Enter Data'!I74&gt;=0.4, 'Enter Data'!I74&gt;'Enter Data'!H74, 'Enter Data'!E74+'Enter Data'!F74+'Enter Data'!G74&lt;15), 11, 0)</f>
        <v>0</v>
      </c>
      <c r="BU45">
        <f>IF(AND(SUM('Enter Data'!E75:I75)='Enter Data'!B75,SUM($A$35:$A$44) = 0,'Enter Data'!H75+'Enter Data'!I75&gt;=0.4, 'Enter Data'!I75&gt;'Enter Data'!H75, 'Enter Data'!E75+'Enter Data'!F75+'Enter Data'!G75&lt;15), 11, 0)</f>
        <v>0</v>
      </c>
      <c r="BV45">
        <f>IF(AND(SUM('Enter Data'!E76:I76)='Enter Data'!B76,SUM($A$35:$A$44) = 0,'Enter Data'!H76+'Enter Data'!I76&gt;=0.4, 'Enter Data'!I76&gt;'Enter Data'!H76, 'Enter Data'!E76+'Enter Data'!F76+'Enter Data'!G76&lt;15), 11, 0)</f>
        <v>0</v>
      </c>
      <c r="BW45">
        <f>IF(AND(SUM('Enter Data'!E77:I77)='Enter Data'!B77,SUM($A$35:$A$44) = 0,'Enter Data'!H77+'Enter Data'!I77&gt;=0.4, 'Enter Data'!I77&gt;'Enter Data'!H77, 'Enter Data'!E77+'Enter Data'!F77+'Enter Data'!G77&lt;15), 11, 0)</f>
        <v>0</v>
      </c>
      <c r="BX45">
        <f>IF(AND(SUM('Enter Data'!E78:I78)='Enter Data'!B78,SUM($A$35:$A$44) = 0,'Enter Data'!H78+'Enter Data'!I78&gt;=0.4, 'Enter Data'!I78&gt;'Enter Data'!H78, 'Enter Data'!E78+'Enter Data'!F78+'Enter Data'!G78&lt;15), 11, 0)</f>
        <v>0</v>
      </c>
      <c r="BY45">
        <f>IF(AND(SUM('Enter Data'!E79:I79)='Enter Data'!B79,SUM($A$35:$A$44) = 0,'Enter Data'!H79+'Enter Data'!I79&gt;=0.4, 'Enter Data'!I79&gt;'Enter Data'!H79, 'Enter Data'!E79+'Enter Data'!F79+'Enter Data'!G79&lt;15), 11, 0)</f>
        <v>0</v>
      </c>
      <c r="BZ45">
        <f>IF(AND(SUM('Enter Data'!E80:I80)='Enter Data'!B80,SUM($A$35:$A$44) = 0,'Enter Data'!H80+'Enter Data'!I80&gt;=0.4, 'Enter Data'!I80&gt;'Enter Data'!H80, 'Enter Data'!E80+'Enter Data'!F80+'Enter Data'!G80&lt;15), 11, 0)</f>
        <v>0</v>
      </c>
      <c r="CA45">
        <f>IF(AND(SUM('Enter Data'!E81:I81)='Enter Data'!B81,SUM($A$35:$A$44) = 0,'Enter Data'!H81+'Enter Data'!I81&gt;=0.4, 'Enter Data'!I81&gt;'Enter Data'!H81, 'Enter Data'!E81+'Enter Data'!F81+'Enter Data'!G81&lt;15), 11, 0)</f>
        <v>0</v>
      </c>
      <c r="CB45">
        <f>IF(AND(SUM('Enter Data'!E82:I82)='Enter Data'!B82,SUM($A$35:$A$44) = 0,'Enter Data'!H82+'Enter Data'!I82&gt;=0.4, 'Enter Data'!I82&gt;'Enter Data'!H82, 'Enter Data'!E82+'Enter Data'!F82+'Enter Data'!G82&lt;15), 11, 0)</f>
        <v>0</v>
      </c>
      <c r="CC45">
        <f>IF(AND(SUM('Enter Data'!E83:I83)='Enter Data'!B83,SUM($A$35:$A$44) = 0,'Enter Data'!H83+'Enter Data'!I83&gt;=0.4, 'Enter Data'!I83&gt;'Enter Data'!H83, 'Enter Data'!E83+'Enter Data'!F83+'Enter Data'!G83&lt;15), 11, 0)</f>
        <v>0</v>
      </c>
      <c r="CD45">
        <f>IF(AND(SUM('Enter Data'!E84:I84)='Enter Data'!B84,SUM($A$35:$A$44) = 0,'Enter Data'!H84+'Enter Data'!I84&gt;=0.4, 'Enter Data'!I84&gt;'Enter Data'!H84, 'Enter Data'!E84+'Enter Data'!F84+'Enter Data'!G84&lt;15), 11, 0)</f>
        <v>0</v>
      </c>
      <c r="CE45">
        <f>IF(AND(SUM('Enter Data'!E85:I85)='Enter Data'!B85,SUM($A$35:$A$44) = 0,'Enter Data'!H85+'Enter Data'!I85&gt;=0.4, 'Enter Data'!I85&gt;'Enter Data'!H85, 'Enter Data'!E85+'Enter Data'!F85+'Enter Data'!G85&lt;15), 11, 0)</f>
        <v>0</v>
      </c>
      <c r="CF45">
        <f>IF(AND(SUM('Enter Data'!E86:I86)='Enter Data'!B86,SUM($A$35:$A$44) = 0,'Enter Data'!H86+'Enter Data'!I86&gt;=0.4, 'Enter Data'!I86&gt;'Enter Data'!H86, 'Enter Data'!E86+'Enter Data'!F86+'Enter Data'!G86&lt;15), 11, 0)</f>
        <v>0</v>
      </c>
      <c r="CG45">
        <f>IF(AND(SUM('Enter Data'!E87:I87)='Enter Data'!B87,SUM($A$35:$A$44) = 0,'Enter Data'!H87+'Enter Data'!I87&gt;=0.4, 'Enter Data'!I87&gt;'Enter Data'!H87, 'Enter Data'!E87+'Enter Data'!F87+'Enter Data'!G87&lt;15), 11, 0)</f>
        <v>0</v>
      </c>
      <c r="CH45">
        <f>IF(AND(SUM('Enter Data'!E88:I88)='Enter Data'!B88,SUM($A$35:$A$44) = 0,'Enter Data'!H88+'Enter Data'!I88&gt;=0.4, 'Enter Data'!I88&gt;'Enter Data'!H88, 'Enter Data'!E88+'Enter Data'!F88+'Enter Data'!G88&lt;15), 11, 0)</f>
        <v>0</v>
      </c>
      <c r="CI45">
        <f>IF(AND(SUM('Enter Data'!E89:I89)='Enter Data'!B89,SUM($A$35:$A$44) = 0,'Enter Data'!H89+'Enter Data'!I89&gt;=0.4, 'Enter Data'!I89&gt;'Enter Data'!H89, 'Enter Data'!E89+'Enter Data'!F89+'Enter Data'!G89&lt;15), 11, 0)</f>
        <v>0</v>
      </c>
      <c r="CJ45">
        <f>IF(AND(SUM('Enter Data'!E90:I90)='Enter Data'!B90,SUM($A$35:$A$44) = 0,'Enter Data'!H90+'Enter Data'!I90&gt;=0.4, 'Enter Data'!I90&gt;'Enter Data'!H90, 'Enter Data'!E90+'Enter Data'!F90+'Enter Data'!G90&lt;15), 11, 0)</f>
        <v>0</v>
      </c>
      <c r="CK45">
        <f>IF(AND(SUM('Enter Data'!E91:I91)='Enter Data'!B91,SUM($A$35:$A$44) = 0,'Enter Data'!H91+'Enter Data'!I91&gt;=0.4, 'Enter Data'!I91&gt;'Enter Data'!H91, 'Enter Data'!E91+'Enter Data'!F91+'Enter Data'!G91&lt;15), 11, 0)</f>
        <v>0</v>
      </c>
      <c r="CL45">
        <f>IF(AND(SUM('Enter Data'!E92:I92)='Enter Data'!B92,SUM($A$35:$A$44) = 0,'Enter Data'!H92+'Enter Data'!I92&gt;=0.4, 'Enter Data'!I92&gt;'Enter Data'!H92, 'Enter Data'!E92+'Enter Data'!F92+'Enter Data'!G92&lt;15), 11, 0)</f>
        <v>0</v>
      </c>
      <c r="CM45">
        <f>IF(AND(SUM('Enter Data'!E93:I93)='Enter Data'!B93,SUM($A$35:$A$44) = 0,'Enter Data'!H93+'Enter Data'!I93&gt;=0.4, 'Enter Data'!I93&gt;'Enter Data'!H93, 'Enter Data'!E93+'Enter Data'!F93+'Enter Data'!G93&lt;15), 11, 0)</f>
        <v>0</v>
      </c>
      <c r="CN45">
        <f>IF(AND(SUM('Enter Data'!E94:I94)='Enter Data'!B94,SUM($A$35:$A$44) = 0,'Enter Data'!H94+'Enter Data'!I94&gt;=0.4, 'Enter Data'!I94&gt;'Enter Data'!H94, 'Enter Data'!E94+'Enter Data'!F94+'Enter Data'!G94&lt;15), 11, 0)</f>
        <v>0</v>
      </c>
      <c r="CO45">
        <f>IF(AND(SUM('Enter Data'!E95:I95)='Enter Data'!B95,SUM($A$35:$A$44) = 0,'Enter Data'!H95+'Enter Data'!I95&gt;=0.4, 'Enter Data'!I95&gt;'Enter Data'!H95, 'Enter Data'!E95+'Enter Data'!F95+'Enter Data'!G95&lt;15), 11, 0)</f>
        <v>0</v>
      </c>
      <c r="CP45">
        <f>IF(AND(SUM('Enter Data'!E96:I96)='Enter Data'!B96,SUM($A$35:$A$44) = 0,'Enter Data'!H96+'Enter Data'!I96&gt;=0.4, 'Enter Data'!I96&gt;'Enter Data'!H96, 'Enter Data'!E96+'Enter Data'!F96+'Enter Data'!G96&lt;15), 11, 0)</f>
        <v>0</v>
      </c>
      <c r="CQ45">
        <f>IF(AND(SUM('Enter Data'!E97:I97)='Enter Data'!B97,SUM($A$35:$A$44) = 0,'Enter Data'!H97+'Enter Data'!I97&gt;=0.4, 'Enter Data'!I97&gt;'Enter Data'!H97, 'Enter Data'!E97+'Enter Data'!F97+'Enter Data'!G97&lt;15), 11, 0)</f>
        <v>0</v>
      </c>
      <c r="CR45">
        <f>IF(AND(SUM('Enter Data'!E98:I98)='Enter Data'!B98,SUM($A$35:$A$44) = 0,'Enter Data'!H98+'Enter Data'!I98&gt;=0.4, 'Enter Data'!I98&gt;'Enter Data'!H98, 'Enter Data'!E98+'Enter Data'!F98+'Enter Data'!G98&lt;15), 11, 0)</f>
        <v>0</v>
      </c>
      <c r="CS45">
        <f>IF(AND(SUM('Enter Data'!E99:I99)='Enter Data'!B99,SUM($A$35:$A$44) = 0,'Enter Data'!H99+'Enter Data'!I99&gt;=0.4, 'Enter Data'!I99&gt;'Enter Data'!H99, 'Enter Data'!E99+'Enter Data'!F99+'Enter Data'!G99&lt;15), 11, 0)</f>
        <v>0</v>
      </c>
      <c r="CT45">
        <f>IF(AND(SUM('Enter Data'!E100:I100)='Enter Data'!B100,SUM($A$35:$A$44) = 0,'Enter Data'!H100+'Enter Data'!I100&gt;=0.4, 'Enter Data'!I100&gt;'Enter Data'!H100, 'Enter Data'!E100+'Enter Data'!F100+'Enter Data'!G100&lt;15), 11, 0)</f>
        <v>0</v>
      </c>
      <c r="CU45">
        <f>IF(AND(SUM('Enter Data'!E101:I101)='Enter Data'!B101,SUM($A$35:$A$44) = 0,'Enter Data'!H101+'Enter Data'!I101&gt;=0.4, 'Enter Data'!I101&gt;'Enter Data'!H101, 'Enter Data'!E101+'Enter Data'!F101+'Enter Data'!G101&lt;15), 11, 0)</f>
        <v>0</v>
      </c>
      <c r="CV45">
        <f>IF(AND(SUM('Enter Data'!E102:I102)='Enter Data'!B102,SUM($A$35:$A$44) = 0,'Enter Data'!H102+'Enter Data'!I102&gt;=0.4, 'Enter Data'!I102&gt;'Enter Data'!H102, 'Enter Data'!E102+'Enter Data'!F102+'Enter Data'!G102&lt;15), 11, 0)</f>
        <v>0</v>
      </c>
    </row>
    <row r="46" spans="1:100" x14ac:dyDescent="0.25">
      <c r="A46" s="69">
        <f>IF(AND(SUM('Enter Data'!E3:I3)='Enter Data'!B3,SUM($A$35:$A$45) = 0,'Enter Data'!E3+'Enter Data'!F3&gt;=0.25, 'Enter Data'!I3&gt;=0.5), 12, 0)</f>
        <v>0</v>
      </c>
      <c r="B46">
        <f>IF(AND(SUM('Enter Data'!E4:I4)='Enter Data'!B4,SUM($A$35:$A$45) = 0,'Enter Data'!E4+'Enter Data'!F4&gt;=0.25, 'Enter Data'!I4&gt;=0.5), 12, 0)</f>
        <v>0</v>
      </c>
      <c r="C46">
        <f>IF(AND(SUM('Enter Data'!E5:I5)='Enter Data'!B5,SUM($A$35:$A$45) = 0,'Enter Data'!E5+'Enter Data'!F5&gt;=0.25, 'Enter Data'!I5&gt;=0.5), 12, 0)</f>
        <v>0</v>
      </c>
      <c r="D46">
        <f>IF(AND(SUM('Enter Data'!E6:I6)='Enter Data'!B6,SUM($A$35:$A$45) = 0,'Enter Data'!E6+'Enter Data'!F6&gt;=0.25, 'Enter Data'!I6&gt;=0.5), 12, 0)</f>
        <v>0</v>
      </c>
      <c r="E46">
        <f>IF(AND(SUM('Enter Data'!E7:I7)='Enter Data'!B7,SUM($A$35:$A$45) = 0,'Enter Data'!E7+'Enter Data'!F7&gt;=0.25, 'Enter Data'!I7&gt;=0.5), 12, 0)</f>
        <v>0</v>
      </c>
      <c r="F46">
        <f>IF(AND(SUM('Enter Data'!E8:I8)='Enter Data'!B8,SUM($A$35:$A$45) = 0,'Enter Data'!E8+'Enter Data'!F8&gt;=0.25, 'Enter Data'!I8&gt;=0.5), 12, 0)</f>
        <v>0</v>
      </c>
      <c r="G46">
        <f>IF(AND(SUM('Enter Data'!E9:I9)='Enter Data'!B9,SUM($A$35:$A$45) = 0,'Enter Data'!E9+'Enter Data'!F9&gt;=0.25, 'Enter Data'!I9&gt;=0.5), 12, 0)</f>
        <v>0</v>
      </c>
      <c r="H46">
        <f>IF(AND(SUM('Enter Data'!E10:I10)='Enter Data'!B10,SUM($A$35:$A$45) = 0,'Enter Data'!E10+'Enter Data'!F10&gt;=0.25, 'Enter Data'!I10&gt;=0.5), 12, 0)</f>
        <v>0</v>
      </c>
      <c r="I46">
        <f>IF(AND(SUM('Enter Data'!E11:I11)='Enter Data'!B11,SUM($A$35:$A$45) = 0,'Enter Data'!E11+'Enter Data'!F11&gt;=0.25, 'Enter Data'!I11&gt;=0.5), 12, 0)</f>
        <v>0</v>
      </c>
      <c r="J46">
        <f>IF(AND(SUM('Enter Data'!E12:I12)='Enter Data'!B12,SUM($A$35:$A$45) = 0,'Enter Data'!E12+'Enter Data'!F12&gt;=0.25, 'Enter Data'!I12&gt;=0.5), 12, 0)</f>
        <v>0</v>
      </c>
      <c r="K46">
        <f>IF(AND(SUM('Enter Data'!E13:I13)='Enter Data'!B13,SUM($A$35:$A$45) = 0,'Enter Data'!E13+'Enter Data'!F13&gt;=0.25, 'Enter Data'!I13&gt;=0.5), 12, 0)</f>
        <v>0</v>
      </c>
      <c r="L46">
        <f>IF(AND(SUM('Enter Data'!E14:I14)='Enter Data'!B14,SUM($A$35:$A$45) = 0,'Enter Data'!E14+'Enter Data'!F14&gt;=0.25, 'Enter Data'!I14&gt;=0.5), 12, 0)</f>
        <v>0</v>
      </c>
      <c r="M46">
        <f>IF(AND(SUM('Enter Data'!E15:I15)='Enter Data'!B15,SUM($A$35:$A$45) = 0,'Enter Data'!E15+'Enter Data'!F15&gt;=0.25, 'Enter Data'!I15&gt;=0.5), 12, 0)</f>
        <v>0</v>
      </c>
      <c r="N46">
        <f>IF(AND(SUM('Enter Data'!E16:I16)='Enter Data'!B16,SUM($A$35:$A$45) = 0,'Enter Data'!E16+'Enter Data'!F16&gt;=0.25, 'Enter Data'!I16&gt;=0.5), 12, 0)</f>
        <v>0</v>
      </c>
      <c r="O46">
        <f>IF(AND(SUM('Enter Data'!E17:I17)='Enter Data'!B17,SUM($A$35:$A$45) = 0,'Enter Data'!E17+'Enter Data'!F17&gt;=0.25, 'Enter Data'!I17&gt;=0.5), 12, 0)</f>
        <v>0</v>
      </c>
      <c r="P46">
        <f>IF(AND(SUM('Enter Data'!E18:I18)='Enter Data'!B18,SUM($A$35:$A$45) = 0,'Enter Data'!E18+'Enter Data'!F18&gt;=0.25, 'Enter Data'!I18&gt;=0.5), 12, 0)</f>
        <v>0</v>
      </c>
      <c r="Q46">
        <f>IF(AND(SUM('Enter Data'!E19:I19)='Enter Data'!B19,SUM($A$35:$A$45) = 0,'Enter Data'!E19+'Enter Data'!F19&gt;=0.25, 'Enter Data'!I19&gt;=0.5), 12, 0)</f>
        <v>0</v>
      </c>
      <c r="R46">
        <f>IF(AND(SUM('Enter Data'!E20:I20)='Enter Data'!B20,SUM($A$35:$A$45) = 0,'Enter Data'!E20+'Enter Data'!F20&gt;=0.25, 'Enter Data'!I20&gt;=0.5), 12, 0)</f>
        <v>0</v>
      </c>
      <c r="S46">
        <f>IF(AND(SUM('Enter Data'!E21:I21)='Enter Data'!B21,SUM($A$35:$A$45) = 0,'Enter Data'!E21+'Enter Data'!F21&gt;=0.25, 'Enter Data'!I21&gt;=0.5), 12, 0)</f>
        <v>0</v>
      </c>
      <c r="T46">
        <f>IF(AND(SUM('Enter Data'!E22:I22)='Enter Data'!B22,SUM($A$35:$A$45) = 0,'Enter Data'!E22+'Enter Data'!F22&gt;=0.25, 'Enter Data'!I22&gt;=0.5), 12, 0)</f>
        <v>0</v>
      </c>
      <c r="U46">
        <f>IF(AND(SUM('Enter Data'!E23:I23)='Enter Data'!B23,SUM($A$35:$A$45) = 0,'Enter Data'!E23+'Enter Data'!F23&gt;=0.25, 'Enter Data'!I23&gt;=0.5), 12, 0)</f>
        <v>0</v>
      </c>
      <c r="V46">
        <f>IF(AND(SUM('Enter Data'!E24:I24)='Enter Data'!B24,SUM($A$35:$A$45) = 0,'Enter Data'!E24+'Enter Data'!F24&gt;=0.25, 'Enter Data'!I24&gt;=0.5), 12, 0)</f>
        <v>0</v>
      </c>
      <c r="W46">
        <f>IF(AND(SUM('Enter Data'!E25:I25)='Enter Data'!B25,SUM($A$35:$A$45) = 0,'Enter Data'!E25+'Enter Data'!F25&gt;=0.25, 'Enter Data'!I25&gt;=0.5), 12, 0)</f>
        <v>0</v>
      </c>
      <c r="X46">
        <f>IF(AND(SUM('Enter Data'!E26:I26)='Enter Data'!B26,SUM($A$35:$A$45) = 0,'Enter Data'!E26+'Enter Data'!F26&gt;=0.25, 'Enter Data'!I26&gt;=0.5), 12, 0)</f>
        <v>0</v>
      </c>
      <c r="Y46">
        <f>IF(AND(SUM('Enter Data'!E27:I27)='Enter Data'!B27,SUM($A$35:$A$45) = 0,'Enter Data'!E27+'Enter Data'!F27&gt;=0.25, 'Enter Data'!I27&gt;=0.5), 12, 0)</f>
        <v>0</v>
      </c>
      <c r="Z46">
        <f>IF(AND(SUM('Enter Data'!E28:I28)='Enter Data'!B28,SUM($A$35:$A$45) = 0,'Enter Data'!E28+'Enter Data'!F28&gt;=0.25, 'Enter Data'!I28&gt;=0.5), 12, 0)</f>
        <v>0</v>
      </c>
      <c r="AA46">
        <f>IF(AND(SUM('Enter Data'!E29:I29)='Enter Data'!B29,SUM($A$35:$A$45) = 0,'Enter Data'!E29+'Enter Data'!F29&gt;=0.25, 'Enter Data'!I29&gt;=0.5), 12, 0)</f>
        <v>0</v>
      </c>
      <c r="AB46">
        <f>IF(AND(SUM('Enter Data'!E30:I30)='Enter Data'!B30,SUM($A$35:$A$45) = 0,'Enter Data'!E30+'Enter Data'!F30&gt;=0.25, 'Enter Data'!I30&gt;=0.5), 12, 0)</f>
        <v>0</v>
      </c>
      <c r="AC46">
        <f>IF(AND(SUM('Enter Data'!E31:I31)='Enter Data'!B31,SUM($A$35:$A$45) = 0,'Enter Data'!E31+'Enter Data'!F31&gt;=0.25, 'Enter Data'!I31&gt;=0.5), 12, 0)</f>
        <v>0</v>
      </c>
      <c r="AD46">
        <f>IF(AND(SUM('Enter Data'!E32:I32)='Enter Data'!B32,SUM($A$35:$A$45) = 0,'Enter Data'!E32+'Enter Data'!F32&gt;=0.25, 'Enter Data'!I32&gt;=0.5), 12, 0)</f>
        <v>0</v>
      </c>
      <c r="AE46">
        <f>IF(AND(SUM('Enter Data'!E33:I33)='Enter Data'!B33,SUM($A$35:$A$45) = 0,'Enter Data'!E33+'Enter Data'!F33&gt;=0.25, 'Enter Data'!I33&gt;=0.5), 12, 0)</f>
        <v>0</v>
      </c>
      <c r="AF46">
        <f>IF(AND(SUM('Enter Data'!E34:I34)='Enter Data'!B34,SUM($A$35:$A$45) = 0,'Enter Data'!E34+'Enter Data'!F34&gt;=0.25, 'Enter Data'!I34&gt;=0.5), 12, 0)</f>
        <v>0</v>
      </c>
      <c r="AG46">
        <f>IF(AND(SUM('Enter Data'!E35:I35)='Enter Data'!B35,SUM($A$35:$A$45) = 0,'Enter Data'!E35+'Enter Data'!F35&gt;=0.25, 'Enter Data'!I35&gt;=0.5), 12, 0)</f>
        <v>0</v>
      </c>
      <c r="AH46">
        <f>IF(AND(SUM('Enter Data'!E36:I36)='Enter Data'!B36,SUM($A$35:$A$45) = 0,'Enter Data'!E36+'Enter Data'!F36&gt;=0.25, 'Enter Data'!I36&gt;=0.5), 12, 0)</f>
        <v>0</v>
      </c>
      <c r="AI46">
        <f>IF(AND(SUM('Enter Data'!E37:I37)='Enter Data'!B37,SUM($A$35:$A$45) = 0,'Enter Data'!E37+'Enter Data'!F37&gt;=0.25, 'Enter Data'!I37&gt;=0.5), 12, 0)</f>
        <v>0</v>
      </c>
      <c r="AJ46">
        <f>IF(AND(SUM('Enter Data'!E38:I38)='Enter Data'!B38,SUM($A$35:$A$45) = 0,'Enter Data'!E38+'Enter Data'!F38&gt;=0.25, 'Enter Data'!I38&gt;=0.5), 12, 0)</f>
        <v>0</v>
      </c>
      <c r="AK46">
        <f>IF(AND(SUM('Enter Data'!E39:I39)='Enter Data'!B39,SUM($A$35:$A$45) = 0,'Enter Data'!E39+'Enter Data'!F39&gt;=0.25, 'Enter Data'!I39&gt;=0.5), 12, 0)</f>
        <v>0</v>
      </c>
      <c r="AL46">
        <f>IF(AND(SUM('Enter Data'!E40:I40)='Enter Data'!B40,SUM($A$35:$A$45) = 0,'Enter Data'!E40+'Enter Data'!F40&gt;=0.25, 'Enter Data'!I40&gt;=0.5), 12, 0)</f>
        <v>0</v>
      </c>
      <c r="AM46">
        <f>IF(AND(SUM('Enter Data'!E41:I41)='Enter Data'!B41,SUM($A$35:$A$45) = 0,'Enter Data'!E41+'Enter Data'!F41&gt;=0.25, 'Enter Data'!I41&gt;=0.5), 12, 0)</f>
        <v>0</v>
      </c>
      <c r="AN46">
        <f>IF(AND(SUM('Enter Data'!E42:I42)='Enter Data'!B42,SUM($A$35:$A$45) = 0,'Enter Data'!E42+'Enter Data'!F42&gt;=0.25, 'Enter Data'!I42&gt;=0.5), 12, 0)</f>
        <v>0</v>
      </c>
      <c r="AO46">
        <f>IF(AND(SUM('Enter Data'!E43:I43)='Enter Data'!B43,SUM($A$35:$A$45) = 0,'Enter Data'!E43+'Enter Data'!F43&gt;=0.25, 'Enter Data'!I43&gt;=0.5), 12, 0)</f>
        <v>0</v>
      </c>
      <c r="AP46">
        <f>IF(AND(SUM('Enter Data'!E44:I44)='Enter Data'!B44,SUM($A$35:$A$45) = 0,'Enter Data'!E44+'Enter Data'!F44&gt;=0.25, 'Enter Data'!I44&gt;=0.5), 12, 0)</f>
        <v>0</v>
      </c>
      <c r="AQ46">
        <f>IF(AND(SUM('Enter Data'!E45:I45)='Enter Data'!B45,SUM($A$35:$A$45) = 0,'Enter Data'!E45+'Enter Data'!F45&gt;=0.25, 'Enter Data'!I45&gt;=0.5), 12, 0)</f>
        <v>0</v>
      </c>
      <c r="AR46">
        <f>IF(AND(SUM('Enter Data'!E46:I46)='Enter Data'!B46,SUM($A$35:$A$45) = 0,'Enter Data'!E46+'Enter Data'!F46&gt;=0.25, 'Enter Data'!I46&gt;=0.5), 12, 0)</f>
        <v>0</v>
      </c>
      <c r="AS46">
        <f>IF(AND(SUM('Enter Data'!E47:I47)='Enter Data'!B47,SUM($A$35:$A$45) = 0,'Enter Data'!E47+'Enter Data'!F47&gt;=0.25, 'Enter Data'!I47&gt;=0.5), 12, 0)</f>
        <v>0</v>
      </c>
      <c r="AT46">
        <f>IF(AND(SUM('Enter Data'!E48:I48)='Enter Data'!B48,SUM($A$35:$A$45) = 0,'Enter Data'!E48+'Enter Data'!F48&gt;=0.25, 'Enter Data'!I48&gt;=0.5), 12, 0)</f>
        <v>0</v>
      </c>
      <c r="AU46">
        <f>IF(AND(SUM('Enter Data'!E49:I49)='Enter Data'!B49,SUM($A$35:$A$45) = 0,'Enter Data'!E49+'Enter Data'!F49&gt;=0.25, 'Enter Data'!I49&gt;=0.5), 12, 0)</f>
        <v>0</v>
      </c>
      <c r="AV46">
        <f>IF(AND(SUM('Enter Data'!E50:I50)='Enter Data'!B50,SUM($A$35:$A$45) = 0,'Enter Data'!E50+'Enter Data'!F50&gt;=0.25, 'Enter Data'!I50&gt;=0.5), 12, 0)</f>
        <v>0</v>
      </c>
      <c r="AW46">
        <f>IF(AND(SUM('Enter Data'!E51:I51)='Enter Data'!B51,SUM($A$35:$A$45) = 0,'Enter Data'!E51+'Enter Data'!F51&gt;=0.25, 'Enter Data'!I51&gt;=0.5), 12, 0)</f>
        <v>0</v>
      </c>
      <c r="AX46">
        <f>IF(AND(SUM('Enter Data'!E52:I52)='Enter Data'!B52,SUM($A$35:$A$45) = 0,'Enter Data'!E52+'Enter Data'!F52&gt;=0.25, 'Enter Data'!I52&gt;=0.5), 12, 0)</f>
        <v>0</v>
      </c>
      <c r="AY46">
        <f>IF(AND(SUM('Enter Data'!E53:I53)='Enter Data'!B53,SUM($A$35:$A$45) = 0,'Enter Data'!E53+'Enter Data'!F53&gt;=0.25, 'Enter Data'!I53&gt;=0.5), 12, 0)</f>
        <v>0</v>
      </c>
      <c r="AZ46">
        <f>IF(AND(SUM('Enter Data'!E54:I54)='Enter Data'!B54,SUM($A$35:$A$45) = 0,'Enter Data'!E54+'Enter Data'!F54&gt;=0.25, 'Enter Data'!I54&gt;=0.5), 12, 0)</f>
        <v>0</v>
      </c>
      <c r="BA46">
        <f>IF(AND(SUM('Enter Data'!E55:I55)='Enter Data'!B55,SUM($A$35:$A$45) = 0,'Enter Data'!E55+'Enter Data'!F55&gt;=0.25, 'Enter Data'!I55&gt;=0.5), 12, 0)</f>
        <v>0</v>
      </c>
      <c r="BB46">
        <f>IF(AND(SUM('Enter Data'!E56:I56)='Enter Data'!B56,SUM($A$35:$A$45) = 0,'Enter Data'!E56+'Enter Data'!F56&gt;=0.25, 'Enter Data'!I56&gt;=0.5), 12, 0)</f>
        <v>0</v>
      </c>
      <c r="BC46">
        <f>IF(AND(SUM('Enter Data'!E57:I57)='Enter Data'!B57,SUM($A$35:$A$45) = 0,'Enter Data'!E57+'Enter Data'!F57&gt;=0.25, 'Enter Data'!I57&gt;=0.5), 12, 0)</f>
        <v>0</v>
      </c>
      <c r="BD46">
        <f>IF(AND(SUM('Enter Data'!E58:I58)='Enter Data'!B58,SUM($A$35:$A$45) = 0,'Enter Data'!E58+'Enter Data'!F58&gt;=0.25, 'Enter Data'!I58&gt;=0.5), 12, 0)</f>
        <v>0</v>
      </c>
      <c r="BE46">
        <f>IF(AND(SUM('Enter Data'!E59:I59)='Enter Data'!B59,SUM($A$35:$A$45) = 0,'Enter Data'!E59+'Enter Data'!F59&gt;=0.25, 'Enter Data'!I59&gt;=0.5), 12, 0)</f>
        <v>0</v>
      </c>
      <c r="BF46">
        <f>IF(AND(SUM('Enter Data'!E60:I60)='Enter Data'!B60,SUM($A$35:$A$45) = 0,'Enter Data'!E60+'Enter Data'!F60&gt;=0.25, 'Enter Data'!I60&gt;=0.5), 12, 0)</f>
        <v>0</v>
      </c>
      <c r="BG46">
        <f>IF(AND(SUM('Enter Data'!E61:I61)='Enter Data'!B61,SUM($A$35:$A$45) = 0,'Enter Data'!E61+'Enter Data'!F61&gt;=0.25, 'Enter Data'!I61&gt;=0.5), 12, 0)</f>
        <v>0</v>
      </c>
      <c r="BH46">
        <f>IF(AND(SUM('Enter Data'!E62:I62)='Enter Data'!B62,SUM($A$35:$A$45) = 0,'Enter Data'!E62+'Enter Data'!F62&gt;=0.25, 'Enter Data'!I62&gt;=0.5), 12, 0)</f>
        <v>0</v>
      </c>
      <c r="BI46">
        <f>IF(AND(SUM('Enter Data'!E63:I63)='Enter Data'!B63,SUM($A$35:$A$45) = 0,'Enter Data'!E63+'Enter Data'!F63&gt;=0.25, 'Enter Data'!I63&gt;=0.5), 12, 0)</f>
        <v>0</v>
      </c>
      <c r="BJ46">
        <f>IF(AND(SUM('Enter Data'!E64:I64)='Enter Data'!B64,SUM($A$35:$A$45) = 0,'Enter Data'!E64+'Enter Data'!F64&gt;=0.25, 'Enter Data'!I64&gt;=0.5), 12, 0)</f>
        <v>0</v>
      </c>
      <c r="BK46">
        <f>IF(AND(SUM('Enter Data'!E65:I65)='Enter Data'!B65,SUM($A$35:$A$45) = 0,'Enter Data'!E65+'Enter Data'!F65&gt;=0.25, 'Enter Data'!I65&gt;=0.5), 12, 0)</f>
        <v>0</v>
      </c>
      <c r="BL46">
        <f>IF(AND(SUM('Enter Data'!E66:I66)='Enter Data'!B66,SUM($A$35:$A$45) = 0,'Enter Data'!E66+'Enter Data'!F66&gt;=0.25, 'Enter Data'!I66&gt;=0.5), 12, 0)</f>
        <v>0</v>
      </c>
      <c r="BM46">
        <f>IF(AND(SUM('Enter Data'!E67:I67)='Enter Data'!B67,SUM($A$35:$A$45) = 0,'Enter Data'!E67+'Enter Data'!F67&gt;=0.25, 'Enter Data'!I67&gt;=0.5), 12, 0)</f>
        <v>0</v>
      </c>
      <c r="BN46">
        <f>IF(AND(SUM('Enter Data'!E68:I68)='Enter Data'!B68,SUM($A$35:$A$45) = 0,'Enter Data'!E68+'Enter Data'!F68&gt;=0.25, 'Enter Data'!I68&gt;=0.5), 12, 0)</f>
        <v>0</v>
      </c>
      <c r="BO46">
        <f>IF(AND(SUM('Enter Data'!E69:I69)='Enter Data'!B69,SUM($A$35:$A$45) = 0,'Enter Data'!E69+'Enter Data'!F69&gt;=0.25, 'Enter Data'!I69&gt;=0.5), 12, 0)</f>
        <v>0</v>
      </c>
      <c r="BP46">
        <f>IF(AND(SUM('Enter Data'!E70:I70)='Enter Data'!B70,SUM($A$35:$A$45) = 0,'Enter Data'!E70+'Enter Data'!F70&gt;=0.25, 'Enter Data'!I70&gt;=0.5), 12, 0)</f>
        <v>0</v>
      </c>
      <c r="BQ46">
        <f>IF(AND(SUM('Enter Data'!E71:I71)='Enter Data'!B71,SUM($A$35:$A$45) = 0,'Enter Data'!E71+'Enter Data'!F71&gt;=0.25, 'Enter Data'!I71&gt;=0.5), 12, 0)</f>
        <v>0</v>
      </c>
      <c r="BR46">
        <f>IF(AND(SUM('Enter Data'!E72:I72)='Enter Data'!B72,SUM($A$35:$A$45) = 0,'Enter Data'!E72+'Enter Data'!F72&gt;=0.25, 'Enter Data'!I72&gt;=0.5), 12, 0)</f>
        <v>0</v>
      </c>
      <c r="BS46">
        <f>IF(AND(SUM('Enter Data'!E73:I73)='Enter Data'!B73,SUM($A$35:$A$45) = 0,'Enter Data'!E73+'Enter Data'!F73&gt;=0.25, 'Enter Data'!I73&gt;=0.5), 12, 0)</f>
        <v>0</v>
      </c>
      <c r="BT46">
        <f>IF(AND(SUM('Enter Data'!E74:I74)='Enter Data'!B74,SUM($A$35:$A$45) = 0,'Enter Data'!E74+'Enter Data'!F74&gt;=0.25, 'Enter Data'!I74&gt;=0.5), 12, 0)</f>
        <v>0</v>
      </c>
      <c r="BU46">
        <f>IF(AND(SUM('Enter Data'!E75:I75)='Enter Data'!B75,SUM($A$35:$A$45) = 0,'Enter Data'!E75+'Enter Data'!F75&gt;=0.25, 'Enter Data'!I75&gt;=0.5), 12, 0)</f>
        <v>0</v>
      </c>
      <c r="BV46">
        <f>IF(AND(SUM('Enter Data'!E76:I76)='Enter Data'!B76,SUM($A$35:$A$45) = 0,'Enter Data'!E76+'Enter Data'!F76&gt;=0.25, 'Enter Data'!I76&gt;=0.5), 12, 0)</f>
        <v>0</v>
      </c>
      <c r="BW46">
        <f>IF(AND(SUM('Enter Data'!E77:I77)='Enter Data'!B77,SUM($A$35:$A$45) = 0,'Enter Data'!E77+'Enter Data'!F77&gt;=0.25, 'Enter Data'!I77&gt;=0.5), 12, 0)</f>
        <v>0</v>
      </c>
      <c r="BX46">
        <f>IF(AND(SUM('Enter Data'!E78:I78)='Enter Data'!B78,SUM($A$35:$A$45) = 0,'Enter Data'!E78+'Enter Data'!F78&gt;=0.25, 'Enter Data'!I78&gt;=0.5), 12, 0)</f>
        <v>0</v>
      </c>
      <c r="BY46">
        <f>IF(AND(SUM('Enter Data'!E79:I79)='Enter Data'!B79,SUM($A$35:$A$45) = 0,'Enter Data'!E79+'Enter Data'!F79&gt;=0.25, 'Enter Data'!I79&gt;=0.5), 12, 0)</f>
        <v>0</v>
      </c>
      <c r="BZ46">
        <f>IF(AND(SUM('Enter Data'!E80:I80)='Enter Data'!B80,SUM($A$35:$A$45) = 0,'Enter Data'!E80+'Enter Data'!F80&gt;=0.25, 'Enter Data'!I80&gt;=0.5), 12, 0)</f>
        <v>0</v>
      </c>
      <c r="CA46">
        <f>IF(AND(SUM('Enter Data'!E81:I81)='Enter Data'!B81,SUM($A$35:$A$45) = 0,'Enter Data'!E81+'Enter Data'!F81&gt;=0.25, 'Enter Data'!I81&gt;=0.5), 12, 0)</f>
        <v>0</v>
      </c>
      <c r="CB46">
        <f>IF(AND(SUM('Enter Data'!E82:I82)='Enter Data'!B82,SUM($A$35:$A$45) = 0,'Enter Data'!E82+'Enter Data'!F82&gt;=0.25, 'Enter Data'!I82&gt;=0.5), 12, 0)</f>
        <v>0</v>
      </c>
      <c r="CC46">
        <f>IF(AND(SUM('Enter Data'!E83:I83)='Enter Data'!B83,SUM($A$35:$A$45) = 0,'Enter Data'!E83+'Enter Data'!F83&gt;=0.25, 'Enter Data'!I83&gt;=0.5), 12, 0)</f>
        <v>0</v>
      </c>
      <c r="CD46">
        <f>IF(AND(SUM('Enter Data'!E84:I84)='Enter Data'!B84,SUM($A$35:$A$45) = 0,'Enter Data'!E84+'Enter Data'!F84&gt;=0.25, 'Enter Data'!I84&gt;=0.5), 12, 0)</f>
        <v>0</v>
      </c>
      <c r="CE46">
        <f>IF(AND(SUM('Enter Data'!E85:I85)='Enter Data'!B85,SUM($A$35:$A$45) = 0,'Enter Data'!E85+'Enter Data'!F85&gt;=0.25, 'Enter Data'!I85&gt;=0.5), 12, 0)</f>
        <v>0</v>
      </c>
      <c r="CF46">
        <f>IF(AND(SUM('Enter Data'!E86:I86)='Enter Data'!B86,SUM($A$35:$A$45) = 0,'Enter Data'!E86+'Enter Data'!F86&gt;=0.25, 'Enter Data'!I86&gt;=0.5), 12, 0)</f>
        <v>0</v>
      </c>
      <c r="CG46">
        <f>IF(AND(SUM('Enter Data'!E87:I87)='Enter Data'!B87,SUM($A$35:$A$45) = 0,'Enter Data'!E87+'Enter Data'!F87&gt;=0.25, 'Enter Data'!I87&gt;=0.5), 12, 0)</f>
        <v>0</v>
      </c>
      <c r="CH46">
        <f>IF(AND(SUM('Enter Data'!E88:I88)='Enter Data'!B88,SUM($A$35:$A$45) = 0,'Enter Data'!E88+'Enter Data'!F88&gt;=0.25, 'Enter Data'!I88&gt;=0.5), 12, 0)</f>
        <v>0</v>
      </c>
      <c r="CI46">
        <f>IF(AND(SUM('Enter Data'!E89:I89)='Enter Data'!B89,SUM($A$35:$A$45) = 0,'Enter Data'!E89+'Enter Data'!F89&gt;=0.25, 'Enter Data'!I89&gt;=0.5), 12, 0)</f>
        <v>0</v>
      </c>
      <c r="CJ46">
        <f>IF(AND(SUM('Enter Data'!E90:I90)='Enter Data'!B90,SUM($A$35:$A$45) = 0,'Enter Data'!E90+'Enter Data'!F90&gt;=0.25, 'Enter Data'!I90&gt;=0.5), 12, 0)</f>
        <v>0</v>
      </c>
      <c r="CK46">
        <f>IF(AND(SUM('Enter Data'!E91:I91)='Enter Data'!B91,SUM($A$35:$A$45) = 0,'Enter Data'!E91+'Enter Data'!F91&gt;=0.25, 'Enter Data'!I91&gt;=0.5), 12, 0)</f>
        <v>0</v>
      </c>
      <c r="CL46">
        <f>IF(AND(SUM('Enter Data'!E92:I92)='Enter Data'!B92,SUM($A$35:$A$45) = 0,'Enter Data'!E92+'Enter Data'!F92&gt;=0.25, 'Enter Data'!I92&gt;=0.5), 12, 0)</f>
        <v>0</v>
      </c>
      <c r="CM46">
        <f>IF(AND(SUM('Enter Data'!E93:I93)='Enter Data'!B93,SUM($A$35:$A$45) = 0,'Enter Data'!E93+'Enter Data'!F93&gt;=0.25, 'Enter Data'!I93&gt;=0.5), 12, 0)</f>
        <v>0</v>
      </c>
      <c r="CN46">
        <f>IF(AND(SUM('Enter Data'!E94:I94)='Enter Data'!B94,SUM($A$35:$A$45) = 0,'Enter Data'!E94+'Enter Data'!F94&gt;=0.25, 'Enter Data'!I94&gt;=0.5), 12, 0)</f>
        <v>0</v>
      </c>
      <c r="CO46">
        <f>IF(AND(SUM('Enter Data'!E95:I95)='Enter Data'!B95,SUM($A$35:$A$45) = 0,'Enter Data'!E95+'Enter Data'!F95&gt;=0.25, 'Enter Data'!I95&gt;=0.5), 12, 0)</f>
        <v>0</v>
      </c>
      <c r="CP46">
        <f>IF(AND(SUM('Enter Data'!E96:I96)='Enter Data'!B96,SUM($A$35:$A$45) = 0,'Enter Data'!E96+'Enter Data'!F96&gt;=0.25, 'Enter Data'!I96&gt;=0.5), 12, 0)</f>
        <v>0</v>
      </c>
      <c r="CQ46">
        <f>IF(AND(SUM('Enter Data'!E97:I97)='Enter Data'!B97,SUM($A$35:$A$45) = 0,'Enter Data'!E97+'Enter Data'!F97&gt;=0.25, 'Enter Data'!I97&gt;=0.5), 12, 0)</f>
        <v>0</v>
      </c>
      <c r="CR46">
        <f>IF(AND(SUM('Enter Data'!E98:I98)='Enter Data'!B98,SUM($A$35:$A$45) = 0,'Enter Data'!E98+'Enter Data'!F98&gt;=0.25, 'Enter Data'!I98&gt;=0.5), 12, 0)</f>
        <v>0</v>
      </c>
      <c r="CS46">
        <f>IF(AND(SUM('Enter Data'!E99:I99)='Enter Data'!B99,SUM($A$35:$A$45) = 0,'Enter Data'!E99+'Enter Data'!F99&gt;=0.25, 'Enter Data'!I99&gt;=0.5), 12, 0)</f>
        <v>0</v>
      </c>
      <c r="CT46">
        <f>IF(AND(SUM('Enter Data'!E100:I100)='Enter Data'!B100,SUM($A$35:$A$45) = 0,'Enter Data'!E100+'Enter Data'!F100&gt;=0.25, 'Enter Data'!I100&gt;=0.5), 12, 0)</f>
        <v>0</v>
      </c>
      <c r="CU46">
        <f>IF(AND(SUM('Enter Data'!E101:I101)='Enter Data'!B101,SUM($A$35:$A$45) = 0,'Enter Data'!E101+'Enter Data'!F101&gt;=0.25, 'Enter Data'!I101&gt;=0.5), 12, 0)</f>
        <v>0</v>
      </c>
      <c r="CV46">
        <f>IF(AND(SUM('Enter Data'!E102:I102)='Enter Data'!B102,SUM($A$35:$A$45) = 0,'Enter Data'!E102+'Enter Data'!F102&gt;=0.25, 'Enter Data'!I102&gt;=0.5), 12, 0)</f>
        <v>0</v>
      </c>
    </row>
    <row r="47" spans="1:100" x14ac:dyDescent="0.25">
      <c r="A47" s="69">
        <f>IF(AND(SUM('Enter Data'!E3:I3)='Enter Data'!B3,SUM($A$35:$A$46) = 0,'Enter Data'!E3+'Enter Data'!F3+'Enter Data'!G3&gt;=0.3, 'Enter Data'!I3&gt;=0.5), 13, 0)</f>
        <v>0</v>
      </c>
      <c r="B47">
        <f>IF(AND(SUM('Enter Data'!E4:I4)='Enter Data'!B4,SUM($A$35:$A$46) = 0,'Enter Data'!E4+'Enter Data'!F4+'Enter Data'!G4&gt;=0.3, 'Enter Data'!I4&gt;=0.5), 13, 0)</f>
        <v>0</v>
      </c>
      <c r="C47">
        <f>IF(AND(SUM('Enter Data'!E5:I5)='Enter Data'!B5,SUM($A$35:$A$46) = 0,'Enter Data'!E5+'Enter Data'!F5+'Enter Data'!G5&gt;=0.3, 'Enter Data'!I5&gt;=0.5), 13, 0)</f>
        <v>0</v>
      </c>
      <c r="D47">
        <f>IF(AND(SUM('Enter Data'!E6:I6)='Enter Data'!B6,SUM($A$35:$A$46) = 0,'Enter Data'!E6+'Enter Data'!F6+'Enter Data'!G6&gt;=0.3, 'Enter Data'!I6&gt;=0.5), 13, 0)</f>
        <v>0</v>
      </c>
      <c r="E47">
        <f>IF(AND(SUM('Enter Data'!E7:I7)='Enter Data'!B7,SUM($A$35:$A$46) = 0,'Enter Data'!E7+'Enter Data'!F7+'Enter Data'!G7&gt;=0.3, 'Enter Data'!I7&gt;=0.5), 13, 0)</f>
        <v>0</v>
      </c>
      <c r="F47">
        <f>IF(AND(SUM('Enter Data'!E8:I8)='Enter Data'!B8,SUM($A$35:$A$46) = 0,'Enter Data'!E8+'Enter Data'!F8+'Enter Data'!G8&gt;=0.3, 'Enter Data'!I8&gt;=0.5), 13, 0)</f>
        <v>0</v>
      </c>
      <c r="G47">
        <f>IF(AND(SUM('Enter Data'!E9:I9)='Enter Data'!B9,SUM($A$35:$A$46) = 0,'Enter Data'!E9+'Enter Data'!F9+'Enter Data'!G9&gt;=0.3, 'Enter Data'!I9&gt;=0.5), 13, 0)</f>
        <v>0</v>
      </c>
      <c r="H47">
        <f>IF(AND(SUM('Enter Data'!E10:I10)='Enter Data'!B10,SUM($A$35:$A$46) = 0,'Enter Data'!E10+'Enter Data'!F10+'Enter Data'!G10&gt;=0.3, 'Enter Data'!I10&gt;=0.5), 13, 0)</f>
        <v>0</v>
      </c>
      <c r="I47">
        <f>IF(AND(SUM('Enter Data'!E11:I11)='Enter Data'!B11,SUM($A$35:$A$46) = 0,'Enter Data'!E11+'Enter Data'!F11+'Enter Data'!G11&gt;=0.3, 'Enter Data'!I11&gt;=0.5), 13, 0)</f>
        <v>0</v>
      </c>
      <c r="J47">
        <f>IF(AND(SUM('Enter Data'!E12:I12)='Enter Data'!B12,SUM($A$35:$A$46) = 0,'Enter Data'!E12+'Enter Data'!F12+'Enter Data'!G12&gt;=0.3, 'Enter Data'!I12&gt;=0.5), 13, 0)</f>
        <v>0</v>
      </c>
      <c r="K47">
        <f>IF(AND(SUM('Enter Data'!E13:I13)='Enter Data'!B13,SUM($A$35:$A$46) = 0,'Enter Data'!E13+'Enter Data'!F13+'Enter Data'!G13&gt;=0.3, 'Enter Data'!I13&gt;=0.5), 13, 0)</f>
        <v>0</v>
      </c>
      <c r="L47">
        <f>IF(AND(SUM('Enter Data'!E14:I14)='Enter Data'!B14,SUM($A$35:$A$46) = 0,'Enter Data'!E14+'Enter Data'!F14+'Enter Data'!G14&gt;=0.3, 'Enter Data'!I14&gt;=0.5), 13, 0)</f>
        <v>0</v>
      </c>
      <c r="M47">
        <f>IF(AND(SUM('Enter Data'!E15:I15)='Enter Data'!B15,SUM($A$35:$A$46) = 0,'Enter Data'!E15+'Enter Data'!F15+'Enter Data'!G15&gt;=0.3, 'Enter Data'!I15&gt;=0.5), 13, 0)</f>
        <v>0</v>
      </c>
      <c r="N47">
        <f>IF(AND(SUM('Enter Data'!E16:I16)='Enter Data'!B16,SUM($A$35:$A$46) = 0,'Enter Data'!E16+'Enter Data'!F16+'Enter Data'!G16&gt;=0.3, 'Enter Data'!I16&gt;=0.5), 13, 0)</f>
        <v>0</v>
      </c>
      <c r="O47">
        <f>IF(AND(SUM('Enter Data'!E17:I17)='Enter Data'!B17,SUM($A$35:$A$46) = 0,'Enter Data'!E17+'Enter Data'!F17+'Enter Data'!G17&gt;=0.3, 'Enter Data'!I17&gt;=0.5), 13, 0)</f>
        <v>0</v>
      </c>
      <c r="P47">
        <f>IF(AND(SUM('Enter Data'!E18:I18)='Enter Data'!B18,SUM($A$35:$A$46) = 0,'Enter Data'!E18+'Enter Data'!F18+'Enter Data'!G18&gt;=0.3, 'Enter Data'!I18&gt;=0.5), 13, 0)</f>
        <v>0</v>
      </c>
      <c r="Q47">
        <f>IF(AND(SUM('Enter Data'!E19:I19)='Enter Data'!B19,SUM($A$35:$A$46) = 0,'Enter Data'!E19+'Enter Data'!F19+'Enter Data'!G19&gt;=0.3, 'Enter Data'!I19&gt;=0.5), 13, 0)</f>
        <v>0</v>
      </c>
      <c r="R47">
        <f>IF(AND(SUM('Enter Data'!E20:I20)='Enter Data'!B20,SUM($A$35:$A$46) = 0,'Enter Data'!E20+'Enter Data'!F20+'Enter Data'!G20&gt;=0.3, 'Enter Data'!I20&gt;=0.5), 13, 0)</f>
        <v>0</v>
      </c>
      <c r="S47">
        <f>IF(AND(SUM('Enter Data'!E21:I21)='Enter Data'!B21,SUM($A$35:$A$46) = 0,'Enter Data'!E21+'Enter Data'!F21+'Enter Data'!G21&gt;=0.3, 'Enter Data'!I21&gt;=0.5), 13, 0)</f>
        <v>0</v>
      </c>
      <c r="T47">
        <f>IF(AND(SUM('Enter Data'!E22:I22)='Enter Data'!B22,SUM($A$35:$A$46) = 0,'Enter Data'!E22+'Enter Data'!F22+'Enter Data'!G22&gt;=0.3, 'Enter Data'!I22&gt;=0.5), 13, 0)</f>
        <v>0</v>
      </c>
      <c r="U47">
        <f>IF(AND(SUM('Enter Data'!E23:I23)='Enter Data'!B23,SUM($A$35:$A$46) = 0,'Enter Data'!E23+'Enter Data'!F23+'Enter Data'!G23&gt;=0.3, 'Enter Data'!I23&gt;=0.5), 13, 0)</f>
        <v>0</v>
      </c>
      <c r="V47">
        <f>IF(AND(SUM('Enter Data'!E24:I24)='Enter Data'!B24,SUM($A$35:$A$46) = 0,'Enter Data'!E24+'Enter Data'!F24+'Enter Data'!G24&gt;=0.3, 'Enter Data'!I24&gt;=0.5), 13, 0)</f>
        <v>0</v>
      </c>
      <c r="W47">
        <f>IF(AND(SUM('Enter Data'!E25:I25)='Enter Data'!B25,SUM($A$35:$A$46) = 0,'Enter Data'!E25+'Enter Data'!F25+'Enter Data'!G25&gt;=0.3, 'Enter Data'!I25&gt;=0.5), 13, 0)</f>
        <v>0</v>
      </c>
      <c r="X47">
        <f>IF(AND(SUM('Enter Data'!E26:I26)='Enter Data'!B26,SUM($A$35:$A$46) = 0,'Enter Data'!E26+'Enter Data'!F26+'Enter Data'!G26&gt;=0.3, 'Enter Data'!I26&gt;=0.5), 13, 0)</f>
        <v>0</v>
      </c>
      <c r="Y47">
        <f>IF(AND(SUM('Enter Data'!E27:I27)='Enter Data'!B27,SUM($A$35:$A$46) = 0,'Enter Data'!E27+'Enter Data'!F27+'Enter Data'!G27&gt;=0.3, 'Enter Data'!I27&gt;=0.5), 13, 0)</f>
        <v>0</v>
      </c>
      <c r="Z47">
        <f>IF(AND(SUM('Enter Data'!E28:I28)='Enter Data'!B28,SUM($A$35:$A$46) = 0,'Enter Data'!E28+'Enter Data'!F28+'Enter Data'!G28&gt;=0.3, 'Enter Data'!I28&gt;=0.5), 13, 0)</f>
        <v>0</v>
      </c>
      <c r="AA47">
        <f>IF(AND(SUM('Enter Data'!E29:I29)='Enter Data'!B29,SUM($A$35:$A$46) = 0,'Enter Data'!E29+'Enter Data'!F29+'Enter Data'!G29&gt;=0.3, 'Enter Data'!I29&gt;=0.5), 13, 0)</f>
        <v>0</v>
      </c>
      <c r="AB47">
        <f>IF(AND(SUM('Enter Data'!E30:I30)='Enter Data'!B30,SUM($A$35:$A$46) = 0,'Enter Data'!E30+'Enter Data'!F30+'Enter Data'!G30&gt;=0.3, 'Enter Data'!I30&gt;=0.5), 13, 0)</f>
        <v>0</v>
      </c>
      <c r="AC47">
        <f>IF(AND(SUM('Enter Data'!E31:I31)='Enter Data'!B31,SUM($A$35:$A$46) = 0,'Enter Data'!E31+'Enter Data'!F31+'Enter Data'!G31&gt;=0.3, 'Enter Data'!I31&gt;=0.5), 13, 0)</f>
        <v>0</v>
      </c>
      <c r="AD47">
        <f>IF(AND(SUM('Enter Data'!E32:I32)='Enter Data'!B32,SUM($A$35:$A$46) = 0,'Enter Data'!E32+'Enter Data'!F32+'Enter Data'!G32&gt;=0.3, 'Enter Data'!I32&gt;=0.5), 13, 0)</f>
        <v>0</v>
      </c>
      <c r="AE47">
        <f>IF(AND(SUM('Enter Data'!E33:I33)='Enter Data'!B33,SUM($A$35:$A$46) = 0,'Enter Data'!E33+'Enter Data'!F33+'Enter Data'!G33&gt;=0.3, 'Enter Data'!I33&gt;=0.5), 13, 0)</f>
        <v>0</v>
      </c>
      <c r="AF47">
        <f>IF(AND(SUM('Enter Data'!E34:I34)='Enter Data'!B34,SUM($A$35:$A$46) = 0,'Enter Data'!E34+'Enter Data'!F34+'Enter Data'!G34&gt;=0.3, 'Enter Data'!I34&gt;=0.5), 13, 0)</f>
        <v>0</v>
      </c>
      <c r="AG47">
        <f>IF(AND(SUM('Enter Data'!E35:I35)='Enter Data'!B35,SUM($A$35:$A$46) = 0,'Enter Data'!E35+'Enter Data'!F35+'Enter Data'!G35&gt;=0.3, 'Enter Data'!I35&gt;=0.5), 13, 0)</f>
        <v>0</v>
      </c>
      <c r="AH47">
        <f>IF(AND(SUM('Enter Data'!E36:I36)='Enter Data'!B36,SUM($A$35:$A$46) = 0,'Enter Data'!E36+'Enter Data'!F36+'Enter Data'!G36&gt;=0.3, 'Enter Data'!I36&gt;=0.5), 13, 0)</f>
        <v>0</v>
      </c>
      <c r="AI47">
        <f>IF(AND(SUM('Enter Data'!E37:I37)='Enter Data'!B37,SUM($A$35:$A$46) = 0,'Enter Data'!E37+'Enter Data'!F37+'Enter Data'!G37&gt;=0.3, 'Enter Data'!I37&gt;=0.5), 13, 0)</f>
        <v>0</v>
      </c>
      <c r="AJ47">
        <f>IF(AND(SUM('Enter Data'!E38:I38)='Enter Data'!B38,SUM($A$35:$A$46) = 0,'Enter Data'!E38+'Enter Data'!F38+'Enter Data'!G38&gt;=0.3, 'Enter Data'!I38&gt;=0.5), 13, 0)</f>
        <v>0</v>
      </c>
      <c r="AK47">
        <f>IF(AND(SUM('Enter Data'!E39:I39)='Enter Data'!B39,SUM($A$35:$A$46) = 0,'Enter Data'!E39+'Enter Data'!F39+'Enter Data'!G39&gt;=0.3, 'Enter Data'!I39&gt;=0.5), 13, 0)</f>
        <v>0</v>
      </c>
      <c r="AL47">
        <f>IF(AND(SUM('Enter Data'!E40:I40)='Enter Data'!B40,SUM($A$35:$A$46) = 0,'Enter Data'!E40+'Enter Data'!F40+'Enter Data'!G40&gt;=0.3, 'Enter Data'!I40&gt;=0.5), 13, 0)</f>
        <v>0</v>
      </c>
      <c r="AM47">
        <f>IF(AND(SUM('Enter Data'!E41:I41)='Enter Data'!B41,SUM($A$35:$A$46) = 0,'Enter Data'!E41+'Enter Data'!F41+'Enter Data'!G41&gt;=0.3, 'Enter Data'!I41&gt;=0.5), 13, 0)</f>
        <v>0</v>
      </c>
      <c r="AN47">
        <f>IF(AND(SUM('Enter Data'!E42:I42)='Enter Data'!B42,SUM($A$35:$A$46) = 0,'Enter Data'!E42+'Enter Data'!F42+'Enter Data'!G42&gt;=0.3, 'Enter Data'!I42&gt;=0.5), 13, 0)</f>
        <v>0</v>
      </c>
      <c r="AO47">
        <f>IF(AND(SUM('Enter Data'!E43:I43)='Enter Data'!B43,SUM($A$35:$A$46) = 0,'Enter Data'!E43+'Enter Data'!F43+'Enter Data'!G43&gt;=0.3, 'Enter Data'!I43&gt;=0.5), 13, 0)</f>
        <v>0</v>
      </c>
      <c r="AP47">
        <f>IF(AND(SUM('Enter Data'!E44:I44)='Enter Data'!B44,SUM($A$35:$A$46) = 0,'Enter Data'!E44+'Enter Data'!F44+'Enter Data'!G44&gt;=0.3, 'Enter Data'!I44&gt;=0.5), 13, 0)</f>
        <v>0</v>
      </c>
      <c r="AQ47">
        <f>IF(AND(SUM('Enter Data'!E45:I45)='Enter Data'!B45,SUM($A$35:$A$46) = 0,'Enter Data'!E45+'Enter Data'!F45+'Enter Data'!G45&gt;=0.3, 'Enter Data'!I45&gt;=0.5), 13, 0)</f>
        <v>0</v>
      </c>
      <c r="AR47">
        <f>IF(AND(SUM('Enter Data'!E46:I46)='Enter Data'!B46,SUM($A$35:$A$46) = 0,'Enter Data'!E46+'Enter Data'!F46+'Enter Data'!G46&gt;=0.3, 'Enter Data'!I46&gt;=0.5), 13, 0)</f>
        <v>0</v>
      </c>
      <c r="AS47">
        <f>IF(AND(SUM('Enter Data'!E47:I47)='Enter Data'!B47,SUM($A$35:$A$46) = 0,'Enter Data'!E47+'Enter Data'!F47+'Enter Data'!G47&gt;=0.3, 'Enter Data'!I47&gt;=0.5), 13, 0)</f>
        <v>0</v>
      </c>
      <c r="AT47">
        <f>IF(AND(SUM('Enter Data'!E48:I48)='Enter Data'!B48,SUM($A$35:$A$46) = 0,'Enter Data'!E48+'Enter Data'!F48+'Enter Data'!G48&gt;=0.3, 'Enter Data'!I48&gt;=0.5), 13, 0)</f>
        <v>0</v>
      </c>
      <c r="AU47">
        <f>IF(AND(SUM('Enter Data'!E49:I49)='Enter Data'!B49,SUM($A$35:$A$46) = 0,'Enter Data'!E49+'Enter Data'!F49+'Enter Data'!G49&gt;=0.3, 'Enter Data'!I49&gt;=0.5), 13, 0)</f>
        <v>0</v>
      </c>
      <c r="AV47">
        <f>IF(AND(SUM('Enter Data'!E50:I50)='Enter Data'!B50,SUM($A$35:$A$46) = 0,'Enter Data'!E50+'Enter Data'!F50+'Enter Data'!G50&gt;=0.3, 'Enter Data'!I50&gt;=0.5), 13, 0)</f>
        <v>0</v>
      </c>
      <c r="AW47">
        <f>IF(AND(SUM('Enter Data'!E51:I51)='Enter Data'!B51,SUM($A$35:$A$46) = 0,'Enter Data'!E51+'Enter Data'!F51+'Enter Data'!G51&gt;=0.3, 'Enter Data'!I51&gt;=0.5), 13, 0)</f>
        <v>0</v>
      </c>
      <c r="AX47">
        <f>IF(AND(SUM('Enter Data'!E52:I52)='Enter Data'!B52,SUM($A$35:$A$46) = 0,'Enter Data'!E52+'Enter Data'!F52+'Enter Data'!G52&gt;=0.3, 'Enter Data'!I52&gt;=0.5), 13, 0)</f>
        <v>0</v>
      </c>
      <c r="AY47">
        <f>IF(AND(SUM('Enter Data'!E53:I53)='Enter Data'!B53,SUM($A$35:$A$46) = 0,'Enter Data'!E53+'Enter Data'!F53+'Enter Data'!G53&gt;=0.3, 'Enter Data'!I53&gt;=0.5), 13, 0)</f>
        <v>0</v>
      </c>
      <c r="AZ47">
        <f>IF(AND(SUM('Enter Data'!E54:I54)='Enter Data'!B54,SUM($A$35:$A$46) = 0,'Enter Data'!E54+'Enter Data'!F54+'Enter Data'!G54&gt;=0.3, 'Enter Data'!I54&gt;=0.5), 13, 0)</f>
        <v>0</v>
      </c>
      <c r="BA47">
        <f>IF(AND(SUM('Enter Data'!E55:I55)='Enter Data'!B55,SUM($A$35:$A$46) = 0,'Enter Data'!E55+'Enter Data'!F55+'Enter Data'!G55&gt;=0.3, 'Enter Data'!I55&gt;=0.5), 13, 0)</f>
        <v>0</v>
      </c>
      <c r="BB47">
        <f>IF(AND(SUM('Enter Data'!E56:I56)='Enter Data'!B56,SUM($A$35:$A$46) = 0,'Enter Data'!E56+'Enter Data'!F56+'Enter Data'!G56&gt;=0.3, 'Enter Data'!I56&gt;=0.5), 13, 0)</f>
        <v>0</v>
      </c>
      <c r="BC47">
        <f>IF(AND(SUM('Enter Data'!E57:I57)='Enter Data'!B57,SUM($A$35:$A$46) = 0,'Enter Data'!E57+'Enter Data'!F57+'Enter Data'!G57&gt;=0.3, 'Enter Data'!I57&gt;=0.5), 13, 0)</f>
        <v>0</v>
      </c>
      <c r="BD47">
        <f>IF(AND(SUM('Enter Data'!E58:I58)='Enter Data'!B58,SUM($A$35:$A$46) = 0,'Enter Data'!E58+'Enter Data'!F58+'Enter Data'!G58&gt;=0.3, 'Enter Data'!I58&gt;=0.5), 13, 0)</f>
        <v>0</v>
      </c>
      <c r="BE47">
        <f>IF(AND(SUM('Enter Data'!E59:I59)='Enter Data'!B59,SUM($A$35:$A$46) = 0,'Enter Data'!E59+'Enter Data'!F59+'Enter Data'!G59&gt;=0.3, 'Enter Data'!I59&gt;=0.5), 13, 0)</f>
        <v>0</v>
      </c>
      <c r="BF47">
        <f>IF(AND(SUM('Enter Data'!E60:I60)='Enter Data'!B60,SUM($A$35:$A$46) = 0,'Enter Data'!E60+'Enter Data'!F60+'Enter Data'!G60&gt;=0.3, 'Enter Data'!I60&gt;=0.5), 13, 0)</f>
        <v>0</v>
      </c>
      <c r="BG47">
        <f>IF(AND(SUM('Enter Data'!E61:I61)='Enter Data'!B61,SUM($A$35:$A$46) = 0,'Enter Data'!E61+'Enter Data'!F61+'Enter Data'!G61&gt;=0.3, 'Enter Data'!I61&gt;=0.5), 13, 0)</f>
        <v>0</v>
      </c>
      <c r="BH47">
        <f>IF(AND(SUM('Enter Data'!E62:I62)='Enter Data'!B62,SUM($A$35:$A$46) = 0,'Enter Data'!E62+'Enter Data'!F62+'Enter Data'!G62&gt;=0.3, 'Enter Data'!I62&gt;=0.5), 13, 0)</f>
        <v>0</v>
      </c>
      <c r="BI47">
        <f>IF(AND(SUM('Enter Data'!E63:I63)='Enter Data'!B63,SUM($A$35:$A$46) = 0,'Enter Data'!E63+'Enter Data'!F63+'Enter Data'!G63&gt;=0.3, 'Enter Data'!I63&gt;=0.5), 13, 0)</f>
        <v>0</v>
      </c>
      <c r="BJ47">
        <f>IF(AND(SUM('Enter Data'!E64:I64)='Enter Data'!B64,SUM($A$35:$A$46) = 0,'Enter Data'!E64+'Enter Data'!F64+'Enter Data'!G64&gt;=0.3, 'Enter Data'!I64&gt;=0.5), 13, 0)</f>
        <v>0</v>
      </c>
      <c r="BK47">
        <f>IF(AND(SUM('Enter Data'!E65:I65)='Enter Data'!B65,SUM($A$35:$A$46) = 0,'Enter Data'!E65+'Enter Data'!F65+'Enter Data'!G65&gt;=0.3, 'Enter Data'!I65&gt;=0.5), 13, 0)</f>
        <v>0</v>
      </c>
      <c r="BL47">
        <f>IF(AND(SUM('Enter Data'!E66:I66)='Enter Data'!B66,SUM($A$35:$A$46) = 0,'Enter Data'!E66+'Enter Data'!F66+'Enter Data'!G66&gt;=0.3, 'Enter Data'!I66&gt;=0.5), 13, 0)</f>
        <v>0</v>
      </c>
      <c r="BM47">
        <f>IF(AND(SUM('Enter Data'!E67:I67)='Enter Data'!B67,SUM($A$35:$A$46) = 0,'Enter Data'!E67+'Enter Data'!F67+'Enter Data'!G67&gt;=0.3, 'Enter Data'!I67&gt;=0.5), 13, 0)</f>
        <v>0</v>
      </c>
      <c r="BN47">
        <f>IF(AND(SUM('Enter Data'!E68:I68)='Enter Data'!B68,SUM($A$35:$A$46) = 0,'Enter Data'!E68+'Enter Data'!F68+'Enter Data'!G68&gt;=0.3, 'Enter Data'!I68&gt;=0.5), 13, 0)</f>
        <v>0</v>
      </c>
      <c r="BO47">
        <f>IF(AND(SUM('Enter Data'!E69:I69)='Enter Data'!B69,SUM($A$35:$A$46) = 0,'Enter Data'!E69+'Enter Data'!F69+'Enter Data'!G69&gt;=0.3, 'Enter Data'!I69&gt;=0.5), 13, 0)</f>
        <v>0</v>
      </c>
      <c r="BP47">
        <f>IF(AND(SUM('Enter Data'!E70:I70)='Enter Data'!B70,SUM($A$35:$A$46) = 0,'Enter Data'!E70+'Enter Data'!F70+'Enter Data'!G70&gt;=0.3, 'Enter Data'!I70&gt;=0.5), 13, 0)</f>
        <v>0</v>
      </c>
      <c r="BQ47">
        <f>IF(AND(SUM('Enter Data'!E71:I71)='Enter Data'!B71,SUM($A$35:$A$46) = 0,'Enter Data'!E71+'Enter Data'!F71+'Enter Data'!G71&gt;=0.3, 'Enter Data'!I71&gt;=0.5), 13, 0)</f>
        <v>0</v>
      </c>
      <c r="BR47">
        <f>IF(AND(SUM('Enter Data'!E72:I72)='Enter Data'!B72,SUM($A$35:$A$46) = 0,'Enter Data'!E72+'Enter Data'!F72+'Enter Data'!G72&gt;=0.3, 'Enter Data'!I72&gt;=0.5), 13, 0)</f>
        <v>0</v>
      </c>
      <c r="BS47">
        <f>IF(AND(SUM('Enter Data'!E73:I73)='Enter Data'!B73,SUM($A$35:$A$46) = 0,'Enter Data'!E73+'Enter Data'!F73+'Enter Data'!G73&gt;=0.3, 'Enter Data'!I73&gt;=0.5), 13, 0)</f>
        <v>0</v>
      </c>
      <c r="BT47">
        <f>IF(AND(SUM('Enter Data'!E74:I74)='Enter Data'!B74,SUM($A$35:$A$46) = 0,'Enter Data'!E74+'Enter Data'!F74+'Enter Data'!G74&gt;=0.3, 'Enter Data'!I74&gt;=0.5), 13, 0)</f>
        <v>0</v>
      </c>
      <c r="BU47">
        <f>IF(AND(SUM('Enter Data'!E75:I75)='Enter Data'!B75,SUM($A$35:$A$46) = 0,'Enter Data'!E75+'Enter Data'!F75+'Enter Data'!G75&gt;=0.3, 'Enter Data'!I75&gt;=0.5), 13, 0)</f>
        <v>0</v>
      </c>
      <c r="BV47">
        <f>IF(AND(SUM('Enter Data'!E76:I76)='Enter Data'!B76,SUM($A$35:$A$46) = 0,'Enter Data'!E76+'Enter Data'!F76+'Enter Data'!G76&gt;=0.3, 'Enter Data'!I76&gt;=0.5), 13, 0)</f>
        <v>0</v>
      </c>
      <c r="BW47">
        <f>IF(AND(SUM('Enter Data'!E77:I77)='Enter Data'!B77,SUM($A$35:$A$46) = 0,'Enter Data'!E77+'Enter Data'!F77+'Enter Data'!G77&gt;=0.3, 'Enter Data'!I77&gt;=0.5), 13, 0)</f>
        <v>0</v>
      </c>
      <c r="BX47">
        <f>IF(AND(SUM('Enter Data'!E78:I78)='Enter Data'!B78,SUM($A$35:$A$46) = 0,'Enter Data'!E78+'Enter Data'!F78+'Enter Data'!G78&gt;=0.3, 'Enter Data'!I78&gt;=0.5), 13, 0)</f>
        <v>0</v>
      </c>
      <c r="BY47">
        <f>IF(AND(SUM('Enter Data'!E79:I79)='Enter Data'!B79,SUM($A$35:$A$46) = 0,'Enter Data'!E79+'Enter Data'!F79+'Enter Data'!G79&gt;=0.3, 'Enter Data'!I79&gt;=0.5), 13, 0)</f>
        <v>0</v>
      </c>
      <c r="BZ47">
        <f>IF(AND(SUM('Enter Data'!E80:I80)='Enter Data'!B80,SUM($A$35:$A$46) = 0,'Enter Data'!E80+'Enter Data'!F80+'Enter Data'!G80&gt;=0.3, 'Enter Data'!I80&gt;=0.5), 13, 0)</f>
        <v>0</v>
      </c>
      <c r="CA47">
        <f>IF(AND(SUM('Enter Data'!E81:I81)='Enter Data'!B81,SUM($A$35:$A$46) = 0,'Enter Data'!E81+'Enter Data'!F81+'Enter Data'!G81&gt;=0.3, 'Enter Data'!I81&gt;=0.5), 13, 0)</f>
        <v>0</v>
      </c>
      <c r="CB47">
        <f>IF(AND(SUM('Enter Data'!E82:I82)='Enter Data'!B82,SUM($A$35:$A$46) = 0,'Enter Data'!E82+'Enter Data'!F82+'Enter Data'!G82&gt;=0.3, 'Enter Data'!I82&gt;=0.5), 13, 0)</f>
        <v>0</v>
      </c>
      <c r="CC47">
        <f>IF(AND(SUM('Enter Data'!E83:I83)='Enter Data'!B83,SUM($A$35:$A$46) = 0,'Enter Data'!E83+'Enter Data'!F83+'Enter Data'!G83&gt;=0.3, 'Enter Data'!I83&gt;=0.5), 13, 0)</f>
        <v>0</v>
      </c>
      <c r="CD47">
        <f>IF(AND(SUM('Enter Data'!E84:I84)='Enter Data'!B84,SUM($A$35:$A$46) = 0,'Enter Data'!E84+'Enter Data'!F84+'Enter Data'!G84&gt;=0.3, 'Enter Data'!I84&gt;=0.5), 13, 0)</f>
        <v>0</v>
      </c>
      <c r="CE47">
        <f>IF(AND(SUM('Enter Data'!E85:I85)='Enter Data'!B85,SUM($A$35:$A$46) = 0,'Enter Data'!E85+'Enter Data'!F85+'Enter Data'!G85&gt;=0.3, 'Enter Data'!I85&gt;=0.5), 13, 0)</f>
        <v>0</v>
      </c>
      <c r="CF47">
        <f>IF(AND(SUM('Enter Data'!E86:I86)='Enter Data'!B86,SUM($A$35:$A$46) = 0,'Enter Data'!E86+'Enter Data'!F86+'Enter Data'!G86&gt;=0.3, 'Enter Data'!I86&gt;=0.5), 13, 0)</f>
        <v>0</v>
      </c>
      <c r="CG47">
        <f>IF(AND(SUM('Enter Data'!E87:I87)='Enter Data'!B87,SUM($A$35:$A$46) = 0,'Enter Data'!E87+'Enter Data'!F87+'Enter Data'!G87&gt;=0.3, 'Enter Data'!I87&gt;=0.5), 13, 0)</f>
        <v>0</v>
      </c>
      <c r="CH47">
        <f>IF(AND(SUM('Enter Data'!E88:I88)='Enter Data'!B88,SUM($A$35:$A$46) = 0,'Enter Data'!E88+'Enter Data'!F88+'Enter Data'!G88&gt;=0.3, 'Enter Data'!I88&gt;=0.5), 13, 0)</f>
        <v>0</v>
      </c>
      <c r="CI47">
        <f>IF(AND(SUM('Enter Data'!E89:I89)='Enter Data'!B89,SUM($A$35:$A$46) = 0,'Enter Data'!E89+'Enter Data'!F89+'Enter Data'!G89&gt;=0.3, 'Enter Data'!I89&gt;=0.5), 13, 0)</f>
        <v>0</v>
      </c>
      <c r="CJ47">
        <f>IF(AND(SUM('Enter Data'!E90:I90)='Enter Data'!B90,SUM($A$35:$A$46) = 0,'Enter Data'!E90+'Enter Data'!F90+'Enter Data'!G90&gt;=0.3, 'Enter Data'!I90&gt;=0.5), 13, 0)</f>
        <v>0</v>
      </c>
      <c r="CK47">
        <f>IF(AND(SUM('Enter Data'!E91:I91)='Enter Data'!B91,SUM($A$35:$A$46) = 0,'Enter Data'!E91+'Enter Data'!F91+'Enter Data'!G91&gt;=0.3, 'Enter Data'!I91&gt;=0.5), 13, 0)</f>
        <v>0</v>
      </c>
      <c r="CL47">
        <f>IF(AND(SUM('Enter Data'!E92:I92)='Enter Data'!B92,SUM($A$35:$A$46) = 0,'Enter Data'!E92+'Enter Data'!F92+'Enter Data'!G92&gt;=0.3, 'Enter Data'!I92&gt;=0.5), 13, 0)</f>
        <v>0</v>
      </c>
      <c r="CM47">
        <f>IF(AND(SUM('Enter Data'!E93:I93)='Enter Data'!B93,SUM($A$35:$A$46) = 0,'Enter Data'!E93+'Enter Data'!F93+'Enter Data'!G93&gt;=0.3, 'Enter Data'!I93&gt;=0.5), 13, 0)</f>
        <v>0</v>
      </c>
      <c r="CN47">
        <f>IF(AND(SUM('Enter Data'!E94:I94)='Enter Data'!B94,SUM($A$35:$A$46) = 0,'Enter Data'!E94+'Enter Data'!F94+'Enter Data'!G94&gt;=0.3, 'Enter Data'!I94&gt;=0.5), 13, 0)</f>
        <v>0</v>
      </c>
      <c r="CO47">
        <f>IF(AND(SUM('Enter Data'!E95:I95)='Enter Data'!B95,SUM($A$35:$A$46) = 0,'Enter Data'!E95+'Enter Data'!F95+'Enter Data'!G95&gt;=0.3, 'Enter Data'!I95&gt;=0.5), 13, 0)</f>
        <v>0</v>
      </c>
      <c r="CP47">
        <f>IF(AND(SUM('Enter Data'!E96:I96)='Enter Data'!B96,SUM($A$35:$A$46) = 0,'Enter Data'!E96+'Enter Data'!F96+'Enter Data'!G96&gt;=0.3, 'Enter Data'!I96&gt;=0.5), 13, 0)</f>
        <v>0</v>
      </c>
      <c r="CQ47">
        <f>IF(AND(SUM('Enter Data'!E97:I97)='Enter Data'!B97,SUM($A$35:$A$46) = 0,'Enter Data'!E97+'Enter Data'!F97+'Enter Data'!G97&gt;=0.3, 'Enter Data'!I97&gt;=0.5), 13, 0)</f>
        <v>0</v>
      </c>
      <c r="CR47">
        <f>IF(AND(SUM('Enter Data'!E98:I98)='Enter Data'!B98,SUM($A$35:$A$46) = 0,'Enter Data'!E98+'Enter Data'!F98+'Enter Data'!G98&gt;=0.3, 'Enter Data'!I98&gt;=0.5), 13, 0)</f>
        <v>0</v>
      </c>
      <c r="CS47">
        <f>IF(AND(SUM('Enter Data'!E99:I99)='Enter Data'!B99,SUM($A$35:$A$46) = 0,'Enter Data'!E99+'Enter Data'!F99+'Enter Data'!G99&gt;=0.3, 'Enter Data'!I99&gt;=0.5), 13, 0)</f>
        <v>0</v>
      </c>
      <c r="CT47">
        <f>IF(AND(SUM('Enter Data'!E100:I100)='Enter Data'!B100,SUM($A$35:$A$46) = 0,'Enter Data'!E100+'Enter Data'!F100+'Enter Data'!G100&gt;=0.3, 'Enter Data'!I100&gt;=0.5), 13, 0)</f>
        <v>0</v>
      </c>
      <c r="CU47">
        <f>IF(AND(SUM('Enter Data'!E101:I101)='Enter Data'!B101,SUM($A$35:$A$46) = 0,'Enter Data'!E101+'Enter Data'!F101+'Enter Data'!G101&gt;=0.3, 'Enter Data'!I101&gt;=0.5), 13, 0)</f>
        <v>0</v>
      </c>
      <c r="CV47">
        <f>IF(AND(SUM('Enter Data'!E102:I102)='Enter Data'!B102,SUM($A$35:$A$46) = 0,'Enter Data'!E102+'Enter Data'!F102+'Enter Data'!G102&gt;=0.3, 'Enter Data'!I102&gt;=0.5), 13, 0)</f>
        <v>0</v>
      </c>
    </row>
    <row r="48" spans="1:100" x14ac:dyDescent="0.25">
      <c r="A48" s="69">
        <f>SUM(A35:A47)+1</f>
        <v>5</v>
      </c>
      <c r="B48" s="70">
        <f>SUM(A35:A47)+1</f>
        <v>5</v>
      </c>
      <c r="C48" s="70">
        <f>SUM(A35:A47)+1</f>
        <v>5</v>
      </c>
      <c r="D48" s="70">
        <f>SUM(A35:A47)+1</f>
        <v>5</v>
      </c>
      <c r="E48" s="70">
        <f>SUM(A35:A47)+1</f>
        <v>5</v>
      </c>
      <c r="F48" s="70">
        <f>SUM(A35:A47)+1</f>
        <v>5</v>
      </c>
      <c r="G48" s="70">
        <f>SUM(A35:A47)+1</f>
        <v>5</v>
      </c>
      <c r="H48" s="70">
        <f>SUM(A35:A47)+1</f>
        <v>5</v>
      </c>
      <c r="I48" s="70">
        <f>SUM(A35:A47)+1</f>
        <v>5</v>
      </c>
      <c r="J48" s="70">
        <f>SUM(A35:A47)+1</f>
        <v>5</v>
      </c>
      <c r="K48" s="70">
        <f>SUM(A35:A47)+1</f>
        <v>5</v>
      </c>
      <c r="L48" s="70">
        <f>SUM(A35:A47)+1</f>
        <v>5</v>
      </c>
      <c r="M48" s="70">
        <f>SUM(A35:A47)+1</f>
        <v>5</v>
      </c>
      <c r="N48" s="70">
        <f>SUM(A35:A47)+1</f>
        <v>5</v>
      </c>
      <c r="O48" s="70">
        <f>SUM(A35:A47)+1</f>
        <v>5</v>
      </c>
      <c r="P48" s="70">
        <f>SUM(A35:A47)+1</f>
        <v>5</v>
      </c>
      <c r="Q48" s="70">
        <f>SUM(A35:A47)+1</f>
        <v>5</v>
      </c>
      <c r="R48" s="70">
        <f>SUM(A35:A47)+1</f>
        <v>5</v>
      </c>
      <c r="S48" s="70">
        <f>SUM(A35:A47)+1</f>
        <v>5</v>
      </c>
      <c r="T48" s="70">
        <f>SUM(A35:A47)+1</f>
        <v>5</v>
      </c>
      <c r="U48" s="70">
        <f>SUM(A35:A47)+1</f>
        <v>5</v>
      </c>
      <c r="V48" s="70">
        <f>SUM(A35:A47)+1</f>
        <v>5</v>
      </c>
      <c r="W48" s="70">
        <f>SUM(A35:A47)+1</f>
        <v>5</v>
      </c>
      <c r="X48" s="70">
        <f>SUM(A35:A47)+1</f>
        <v>5</v>
      </c>
      <c r="Y48" s="70">
        <f>SUM(A35:A47)+1</f>
        <v>5</v>
      </c>
      <c r="Z48" s="70">
        <f>SUM(A35:A47)+1</f>
        <v>5</v>
      </c>
      <c r="AA48" s="70">
        <f>SUM(A35:A47)+1</f>
        <v>5</v>
      </c>
      <c r="AB48" s="70">
        <f>SUM(A35:A47)+1</f>
        <v>5</v>
      </c>
      <c r="AC48" s="70">
        <f>SUM(A35:A47)+1</f>
        <v>5</v>
      </c>
      <c r="AD48" s="70">
        <f>SUM(A35:A47)+1</f>
        <v>5</v>
      </c>
      <c r="AE48" s="70">
        <f>SUM(A35:A47)+1</f>
        <v>5</v>
      </c>
      <c r="AF48" s="70">
        <f>SUM(A35:A47)+1</f>
        <v>5</v>
      </c>
      <c r="AG48" s="70">
        <f>SUM(A35:A47)+1</f>
        <v>5</v>
      </c>
      <c r="AH48" s="70">
        <f>SUM(A35:A47)+1</f>
        <v>5</v>
      </c>
      <c r="AI48" s="70">
        <f>SUM(A35:A47)+1</f>
        <v>5</v>
      </c>
      <c r="AJ48" s="70">
        <f>SUM(A35:A47)+1</f>
        <v>5</v>
      </c>
      <c r="AK48" s="70">
        <f>SUM(A35:A47)+1</f>
        <v>5</v>
      </c>
      <c r="AL48" s="70">
        <f>SUM(A35:A47)+1</f>
        <v>5</v>
      </c>
      <c r="AM48" s="70">
        <f>SUM(A35:A47)+1</f>
        <v>5</v>
      </c>
      <c r="AN48" s="70">
        <f>SUM(A35:A47)+1</f>
        <v>5</v>
      </c>
      <c r="AO48" s="70">
        <f>SUM(A35:A47)+1</f>
        <v>5</v>
      </c>
      <c r="AP48" s="70">
        <f>SUM(A35:A47)+1</f>
        <v>5</v>
      </c>
      <c r="AQ48" s="70">
        <f>SUM(A35:A47)+1</f>
        <v>5</v>
      </c>
      <c r="AR48" s="70">
        <f>SUM(A35:A47)+1</f>
        <v>5</v>
      </c>
      <c r="AS48" s="70">
        <f>SUM(A35:A47)+1</f>
        <v>5</v>
      </c>
      <c r="AT48" s="70">
        <f>SUM(A35:A47)+1</f>
        <v>5</v>
      </c>
      <c r="AU48" s="70">
        <f>SUM(A35:A47)+1</f>
        <v>5</v>
      </c>
      <c r="AV48" s="70">
        <f>SUM(A35:A47)+1</f>
        <v>5</v>
      </c>
      <c r="AW48" s="70">
        <f>SUM(A35:A47)+1</f>
        <v>5</v>
      </c>
      <c r="AX48" s="70">
        <f>SUM(A35:A47)+1</f>
        <v>5</v>
      </c>
      <c r="AY48" s="70">
        <f>SUM(A35:A47)+1</f>
        <v>5</v>
      </c>
      <c r="AZ48" s="70">
        <f>SUM(A35:A47)+1</f>
        <v>5</v>
      </c>
      <c r="BA48" s="70">
        <f>SUM(A35:A47)+1</f>
        <v>5</v>
      </c>
      <c r="BB48" s="70">
        <f>SUM(A35:A47)+1</f>
        <v>5</v>
      </c>
      <c r="BC48" s="70">
        <f>SUM(A35:A47)+1</f>
        <v>5</v>
      </c>
      <c r="BD48" s="70">
        <f>SUM(A35:A47)+1</f>
        <v>5</v>
      </c>
      <c r="BE48" s="70">
        <f>SUM(A35:A47)+1</f>
        <v>5</v>
      </c>
      <c r="BF48" s="70">
        <f>SUM(A35:A47)+1</f>
        <v>5</v>
      </c>
      <c r="BG48" s="70">
        <f>SUM(A35:A47)+1</f>
        <v>5</v>
      </c>
      <c r="BH48" s="70">
        <f>SUM(A35:A47)+1</f>
        <v>5</v>
      </c>
      <c r="BI48" s="70">
        <f>SUM(A35:A47)+1</f>
        <v>5</v>
      </c>
      <c r="BJ48" s="70">
        <f>SUM(A35:A47)+1</f>
        <v>5</v>
      </c>
      <c r="BK48" s="70">
        <f>SUM(A35:A47)+1</f>
        <v>5</v>
      </c>
      <c r="BL48" s="70">
        <f>SUM(A35:A47)+1</f>
        <v>5</v>
      </c>
      <c r="BM48" s="70">
        <f>SUM(A35:A47)+1</f>
        <v>5</v>
      </c>
      <c r="BN48" s="70">
        <f>SUM(A35:A47)+1</f>
        <v>5</v>
      </c>
      <c r="BO48" s="70">
        <f>SUM(A35:A47)+1</f>
        <v>5</v>
      </c>
      <c r="BP48" s="70">
        <f>SUM(A35:A47)+1</f>
        <v>5</v>
      </c>
      <c r="BQ48" s="70">
        <f>SUM(A35:A47)+1</f>
        <v>5</v>
      </c>
      <c r="BR48" s="70">
        <f>SUM(A35:A47)+1</f>
        <v>5</v>
      </c>
      <c r="BS48" s="70">
        <f>SUM(A35:A47)+1</f>
        <v>5</v>
      </c>
      <c r="BT48" s="70">
        <f>SUM(A35:A47)+1</f>
        <v>5</v>
      </c>
      <c r="BU48" s="70">
        <f>SUM(A35:A47)+1</f>
        <v>5</v>
      </c>
      <c r="BV48" s="70">
        <f>SUM(A35:A47)+1</f>
        <v>5</v>
      </c>
      <c r="BW48" s="70">
        <f>SUM(A35:A47)+1</f>
        <v>5</v>
      </c>
      <c r="BX48" s="70">
        <f>SUM(A35:A47)+1</f>
        <v>5</v>
      </c>
      <c r="BY48" s="70">
        <f>SUM(A35:A47)+1</f>
        <v>5</v>
      </c>
      <c r="BZ48" s="70">
        <f>SUM(A35:A47)+1</f>
        <v>5</v>
      </c>
      <c r="CA48" s="70">
        <f>SUM(A35:A47)+1</f>
        <v>5</v>
      </c>
      <c r="CB48" s="70">
        <f>SUM(A35:A47)+1</f>
        <v>5</v>
      </c>
      <c r="CC48" s="70">
        <f>SUM(A35:A47)+1</f>
        <v>5</v>
      </c>
      <c r="CD48" s="70">
        <f>SUM(A35:A47)+1</f>
        <v>5</v>
      </c>
      <c r="CE48" s="70">
        <f>SUM(A35:A47)+1</f>
        <v>5</v>
      </c>
      <c r="CF48" s="70">
        <f>SUM(A35:A47)+1</f>
        <v>5</v>
      </c>
      <c r="CG48" s="70">
        <f>SUM(A35:A47)+1</f>
        <v>5</v>
      </c>
      <c r="CH48" s="70">
        <f>SUM(A35:A47)+1</f>
        <v>5</v>
      </c>
      <c r="CI48" s="70">
        <f>SUM(A35:A47)+1</f>
        <v>5</v>
      </c>
      <c r="CJ48" s="70">
        <f>SUM(A35:A47)+1</f>
        <v>5</v>
      </c>
      <c r="CK48" s="70">
        <f>SUM(A35:A47)+1</f>
        <v>5</v>
      </c>
      <c r="CL48" s="70">
        <f>SUM(A35:A47)+1</f>
        <v>5</v>
      </c>
      <c r="CM48" s="70">
        <f>SUM(A35:A47)+1</f>
        <v>5</v>
      </c>
      <c r="CN48" s="70">
        <f>SUM(A35:A47)+1</f>
        <v>5</v>
      </c>
      <c r="CO48" s="70">
        <f>SUM(A35:A47)+1</f>
        <v>5</v>
      </c>
      <c r="CP48" s="70">
        <f>SUM(A35:A47)+1</f>
        <v>5</v>
      </c>
      <c r="CQ48" s="70">
        <f>SUM(A35:A47)+1</f>
        <v>5</v>
      </c>
      <c r="CR48" s="70">
        <f>SUM(A35:A47)+1</f>
        <v>5</v>
      </c>
      <c r="CS48" s="70">
        <f>SUM(A35:A47)+1</f>
        <v>5</v>
      </c>
      <c r="CT48" s="70">
        <f>SUM(A35:A47)+1</f>
        <v>5</v>
      </c>
      <c r="CU48" s="70">
        <f>SUM(A35:A47)+1</f>
        <v>5</v>
      </c>
      <c r="CV48" s="70">
        <f>SUM(A35:A47)+1</f>
        <v>5</v>
      </c>
    </row>
  </sheetData>
  <sheetProtection algorithmName="SHA-512" hashValue="WsaXhTTNjmzoU9gEwYxbTYA7xuHX6B54v/wHksP/CkD2RNTVrLpBzL7AQEmTo0OqQugUByLMF7dTHy1+HaI1Vw==" saltValue="bN8YXF9+hRhMOI2Bwjl6oA==" spinCount="100000" sheet="1" objects="1" scenarios="1"/>
  <pageMargins left="0.7" right="0.7" top="0.75" bottom="0.75" header="0.3" footer="0.3"/>
  <ignoredErrors>
    <ignoredError sqref="A17:A48" formulaRange="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44644-60EA-4B7E-89B3-90EF53B88123}">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Data'!C37+1.5*'Enter Data'!D37&lt;0.15,1,0)</f>
        <v>0</v>
      </c>
      <c r="B2" s="1" t="s">
        <v>14</v>
      </c>
      <c r="C2" s="1" t="s">
        <v>15</v>
      </c>
    </row>
    <row r="3" spans="1:3" x14ac:dyDescent="0.25">
      <c r="A3" s="2">
        <f>IF(AND('Enter Data'!C37+1.5*'Enter Data'!D37&gt;=0.15, 'Enter Data'!C37+2*'Enter Data'!D37&lt;0.3), 2, 0)</f>
        <v>0</v>
      </c>
      <c r="B3" s="1" t="s">
        <v>16</v>
      </c>
      <c r="C3" s="1" t="s">
        <v>17</v>
      </c>
    </row>
    <row r="4" spans="1:3" x14ac:dyDescent="0.25">
      <c r="A4" s="2">
        <f>IF(OR(AND('Enter Data'!D37&gt;=0.07, 'Enter Data'!D37&lt;0.2,'Enter Data'!B37&gt;0.52,'Enter Data'!C37+2*'Enter Data'!D37&gt;=0.3), AND('Enter Data'!D37&lt;0.07, 'Enter Data'!C37&lt;0.5, 'Enter Data'!C37+2*'Enter Data'!D37&gt;=0.3)), 3,0)</f>
        <v>0</v>
      </c>
      <c r="B4" s="1" t="s">
        <v>18</v>
      </c>
      <c r="C4" s="1" t="s">
        <v>19</v>
      </c>
    </row>
    <row r="5" spans="1:3" x14ac:dyDescent="0.25">
      <c r="A5" s="2">
        <f>IF(AND('Enter Data'!D37&gt;=0.07, 'Enter Data'!D37&lt;0.27, 'Enter Data'!C37&gt;=0.28, 'Enter Data'!C37&lt;0.5, 'Enter Data'!B37&lt;=0.52), 4, 0)</f>
        <v>0</v>
      </c>
      <c r="B5" s="1" t="s">
        <v>20</v>
      </c>
      <c r="C5" s="1" t="s">
        <v>21</v>
      </c>
    </row>
    <row r="6" spans="1:3" x14ac:dyDescent="0.25">
      <c r="A6" s="2">
        <f>IF(OR(AND('Enter Data'!C37&gt;=0.5, 'Enter Data'!D37&gt;=0.12,'Enter Data'!D37&lt;0.27), AND('Enter Data'!C37&gt;=0.5,'Enter Data'!C37&lt;0.8,'Enter Data'!D37&lt;0.12)), 5,0)</f>
        <v>0</v>
      </c>
      <c r="B6" s="1" t="s">
        <v>22</v>
      </c>
      <c r="C6" s="1" t="s">
        <v>23</v>
      </c>
    </row>
    <row r="7" spans="1:3" x14ac:dyDescent="0.25">
      <c r="A7" s="2">
        <f>IF(AND('Enter Data'!C37&gt;=0.8, 'Enter Data'!D37&lt;0.12), 6, 0)</f>
        <v>6</v>
      </c>
      <c r="B7" s="1" t="s">
        <v>24</v>
      </c>
      <c r="C7" s="1" t="s">
        <v>25</v>
      </c>
    </row>
    <row r="8" spans="1:3" x14ac:dyDescent="0.25">
      <c r="A8" s="2">
        <f>IF(AND('Enter Data'!D37&gt;=0.2, 'Enter Data'!D37&lt;0.35, 'Enter Data'!C37&lt;0.28, 'Enter Data'!B37&gt;0.45), 7, 0)</f>
        <v>0</v>
      </c>
      <c r="B8" s="1" t="s">
        <v>26</v>
      </c>
      <c r="C8" s="1" t="s">
        <v>27</v>
      </c>
    </row>
    <row r="9" spans="1:3" x14ac:dyDescent="0.25">
      <c r="A9" s="2">
        <f>IF(AND('Enter Data'!D37&gt;=0.27, 'Enter Data'!D37&lt;0.4, 'Enter Data'!B37&gt;0.2, 'Enter Data'!B37&lt;=0.45), 8, 0)</f>
        <v>0</v>
      </c>
      <c r="B9" s="1" t="s">
        <v>28</v>
      </c>
      <c r="C9" s="1" t="s">
        <v>29</v>
      </c>
    </row>
    <row r="10" spans="1:3" x14ac:dyDescent="0.25">
      <c r="A10" s="2">
        <f>IF(AND('Enter Data'!D37&gt;=0.27, 'Enter Data'!D37&lt;0.4, 'Enter Data'!B37&lt;=0.2), 9, 0)</f>
        <v>0</v>
      </c>
      <c r="B10" s="1" t="s">
        <v>30</v>
      </c>
      <c r="C10" s="1" t="s">
        <v>31</v>
      </c>
    </row>
    <row r="11" spans="1:3" x14ac:dyDescent="0.25">
      <c r="A11" s="2">
        <f>IF(AND('Enter Data'!D37&gt;=0.35, 'Enter Data'!B37&gt;0.45), 10, 0)</f>
        <v>0</v>
      </c>
      <c r="B11" s="1" t="s">
        <v>32</v>
      </c>
      <c r="C11" s="1" t="s">
        <v>33</v>
      </c>
    </row>
    <row r="12" spans="1:3" x14ac:dyDescent="0.25">
      <c r="A12" s="2">
        <f>IF(AND('Enter Data'!D37&gt;=0.4, 'Enter Data'!C37&gt;=0.4), 11, 0)</f>
        <v>0</v>
      </c>
      <c r="B12" s="1" t="s">
        <v>34</v>
      </c>
      <c r="C12" s="1" t="s">
        <v>35</v>
      </c>
    </row>
    <row r="13" spans="1:3" x14ac:dyDescent="0.25">
      <c r="A13" s="2">
        <f>IF(AND('Enter Data'!D37&gt;=0.4, 'Enter Data'!B37&lt;=0.45,'Enter Data'!C37&lt;0.4),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Data'!E37:I37)='Enter Data'!B37, 'Enter Data'!E37+'Enter Data'!F37&gt;=0.25, 'Enter Data'!G37&lt;0.5, 'Enter Data'!H37&lt;0.5, 'Enter Data'!I37&lt;0.5), 1, 0)</f>
        <v>0</v>
      </c>
      <c r="B17" s="1" t="s">
        <v>38</v>
      </c>
      <c r="C17" s="1" t="s">
        <v>39</v>
      </c>
    </row>
    <row r="18" spans="1:3" x14ac:dyDescent="0.25">
      <c r="A18" s="2">
        <f>IF(AND(SUM('Enter Data'!E37:I37)='Enter Data'!B37,SUM($A$17) = 0, 'Enter Data'!E37+'Enter Data'!F37+'Enter Data'!G37&gt;=0.25, 'Enter Data'!E37+'Enter Data'!F37&lt;0.25, 'Enter Data'!H37&lt;0.5,'Enter Data'!I37&lt;0.5), 2, 0)</f>
        <v>0</v>
      </c>
      <c r="B18" s="1" t="s">
        <v>40</v>
      </c>
      <c r="C18" s="1" t="s">
        <v>15</v>
      </c>
    </row>
    <row r="19" spans="1:3" x14ac:dyDescent="0.25">
      <c r="A19" s="2">
        <f>IF(AND(SUM('Enter Data'!E37:I37)='Enter Data'!B37,SUM($A$17:$A$18) = 0, 'Enter Data'!G37&gt;=0.5, 'Enter Data'!E37+'Enter Data'!F37&gt;=0.25), 3, 0)</f>
        <v>0</v>
      </c>
      <c r="B19" s="1" t="s">
        <v>41</v>
      </c>
      <c r="C19" s="1" t="s">
        <v>15</v>
      </c>
    </row>
    <row r="20" spans="1:3" x14ac:dyDescent="0.25">
      <c r="A20" s="2">
        <f>IF(AND(SUM('Enter Data'!E37:I37)='Enter Data'!B37,SUM($A$17:$A$19) = 0, 'Enter Data'!H37&gt;=0.5, 'Enter Data'!H37&gt;'Enter Data'!I37), 4, 0)</f>
        <v>0</v>
      </c>
      <c r="B20" s="1" t="s">
        <v>42</v>
      </c>
      <c r="C20" s="1" t="s">
        <v>43</v>
      </c>
    </row>
    <row r="21" spans="1:3" x14ac:dyDescent="0.25">
      <c r="A21" s="2">
        <f>IF(AND(SUM('Enter Data'!E37:I37)='Enter Data'!B37,SUM($A$17:$A$20) = 0, 'Enter Data'!E37+'Enter Data'!F37+'Enter Data'!G37&lt;0.25, 'Enter Data'!I37&lt;0.5), 5, 0)</f>
        <v>5</v>
      </c>
      <c r="B21" s="1" t="s">
        <v>44</v>
      </c>
      <c r="C21" s="1" t="s">
        <v>43</v>
      </c>
    </row>
    <row r="22" spans="1:3" x14ac:dyDescent="0.25">
      <c r="A22" s="2">
        <f>IF(AND(SUM('Enter Data'!E37:I37)='Enter Data'!B37,SUM($A$17:$A$21) = 0, 'Enter Data'!I37&gt;=0.5),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Data'!E37:I37)='Enter Data'!B37, 'Enter Data'!E37+'Enter Data'!F37&gt;=0.25, 'Enter Data'!G37&lt;0.5, 'Enter Data'!H37&lt;0.5, 'Enter Data'!I37&lt;0.5), 1, 0)</f>
        <v>0</v>
      </c>
      <c r="B26" s="1" t="s">
        <v>38</v>
      </c>
      <c r="C26" s="1" t="s">
        <v>48</v>
      </c>
    </row>
    <row r="27" spans="1:3" x14ac:dyDescent="0.25">
      <c r="A27" s="2">
        <f>IF(AND(SUM('Enter Data'!E37:I37)='Enter Data'!B37,SUM($A$26) = 0, 'Enter Data'!E37+'Enter Data'!F37+'Enter Data'!G37&gt;=0.25, 'Enter Data'!E37+'Enter Data'!F37&lt;0.25, 'Enter Data'!H37&lt;0.5,'Enter Data'!I37&lt;0.5), 2, 0)</f>
        <v>0</v>
      </c>
      <c r="B27" s="1" t="s">
        <v>40</v>
      </c>
      <c r="C27" s="1" t="s">
        <v>17</v>
      </c>
    </row>
    <row r="28" spans="1:3" x14ac:dyDescent="0.25">
      <c r="A28" s="2">
        <f>IF(AND(SUM('Enter Data'!E37:I37)='Enter Data'!B37,SUM($A$26:$A$27) = 0, 'Enter Data'!G37&gt;=0.5, 'Enter Data'!E37+'Enter Data'!F37&gt;=0.25),3, 0)</f>
        <v>0</v>
      </c>
      <c r="B28" s="1" t="s">
        <v>41</v>
      </c>
      <c r="C28" s="1" t="s">
        <v>17</v>
      </c>
    </row>
    <row r="29" spans="1:3" x14ac:dyDescent="0.25">
      <c r="A29" s="2">
        <f>IF(AND(SUM('Enter Data'!E37:I37)='Enter Data'!B37,SUM($A$26:$A$28) = 0, 'Enter Data'!H37&gt;=0.5), 4, 0)</f>
        <v>0</v>
      </c>
      <c r="B29" s="1" t="s">
        <v>49</v>
      </c>
      <c r="C29" s="1" t="s">
        <v>50</v>
      </c>
    </row>
    <row r="30" spans="1:3" x14ac:dyDescent="0.25">
      <c r="A30" s="2">
        <f>IF(AND(SUM('Enter Data'!E37:I37)='Enter Data'!B37,SUM($A$26:$A$29) = 0, 'Enter Data'!E37+'Enter Data'!F37+'Enter Data'!G37&lt;0.25, 'Enter Data'!I37&lt;0.5), 5, 0)</f>
        <v>5</v>
      </c>
      <c r="B30" s="1" t="s">
        <v>44</v>
      </c>
      <c r="C30" s="1" t="s">
        <v>50</v>
      </c>
    </row>
    <row r="31" spans="1:3" x14ac:dyDescent="0.25">
      <c r="A31" s="2">
        <f>IF(AND(SUM('Enter Data'!E37:I37)='Enter Data'!B37,SUM($A$26:$A$30) = 0, 'Enter Data'!I37&gt;=0.5),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Data'!E37:I37)='Enter Data'!B37, 'Enter Data'!E37+'Enter Data'!F37&gt;=0.25, 'Enter Data'!G37&lt;0.5, 'Enter Data'!H37&lt;0.5, 'Enter Data'!I37&lt;0.5), 1, 0)</f>
        <v>0</v>
      </c>
      <c r="B35" s="1" t="s">
        <v>38</v>
      </c>
      <c r="C35" s="1" t="s">
        <v>11</v>
      </c>
    </row>
    <row r="36" spans="1:3" x14ac:dyDescent="0.25">
      <c r="A36" s="2">
        <f>IF(AND(SUM('Enter Data'!E37:I37)='Enter Data'!B37,SUM($A$35) = 0,'Enter Data'!E37+'Enter Data'!F37+'Enter Data'!G37&gt;=0.3, 'Enter Data'!I37&gt;=0.3, 'Enter Data'!I37&lt;0.5), 2, 0)</f>
        <v>0</v>
      </c>
      <c r="B36" s="1" t="s">
        <v>53</v>
      </c>
      <c r="C36" s="1" t="s">
        <v>11</v>
      </c>
    </row>
    <row r="37" spans="1:3" x14ac:dyDescent="0.25">
      <c r="A37" s="2">
        <f>IF(AND(SUM('Enter Data'!E37:I37)='Enter Data'!B37,SUM($A$35:$A$36) = 0, 'Enter Data'!E37+'Enter Data'!F37+'Enter Data'!G37&gt;=0.3, 'Enter Data'!E37+'Enter Data'!F37&lt;0.25, 'Enter Data'!H37&lt;0.3,'Enter Data'!I37&lt;0.3), 3, 0)</f>
        <v>0</v>
      </c>
      <c r="B37" s="1" t="s">
        <v>54</v>
      </c>
      <c r="C37" s="1" t="s">
        <v>19</v>
      </c>
    </row>
    <row r="38" spans="1:3" x14ac:dyDescent="0.25">
      <c r="A38" s="2">
        <f>IF(AND(SUM('Enter Data'!E37:I37)='Enter Data'!B37,SUM($A$35:$A$37) = 0,'Enter Data'!E37+'Enter Data'!F37+'Enter Data'!G37&lt;=0.15,'Enter Data'!H37&lt;0.3,'Enter Data'!I37&lt;0.3,'Enter Data'!H37+'Enter Data'!I37&lt;0.4), 4, 0)</f>
        <v>4</v>
      </c>
      <c r="B38" s="1" t="s">
        <v>55</v>
      </c>
      <c r="C38" s="1" t="s">
        <v>19</v>
      </c>
    </row>
    <row r="39" spans="1:3" x14ac:dyDescent="0.25">
      <c r="A39" s="2">
        <f>IF(AND(SUM('Enter Data'!E37:I37)='Enter Data'!B37,SUM($A$35:$A$38) = 0,'Enter Data'!E37+'Enter Data'!F37&gt;=0.25, 'Enter Data'!G37&gt;=0.5), 5, 0)</f>
        <v>0</v>
      </c>
      <c r="B39" s="1" t="s">
        <v>56</v>
      </c>
      <c r="C39" s="1" t="s">
        <v>19</v>
      </c>
    </row>
    <row r="40" spans="1:3" x14ac:dyDescent="0.25">
      <c r="A40" s="2">
        <f>IF(AND(SUM('Enter Data'!E37:I37)='Enter Data'!B37,SUM($A$35:$A$39) = 0,'Enter Data'!H37&gt;=0.3,'Enter Data'!I37&lt;0.3, 'Enter Data'!E37+'Enter Data'!F37&lt;0.25), 6, 0)</f>
        <v>0</v>
      </c>
      <c r="B40" s="1" t="s">
        <v>57</v>
      </c>
      <c r="C40" s="1" t="s">
        <v>58</v>
      </c>
    </row>
    <row r="41" spans="1:3" x14ac:dyDescent="0.25">
      <c r="A41" s="2">
        <f>IF(AND(SUM('Enter Data'!E37:I37)='Enter Data'!B37,SUM($A$35:$A$40) = 0,'Enter Data'!E37+'Enter Data'!F37+'Enter Data'!G37&gt;=0.15, 'Enter Data'!E37+'Enter Data'!F37+'Enter Data'!G37&lt;0.3, 'Enter Data'!E37+'Enter Data'!F37&lt;0.25), 7, 0)</f>
        <v>0</v>
      </c>
      <c r="B41" s="1" t="s">
        <v>59</v>
      </c>
      <c r="C41" s="1" t="s">
        <v>58</v>
      </c>
    </row>
    <row r="42" spans="1:3" x14ac:dyDescent="0.25">
      <c r="A42" s="2">
        <f>IF(AND(SUM('Enter Data'!E37:I37)='Enter Data'!B37,SUM($A$35:$A$41) = 0,'Enter Data'!H37+'Enter Data'!I37&gt;=0.4, 'Enter Data'!H37&gt;='Enter Data'!I37, 'Enter Data'!E37+'Enter Data'!F37+'Enter Data'!G37&lt;=0.15), 8, 0)</f>
        <v>0</v>
      </c>
      <c r="B42" s="1" t="s">
        <v>60</v>
      </c>
      <c r="C42" s="1" t="s">
        <v>58</v>
      </c>
    </row>
    <row r="43" spans="1:3" x14ac:dyDescent="0.25">
      <c r="A43" s="2">
        <f>IF(AND(SUM('Enter Data'!E37:I37)='Enter Data'!B37,SUM($A$35:$A$42) = 0,'Enter Data'!E37+'Enter Data'!F37&gt;=0.25, 'Enter Data'!H37&gt;=0.5), 9, 0)</f>
        <v>0</v>
      </c>
      <c r="B43" s="1" t="s">
        <v>61</v>
      </c>
      <c r="C43" s="1" t="s">
        <v>58</v>
      </c>
    </row>
    <row r="44" spans="1:3" x14ac:dyDescent="0.25">
      <c r="A44" s="2">
        <f>IF(AND(SUM('Enter Data'!E37:I37)='Enter Data'!B37,SUM($A$35:$A$43) = 0,'Enter Data'!I37&gt;=0.3, 'Enter Data'!E37+'Enter Data'!F37+'Enter Data'!G37&lt;0.15, 'Enter Data'!I37&gt;'Enter Data'!H37), 10, 0)</f>
        <v>0</v>
      </c>
      <c r="B44" s="1" t="s">
        <v>62</v>
      </c>
      <c r="C44" s="1" t="s">
        <v>63</v>
      </c>
    </row>
    <row r="45" spans="1:3" x14ac:dyDescent="0.25">
      <c r="A45" s="2">
        <f>IF(AND(SUM('Enter Data'!E37:I37)='Enter Data'!B37,SUM($A$35:$A$44) = 0,'Enter Data'!H37+'Enter Data'!I37&gt;=0.4, 'Enter Data'!I37&gt;'Enter Data'!H37, 'Enter Data'!E37+'Enter Data'!F37+'Enter Data'!G37&lt;15), 11, 0)</f>
        <v>0</v>
      </c>
      <c r="B45" s="1" t="s">
        <v>64</v>
      </c>
      <c r="C45" s="1" t="s">
        <v>63</v>
      </c>
    </row>
    <row r="46" spans="1:3" x14ac:dyDescent="0.25">
      <c r="A46" s="2">
        <f>IF(AND(SUM('Enter Data'!E37:I37)='Enter Data'!B37,SUM($A$35:$A$45) = 0,'Enter Data'!E37+'Enter Data'!F37&gt;=0.25, 'Enter Data'!I37&gt;=0.5), 12, 0)</f>
        <v>0</v>
      </c>
      <c r="B46" s="1" t="s">
        <v>65</v>
      </c>
      <c r="C46" s="1" t="s">
        <v>63</v>
      </c>
    </row>
    <row r="47" spans="1:3" x14ac:dyDescent="0.25">
      <c r="A47" s="2">
        <f>IF(AND(SUM('Enter Data'!E37:I37)='Enter Data'!B37,SUM($A$35:$A$46) = 0,'Enter Data'!E37+'Enter Data'!F37+'Enter Data'!G37&gt;=0.3, 'Enter Data'!I37&gt;=0.5), 13, 0)</f>
        <v>0</v>
      </c>
      <c r="B47" s="1" t="s">
        <v>66</v>
      </c>
      <c r="C47" s="1" t="s">
        <v>63</v>
      </c>
    </row>
    <row r="48" spans="1:3" x14ac:dyDescent="0.25">
      <c r="A48" s="2">
        <f>SUM(A35:A47)+1</f>
        <v>5</v>
      </c>
      <c r="B48" s="4"/>
      <c r="C48"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30572-0AA7-450E-8C9B-EEF8A5D850B3}">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Data'!C38+1.5*'Enter Data'!D38&lt;0.15,1,0)</f>
        <v>0</v>
      </c>
      <c r="B2" s="1" t="s">
        <v>14</v>
      </c>
      <c r="C2" s="1" t="s">
        <v>15</v>
      </c>
    </row>
    <row r="3" spans="1:3" x14ac:dyDescent="0.25">
      <c r="A3" s="2">
        <f>IF(AND('Enter Data'!C38+1.5*'Enter Data'!D38&gt;=0.15, 'Enter Data'!C38+2*'Enter Data'!D38&lt;0.3), 2, 0)</f>
        <v>0</v>
      </c>
      <c r="B3" s="1" t="s">
        <v>16</v>
      </c>
      <c r="C3" s="1" t="s">
        <v>17</v>
      </c>
    </row>
    <row r="4" spans="1:3" x14ac:dyDescent="0.25">
      <c r="A4" s="2">
        <f>IF(OR(AND('Enter Data'!D38&gt;=0.07, 'Enter Data'!D38&lt;0.2,'Enter Data'!B38&gt;0.52,'Enter Data'!C38+2*'Enter Data'!D38&gt;=0.3), AND('Enter Data'!D38&lt;0.07, 'Enter Data'!C38&lt;0.5, 'Enter Data'!C38+2*'Enter Data'!D38&gt;=0.3)), 3,0)</f>
        <v>0</v>
      </c>
      <c r="B4" s="1" t="s">
        <v>18</v>
      </c>
      <c r="C4" s="1" t="s">
        <v>19</v>
      </c>
    </row>
    <row r="5" spans="1:3" x14ac:dyDescent="0.25">
      <c r="A5" s="2">
        <f>IF(AND('Enter Data'!D38&gt;=0.07, 'Enter Data'!D38&lt;0.27, 'Enter Data'!C38&gt;=0.28, 'Enter Data'!C38&lt;0.5, 'Enter Data'!B38&lt;=0.52), 4, 0)</f>
        <v>0</v>
      </c>
      <c r="B5" s="1" t="s">
        <v>20</v>
      </c>
      <c r="C5" s="1" t="s">
        <v>21</v>
      </c>
    </row>
    <row r="6" spans="1:3" x14ac:dyDescent="0.25">
      <c r="A6" s="2">
        <f>IF(OR(AND('Enter Data'!C38&gt;=0.5, 'Enter Data'!D38&gt;=0.12,'Enter Data'!D38&lt;0.27), AND('Enter Data'!C38&gt;=0.5,'Enter Data'!C38&lt;0.8,'Enter Data'!D38&lt;0.12)), 5,0)</f>
        <v>0</v>
      </c>
      <c r="B6" s="1" t="s">
        <v>22</v>
      </c>
      <c r="C6" s="1" t="s">
        <v>23</v>
      </c>
    </row>
    <row r="7" spans="1:3" x14ac:dyDescent="0.25">
      <c r="A7" s="2">
        <f>IF(AND('Enter Data'!C38&gt;=0.8, 'Enter Data'!D38&lt;0.12), 6, 0)</f>
        <v>6</v>
      </c>
      <c r="B7" s="1" t="s">
        <v>24</v>
      </c>
      <c r="C7" s="1" t="s">
        <v>25</v>
      </c>
    </row>
    <row r="8" spans="1:3" x14ac:dyDescent="0.25">
      <c r="A8" s="2">
        <f>IF(AND('Enter Data'!D38&gt;=0.2, 'Enter Data'!D38&lt;0.35, 'Enter Data'!C38&lt;0.28, 'Enter Data'!B38&gt;0.45), 7, 0)</f>
        <v>0</v>
      </c>
      <c r="B8" s="1" t="s">
        <v>26</v>
      </c>
      <c r="C8" s="1" t="s">
        <v>27</v>
      </c>
    </row>
    <row r="9" spans="1:3" x14ac:dyDescent="0.25">
      <c r="A9" s="2">
        <f>IF(AND('Enter Data'!D38&gt;=0.27, 'Enter Data'!D38&lt;0.4, 'Enter Data'!B38&gt;0.2, 'Enter Data'!B38&lt;=0.45), 8, 0)</f>
        <v>0</v>
      </c>
      <c r="B9" s="1" t="s">
        <v>28</v>
      </c>
      <c r="C9" s="1" t="s">
        <v>29</v>
      </c>
    </row>
    <row r="10" spans="1:3" x14ac:dyDescent="0.25">
      <c r="A10" s="2">
        <f>IF(AND('Enter Data'!D38&gt;=0.27, 'Enter Data'!D38&lt;0.4, 'Enter Data'!B38&lt;=0.2), 9, 0)</f>
        <v>0</v>
      </c>
      <c r="B10" s="1" t="s">
        <v>30</v>
      </c>
      <c r="C10" s="1" t="s">
        <v>31</v>
      </c>
    </row>
    <row r="11" spans="1:3" x14ac:dyDescent="0.25">
      <c r="A11" s="2">
        <f>IF(AND('Enter Data'!D38&gt;=0.35, 'Enter Data'!B38&gt;0.45), 10, 0)</f>
        <v>0</v>
      </c>
      <c r="B11" s="1" t="s">
        <v>32</v>
      </c>
      <c r="C11" s="1" t="s">
        <v>33</v>
      </c>
    </row>
    <row r="12" spans="1:3" x14ac:dyDescent="0.25">
      <c r="A12" s="2">
        <f>IF(AND('Enter Data'!D38&gt;=0.4, 'Enter Data'!C38&gt;=0.4), 11, 0)</f>
        <v>0</v>
      </c>
      <c r="B12" s="1" t="s">
        <v>34</v>
      </c>
      <c r="C12" s="1" t="s">
        <v>35</v>
      </c>
    </row>
    <row r="13" spans="1:3" x14ac:dyDescent="0.25">
      <c r="A13" s="2">
        <f>IF(AND('Enter Data'!D38&gt;=0.4, 'Enter Data'!B38&lt;=0.45,'Enter Data'!C38&lt;0.4),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Data'!E38:I38)='Enter Data'!B38, 'Enter Data'!E38+'Enter Data'!F38&gt;=0.25, 'Enter Data'!G38&lt;0.5, 'Enter Data'!H38&lt;0.5, 'Enter Data'!I38&lt;0.5), 1, 0)</f>
        <v>0</v>
      </c>
      <c r="B17" s="1" t="s">
        <v>38</v>
      </c>
      <c r="C17" s="1" t="s">
        <v>39</v>
      </c>
    </row>
    <row r="18" spans="1:3" x14ac:dyDescent="0.25">
      <c r="A18" s="2">
        <f>IF(AND(SUM('Enter Data'!E38:I38)='Enter Data'!B38,SUM($A$17) = 0, 'Enter Data'!E38+'Enter Data'!F38+'Enter Data'!G38&gt;=0.25, 'Enter Data'!E38+'Enter Data'!F38&lt;0.25, 'Enter Data'!H38&lt;0.5,'Enter Data'!I38&lt;0.5), 2, 0)</f>
        <v>0</v>
      </c>
      <c r="B18" s="1" t="s">
        <v>40</v>
      </c>
      <c r="C18" s="1" t="s">
        <v>15</v>
      </c>
    </row>
    <row r="19" spans="1:3" x14ac:dyDescent="0.25">
      <c r="A19" s="2">
        <f>IF(AND(SUM('Enter Data'!E38:I38)='Enter Data'!B38,SUM($A$17:$A$18) = 0, 'Enter Data'!G38&gt;=0.5, 'Enter Data'!E38+'Enter Data'!F38&gt;=0.25), 3, 0)</f>
        <v>0</v>
      </c>
      <c r="B19" s="1" t="s">
        <v>41</v>
      </c>
      <c r="C19" s="1" t="s">
        <v>15</v>
      </c>
    </row>
    <row r="20" spans="1:3" x14ac:dyDescent="0.25">
      <c r="A20" s="2">
        <f>IF(AND(SUM('Enter Data'!E38:I38)='Enter Data'!B38,SUM($A$17:$A$19) = 0, 'Enter Data'!H38&gt;=0.5, 'Enter Data'!H38&gt;'Enter Data'!I38), 4, 0)</f>
        <v>0</v>
      </c>
      <c r="B20" s="1" t="s">
        <v>42</v>
      </c>
      <c r="C20" s="1" t="s">
        <v>43</v>
      </c>
    </row>
    <row r="21" spans="1:3" x14ac:dyDescent="0.25">
      <c r="A21" s="2">
        <f>IF(AND(SUM('Enter Data'!E38:I38)='Enter Data'!B38,SUM($A$17:$A$20) = 0, 'Enter Data'!E38+'Enter Data'!F38+'Enter Data'!G38&lt;0.25, 'Enter Data'!I38&lt;0.5), 5, 0)</f>
        <v>5</v>
      </c>
      <c r="B21" s="1" t="s">
        <v>44</v>
      </c>
      <c r="C21" s="1" t="s">
        <v>43</v>
      </c>
    </row>
    <row r="22" spans="1:3" x14ac:dyDescent="0.25">
      <c r="A22" s="2">
        <f>IF(AND(SUM('Enter Data'!E38:I38)='Enter Data'!B38,SUM($A$17:$A$21) = 0, 'Enter Data'!I38&gt;=0.5),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Data'!E38:I38)='Enter Data'!B38, 'Enter Data'!E38+'Enter Data'!F38&gt;=0.25, 'Enter Data'!G38&lt;0.5, 'Enter Data'!H38&lt;0.5, 'Enter Data'!I38&lt;0.5), 1, 0)</f>
        <v>0</v>
      </c>
      <c r="B26" s="1" t="s">
        <v>38</v>
      </c>
      <c r="C26" s="1" t="s">
        <v>48</v>
      </c>
    </row>
    <row r="27" spans="1:3" x14ac:dyDescent="0.25">
      <c r="A27" s="2">
        <f>IF(AND(SUM('Enter Data'!E38:I38)='Enter Data'!B38,SUM($A$26) = 0, 'Enter Data'!E38+'Enter Data'!F38+'Enter Data'!G38&gt;=0.25, 'Enter Data'!E38+'Enter Data'!F38&lt;0.25, 'Enter Data'!H38&lt;0.5,'Enter Data'!I38&lt;0.5), 2, 0)</f>
        <v>0</v>
      </c>
      <c r="B27" s="1" t="s">
        <v>40</v>
      </c>
      <c r="C27" s="1" t="s">
        <v>17</v>
      </c>
    </row>
    <row r="28" spans="1:3" x14ac:dyDescent="0.25">
      <c r="A28" s="2">
        <f>IF(AND(SUM('Enter Data'!E38:I38)='Enter Data'!B38,SUM($A$26:$A$27) = 0, 'Enter Data'!G38&gt;=0.5, 'Enter Data'!E38+'Enter Data'!F38&gt;=0.25),3, 0)</f>
        <v>0</v>
      </c>
      <c r="B28" s="1" t="s">
        <v>41</v>
      </c>
      <c r="C28" s="1" t="s">
        <v>17</v>
      </c>
    </row>
    <row r="29" spans="1:3" x14ac:dyDescent="0.25">
      <c r="A29" s="2">
        <f>IF(AND(SUM('Enter Data'!E38:I38)='Enter Data'!B38,SUM($A$26:$A$28) = 0, 'Enter Data'!H38&gt;=0.5), 4, 0)</f>
        <v>0</v>
      </c>
      <c r="B29" s="1" t="s">
        <v>49</v>
      </c>
      <c r="C29" s="1" t="s">
        <v>50</v>
      </c>
    </row>
    <row r="30" spans="1:3" x14ac:dyDescent="0.25">
      <c r="A30" s="2">
        <f>IF(AND(SUM('Enter Data'!E38:I38)='Enter Data'!B38,SUM($A$26:$A$29) = 0, 'Enter Data'!E38+'Enter Data'!F38+'Enter Data'!G38&lt;0.25, 'Enter Data'!I38&lt;0.5), 5, 0)</f>
        <v>5</v>
      </c>
      <c r="B30" s="1" t="s">
        <v>44</v>
      </c>
      <c r="C30" s="1" t="s">
        <v>50</v>
      </c>
    </row>
    <row r="31" spans="1:3" x14ac:dyDescent="0.25">
      <c r="A31" s="2">
        <f>IF(AND(SUM('Enter Data'!E38:I38)='Enter Data'!B38,SUM($A$26:$A$30) = 0, 'Enter Data'!I38&gt;=0.5),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Data'!E38:I38)='Enter Data'!B38, 'Enter Data'!E38+'Enter Data'!F38&gt;=0.25, 'Enter Data'!G38&lt;0.5, 'Enter Data'!H38&lt;0.5, 'Enter Data'!I38&lt;0.5), 1, 0)</f>
        <v>0</v>
      </c>
      <c r="B35" s="1" t="s">
        <v>38</v>
      </c>
      <c r="C35" s="1" t="s">
        <v>11</v>
      </c>
    </row>
    <row r="36" spans="1:3" x14ac:dyDescent="0.25">
      <c r="A36" s="2">
        <f>IF(AND(SUM('Enter Data'!E38:I38)='Enter Data'!B38,SUM($A$35) = 0,'Enter Data'!E38+'Enter Data'!F38+'Enter Data'!G38&gt;=0.3, 'Enter Data'!I38&gt;=0.3, 'Enter Data'!I38&lt;0.5), 2, 0)</f>
        <v>0</v>
      </c>
      <c r="B36" s="1" t="s">
        <v>53</v>
      </c>
      <c r="C36" s="1" t="s">
        <v>11</v>
      </c>
    </row>
    <row r="37" spans="1:3" x14ac:dyDescent="0.25">
      <c r="A37" s="2">
        <f>IF(AND(SUM('Enter Data'!E38:I38)='Enter Data'!B38,SUM($A$35:$A$36) = 0, 'Enter Data'!E38+'Enter Data'!F38+'Enter Data'!G38&gt;=0.3, 'Enter Data'!E38+'Enter Data'!F38&lt;0.25, 'Enter Data'!H38&lt;0.3,'Enter Data'!I38&lt;0.3), 3, 0)</f>
        <v>0</v>
      </c>
      <c r="B37" s="1" t="s">
        <v>54</v>
      </c>
      <c r="C37" s="1" t="s">
        <v>19</v>
      </c>
    </row>
    <row r="38" spans="1:3" x14ac:dyDescent="0.25">
      <c r="A38" s="2">
        <f>IF(AND(SUM('Enter Data'!E38:I38)='Enter Data'!B38,SUM($A$35:$A$37) = 0,'Enter Data'!E38+'Enter Data'!F38+'Enter Data'!G38&lt;=0.15,'Enter Data'!H38&lt;0.3,'Enter Data'!I38&lt;0.3,'Enter Data'!H38+'Enter Data'!I38&lt;0.4), 4, 0)</f>
        <v>4</v>
      </c>
      <c r="B38" s="1" t="s">
        <v>55</v>
      </c>
      <c r="C38" s="1" t="s">
        <v>19</v>
      </c>
    </row>
    <row r="39" spans="1:3" x14ac:dyDescent="0.25">
      <c r="A39" s="2">
        <f>IF(AND(SUM('Enter Data'!E38:I38)='Enter Data'!B38,SUM($A$35:$A$38) = 0,'Enter Data'!E38+'Enter Data'!F38&gt;=0.25, 'Enter Data'!G38&gt;=0.5), 5, 0)</f>
        <v>0</v>
      </c>
      <c r="B39" s="1" t="s">
        <v>56</v>
      </c>
      <c r="C39" s="1" t="s">
        <v>19</v>
      </c>
    </row>
    <row r="40" spans="1:3" x14ac:dyDescent="0.25">
      <c r="A40" s="2">
        <f>IF(AND(SUM('Enter Data'!E38:I38)='Enter Data'!B38,SUM($A$35:$A$39) = 0,'Enter Data'!H38&gt;=0.3,'Enter Data'!I38&lt;0.3, 'Enter Data'!E38+'Enter Data'!F38&lt;0.25), 6, 0)</f>
        <v>0</v>
      </c>
      <c r="B40" s="1" t="s">
        <v>57</v>
      </c>
      <c r="C40" s="1" t="s">
        <v>58</v>
      </c>
    </row>
    <row r="41" spans="1:3" x14ac:dyDescent="0.25">
      <c r="A41" s="2">
        <f>IF(AND(SUM('Enter Data'!E38:I38)='Enter Data'!B38,SUM($A$35:$A$40) = 0,'Enter Data'!E38+'Enter Data'!F38+'Enter Data'!G38&gt;=0.15, 'Enter Data'!E38+'Enter Data'!F38+'Enter Data'!G38&lt;0.3, 'Enter Data'!E38+'Enter Data'!F38&lt;0.25), 7, 0)</f>
        <v>0</v>
      </c>
      <c r="B41" s="1" t="s">
        <v>59</v>
      </c>
      <c r="C41" s="1" t="s">
        <v>58</v>
      </c>
    </row>
    <row r="42" spans="1:3" x14ac:dyDescent="0.25">
      <c r="A42" s="2">
        <f>IF(AND(SUM('Enter Data'!E38:I38)='Enter Data'!B38,SUM($A$35:$A$41) = 0,'Enter Data'!H38+'Enter Data'!I38&gt;=0.4, 'Enter Data'!H38&gt;='Enter Data'!I38, 'Enter Data'!E38+'Enter Data'!F38+'Enter Data'!G38&lt;=0.15), 8, 0)</f>
        <v>0</v>
      </c>
      <c r="B42" s="1" t="s">
        <v>60</v>
      </c>
      <c r="C42" s="1" t="s">
        <v>58</v>
      </c>
    </row>
    <row r="43" spans="1:3" x14ac:dyDescent="0.25">
      <c r="A43" s="2">
        <f>IF(AND(SUM('Enter Data'!E38:I38)='Enter Data'!B38,SUM($A$35:$A$42) = 0,'Enter Data'!E38+'Enter Data'!F38&gt;=0.25, 'Enter Data'!H38&gt;=0.5), 9, 0)</f>
        <v>0</v>
      </c>
      <c r="B43" s="1" t="s">
        <v>61</v>
      </c>
      <c r="C43" s="1" t="s">
        <v>58</v>
      </c>
    </row>
    <row r="44" spans="1:3" x14ac:dyDescent="0.25">
      <c r="A44" s="2">
        <f>IF(AND(SUM('Enter Data'!E38:I38)='Enter Data'!B38,SUM($A$35:$A$43) = 0,'Enter Data'!I38&gt;=0.3, 'Enter Data'!E38+'Enter Data'!F38+'Enter Data'!G38&lt;0.15, 'Enter Data'!I38&gt;'Enter Data'!H38), 10, 0)</f>
        <v>0</v>
      </c>
      <c r="B44" s="1" t="s">
        <v>62</v>
      </c>
      <c r="C44" s="1" t="s">
        <v>63</v>
      </c>
    </row>
    <row r="45" spans="1:3" x14ac:dyDescent="0.25">
      <c r="A45" s="2">
        <f>IF(AND(SUM('Enter Data'!E38:I38)='Enter Data'!B38,SUM($A$35:$A$44) = 0,'Enter Data'!H38+'Enter Data'!I38&gt;=0.4, 'Enter Data'!I38&gt;'Enter Data'!H38, 'Enter Data'!E38+'Enter Data'!F38+'Enter Data'!G38&lt;15), 11, 0)</f>
        <v>0</v>
      </c>
      <c r="B45" s="1" t="s">
        <v>64</v>
      </c>
      <c r="C45" s="1" t="s">
        <v>63</v>
      </c>
    </row>
    <row r="46" spans="1:3" x14ac:dyDescent="0.25">
      <c r="A46" s="2">
        <f>IF(AND(SUM('Enter Data'!E38:I38)='Enter Data'!B38,SUM($A$35:$A$45) = 0,'Enter Data'!E38+'Enter Data'!F38&gt;=0.25, 'Enter Data'!I38&gt;=0.5), 12, 0)</f>
        <v>0</v>
      </c>
      <c r="B46" s="1" t="s">
        <v>65</v>
      </c>
      <c r="C46" s="1" t="s">
        <v>63</v>
      </c>
    </row>
    <row r="47" spans="1:3" x14ac:dyDescent="0.25">
      <c r="A47" s="2">
        <f>IF(AND(SUM('Enter Data'!E38:I38)='Enter Data'!B38,SUM($A$35:$A$46) = 0,'Enter Data'!E38+'Enter Data'!F38+'Enter Data'!G38&gt;=0.3, 'Enter Data'!I38&gt;=0.5), 13, 0)</f>
        <v>0</v>
      </c>
      <c r="B47" s="1" t="s">
        <v>66</v>
      </c>
      <c r="C47" s="1" t="s">
        <v>63</v>
      </c>
    </row>
    <row r="48" spans="1:3" x14ac:dyDescent="0.25">
      <c r="A48" s="2">
        <f>SUM(A35:A47)+1</f>
        <v>5</v>
      </c>
      <c r="B48" s="4"/>
      <c r="C48"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D5FAE-EB28-4D13-B1EF-0D2F877D25D7}">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Data'!C39+1.5*'Enter Data'!D39&lt;0.15,1,0)</f>
        <v>0</v>
      </c>
      <c r="B2" s="1" t="s">
        <v>14</v>
      </c>
      <c r="C2" s="1" t="s">
        <v>15</v>
      </c>
    </row>
    <row r="3" spans="1:3" x14ac:dyDescent="0.25">
      <c r="A3" s="2">
        <f>IF(AND('Enter Data'!C39+1.5*'Enter Data'!D39&gt;=0.15, 'Enter Data'!C39+2*'Enter Data'!D39&lt;0.3), 2, 0)</f>
        <v>0</v>
      </c>
      <c r="B3" s="1" t="s">
        <v>16</v>
      </c>
      <c r="C3" s="1" t="s">
        <v>17</v>
      </c>
    </row>
    <row r="4" spans="1:3" x14ac:dyDescent="0.25">
      <c r="A4" s="2">
        <f>IF(OR(AND('Enter Data'!D39&gt;=0.07, 'Enter Data'!D39&lt;0.2,'Enter Data'!B39&gt;0.52,'Enter Data'!C39+2*'Enter Data'!D39&gt;=0.3), AND('Enter Data'!D39&lt;0.07, 'Enter Data'!C39&lt;0.5, 'Enter Data'!C39+2*'Enter Data'!D39&gt;=0.3)), 3,0)</f>
        <v>0</v>
      </c>
      <c r="B4" s="1" t="s">
        <v>18</v>
      </c>
      <c r="C4" s="1" t="s">
        <v>19</v>
      </c>
    </row>
    <row r="5" spans="1:3" x14ac:dyDescent="0.25">
      <c r="A5" s="2">
        <f>IF(AND('Enter Data'!D39&gt;=0.07, 'Enter Data'!D39&lt;0.27, 'Enter Data'!C39&gt;=0.28, 'Enter Data'!C39&lt;0.5, 'Enter Data'!B39&lt;=0.52), 4, 0)</f>
        <v>0</v>
      </c>
      <c r="B5" s="1" t="s">
        <v>20</v>
      </c>
      <c r="C5" s="1" t="s">
        <v>21</v>
      </c>
    </row>
    <row r="6" spans="1:3" x14ac:dyDescent="0.25">
      <c r="A6" s="2">
        <f>IF(OR(AND('Enter Data'!C39&gt;=0.5, 'Enter Data'!D39&gt;=0.12,'Enter Data'!D39&lt;0.27), AND('Enter Data'!C39&gt;=0.5,'Enter Data'!C39&lt;0.8,'Enter Data'!D39&lt;0.12)), 5,0)</f>
        <v>0</v>
      </c>
      <c r="B6" s="1" t="s">
        <v>22</v>
      </c>
      <c r="C6" s="1" t="s">
        <v>23</v>
      </c>
    </row>
    <row r="7" spans="1:3" x14ac:dyDescent="0.25">
      <c r="A7" s="2">
        <f>IF(AND('Enter Data'!C39&gt;=0.8, 'Enter Data'!D39&lt;0.12), 6, 0)</f>
        <v>6</v>
      </c>
      <c r="B7" s="1" t="s">
        <v>24</v>
      </c>
      <c r="C7" s="1" t="s">
        <v>25</v>
      </c>
    </row>
    <row r="8" spans="1:3" x14ac:dyDescent="0.25">
      <c r="A8" s="2">
        <f>IF(AND('Enter Data'!D39&gt;=0.2, 'Enter Data'!D39&lt;0.35, 'Enter Data'!C39&lt;0.28, 'Enter Data'!B39&gt;0.45), 7, 0)</f>
        <v>0</v>
      </c>
      <c r="B8" s="1" t="s">
        <v>26</v>
      </c>
      <c r="C8" s="1" t="s">
        <v>27</v>
      </c>
    </row>
    <row r="9" spans="1:3" x14ac:dyDescent="0.25">
      <c r="A9" s="2">
        <f>IF(AND('Enter Data'!D39&gt;=0.27, 'Enter Data'!D39&lt;0.4, 'Enter Data'!B39&gt;0.2, 'Enter Data'!B39&lt;=0.45), 8, 0)</f>
        <v>0</v>
      </c>
      <c r="B9" s="1" t="s">
        <v>28</v>
      </c>
      <c r="C9" s="1" t="s">
        <v>29</v>
      </c>
    </row>
    <row r="10" spans="1:3" x14ac:dyDescent="0.25">
      <c r="A10" s="2">
        <f>IF(AND('Enter Data'!D39&gt;=0.27, 'Enter Data'!D39&lt;0.4, 'Enter Data'!B39&lt;=0.2), 9, 0)</f>
        <v>0</v>
      </c>
      <c r="B10" s="1" t="s">
        <v>30</v>
      </c>
      <c r="C10" s="1" t="s">
        <v>31</v>
      </c>
    </row>
    <row r="11" spans="1:3" x14ac:dyDescent="0.25">
      <c r="A11" s="2">
        <f>IF(AND('Enter Data'!D39&gt;=0.35, 'Enter Data'!B39&gt;0.45), 10, 0)</f>
        <v>0</v>
      </c>
      <c r="B11" s="1" t="s">
        <v>32</v>
      </c>
      <c r="C11" s="1" t="s">
        <v>33</v>
      </c>
    </row>
    <row r="12" spans="1:3" x14ac:dyDescent="0.25">
      <c r="A12" s="2">
        <f>IF(AND('Enter Data'!D39&gt;=0.4, 'Enter Data'!C39&gt;=0.4), 11, 0)</f>
        <v>0</v>
      </c>
      <c r="B12" s="1" t="s">
        <v>34</v>
      </c>
      <c r="C12" s="1" t="s">
        <v>35</v>
      </c>
    </row>
    <row r="13" spans="1:3" x14ac:dyDescent="0.25">
      <c r="A13" s="2">
        <f>IF(AND('Enter Data'!D39&gt;=0.4, 'Enter Data'!B39&lt;=0.45,'Enter Data'!C39&lt;0.4),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Data'!E39:I39)='Enter Data'!B39, 'Enter Data'!E39+'Enter Data'!F39&gt;=0.25, 'Enter Data'!G39&lt;0.5, 'Enter Data'!H39&lt;0.5, 'Enter Data'!I39&lt;0.5), 1, 0)</f>
        <v>0</v>
      </c>
      <c r="B17" s="1" t="s">
        <v>38</v>
      </c>
      <c r="C17" s="1" t="s">
        <v>39</v>
      </c>
    </row>
    <row r="18" spans="1:3" x14ac:dyDescent="0.25">
      <c r="A18" s="2">
        <f>IF(AND(SUM('Enter Data'!E39:I39)='Enter Data'!B39,SUM($A$17) = 0, 'Enter Data'!E39+'Enter Data'!F39+'Enter Data'!G39&gt;=0.25, 'Enter Data'!E39+'Enter Data'!F39&lt;0.25, 'Enter Data'!H39&lt;0.5,'Enter Data'!I39&lt;0.5), 2, 0)</f>
        <v>0</v>
      </c>
      <c r="B18" s="1" t="s">
        <v>40</v>
      </c>
      <c r="C18" s="1" t="s">
        <v>15</v>
      </c>
    </row>
    <row r="19" spans="1:3" x14ac:dyDescent="0.25">
      <c r="A19" s="2">
        <f>IF(AND(SUM('Enter Data'!E39:I39)='Enter Data'!B39,SUM($A$17:$A$18) = 0, 'Enter Data'!G39&gt;=0.5, 'Enter Data'!E39+'Enter Data'!F39&gt;=0.25), 3, 0)</f>
        <v>0</v>
      </c>
      <c r="B19" s="1" t="s">
        <v>41</v>
      </c>
      <c r="C19" s="1" t="s">
        <v>15</v>
      </c>
    </row>
    <row r="20" spans="1:3" x14ac:dyDescent="0.25">
      <c r="A20" s="2">
        <f>IF(AND(SUM('Enter Data'!E39:I39)='Enter Data'!B39,SUM($A$17:$A$19) = 0, 'Enter Data'!H39&gt;=0.5, 'Enter Data'!H39&gt;'Enter Data'!I39), 4, 0)</f>
        <v>0</v>
      </c>
      <c r="B20" s="1" t="s">
        <v>42</v>
      </c>
      <c r="C20" s="1" t="s">
        <v>43</v>
      </c>
    </row>
    <row r="21" spans="1:3" x14ac:dyDescent="0.25">
      <c r="A21" s="2">
        <f>IF(AND(SUM('Enter Data'!E39:I39)='Enter Data'!B39,SUM($A$17:$A$20) = 0, 'Enter Data'!E39+'Enter Data'!F39+'Enter Data'!G39&lt;0.25, 'Enter Data'!I39&lt;0.5), 5, 0)</f>
        <v>5</v>
      </c>
      <c r="B21" s="1" t="s">
        <v>44</v>
      </c>
      <c r="C21" s="1" t="s">
        <v>43</v>
      </c>
    </row>
    <row r="22" spans="1:3" x14ac:dyDescent="0.25">
      <c r="A22" s="2">
        <f>IF(AND(SUM('Enter Data'!E39:I39)='Enter Data'!B39,SUM($A$17:$A$21) = 0, 'Enter Data'!I39&gt;=0.5),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Data'!E39:I39)='Enter Data'!B39, 'Enter Data'!E39+'Enter Data'!F39&gt;=0.25, 'Enter Data'!G39&lt;0.5, 'Enter Data'!H39&lt;0.5, 'Enter Data'!I39&lt;0.5), 1, 0)</f>
        <v>0</v>
      </c>
      <c r="B26" s="1" t="s">
        <v>38</v>
      </c>
      <c r="C26" s="1" t="s">
        <v>48</v>
      </c>
    </row>
    <row r="27" spans="1:3" x14ac:dyDescent="0.25">
      <c r="A27" s="2">
        <f>IF(AND(SUM('Enter Data'!E39:I39)='Enter Data'!B39,SUM($A$26) = 0, 'Enter Data'!E39+'Enter Data'!F39+'Enter Data'!G39&gt;=0.25, 'Enter Data'!E39+'Enter Data'!F39&lt;0.25, 'Enter Data'!H39&lt;0.5,'Enter Data'!I39&lt;0.5), 2, 0)</f>
        <v>0</v>
      </c>
      <c r="B27" s="1" t="s">
        <v>40</v>
      </c>
      <c r="C27" s="1" t="s">
        <v>17</v>
      </c>
    </row>
    <row r="28" spans="1:3" x14ac:dyDescent="0.25">
      <c r="A28" s="2">
        <f>IF(AND(SUM('Enter Data'!E39:I39)='Enter Data'!B39,SUM($A$26:$A$27) = 0, 'Enter Data'!G39&gt;=0.5, 'Enter Data'!E39+'Enter Data'!F39&gt;=0.25),3, 0)</f>
        <v>0</v>
      </c>
      <c r="B28" s="1" t="s">
        <v>41</v>
      </c>
      <c r="C28" s="1" t="s">
        <v>17</v>
      </c>
    </row>
    <row r="29" spans="1:3" x14ac:dyDescent="0.25">
      <c r="A29" s="2">
        <f>IF(AND(SUM('Enter Data'!E39:I39)='Enter Data'!B39,SUM($A$26:$A$28) = 0, 'Enter Data'!H39&gt;=0.5), 4, 0)</f>
        <v>0</v>
      </c>
      <c r="B29" s="1" t="s">
        <v>49</v>
      </c>
      <c r="C29" s="1" t="s">
        <v>50</v>
      </c>
    </row>
    <row r="30" spans="1:3" x14ac:dyDescent="0.25">
      <c r="A30" s="2">
        <f>IF(AND(SUM('Enter Data'!E39:I39)='Enter Data'!B39,SUM($A$26:$A$29) = 0, 'Enter Data'!E39+'Enter Data'!F39+'Enter Data'!G39&lt;0.25, 'Enter Data'!I39&lt;0.5), 5, 0)</f>
        <v>5</v>
      </c>
      <c r="B30" s="1" t="s">
        <v>44</v>
      </c>
      <c r="C30" s="1" t="s">
        <v>50</v>
      </c>
    </row>
    <row r="31" spans="1:3" x14ac:dyDescent="0.25">
      <c r="A31" s="2">
        <f>IF(AND(SUM('Enter Data'!E39:I39)='Enter Data'!B39,SUM($A$26:$A$30) = 0, 'Enter Data'!I39&gt;=0.5),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Data'!E39:I39)='Enter Data'!B39, 'Enter Data'!E39+'Enter Data'!F39&gt;=0.25, 'Enter Data'!G39&lt;0.5, 'Enter Data'!H39&lt;0.5, 'Enter Data'!I39&lt;0.5), 1, 0)</f>
        <v>0</v>
      </c>
      <c r="B35" s="1" t="s">
        <v>38</v>
      </c>
      <c r="C35" s="1" t="s">
        <v>11</v>
      </c>
    </row>
    <row r="36" spans="1:3" x14ac:dyDescent="0.25">
      <c r="A36" s="2">
        <f>IF(AND(SUM('Enter Data'!E39:I39)='Enter Data'!B39,SUM($A$35) = 0,'Enter Data'!E39+'Enter Data'!F39+'Enter Data'!G39&gt;=0.3, 'Enter Data'!I39&gt;=0.3, 'Enter Data'!I39&lt;0.5), 2, 0)</f>
        <v>0</v>
      </c>
      <c r="B36" s="1" t="s">
        <v>53</v>
      </c>
      <c r="C36" s="1" t="s">
        <v>11</v>
      </c>
    </row>
    <row r="37" spans="1:3" x14ac:dyDescent="0.25">
      <c r="A37" s="2">
        <f>IF(AND(SUM('Enter Data'!E39:I39)='Enter Data'!B39,SUM($A$35:$A$36) = 0, 'Enter Data'!E39+'Enter Data'!F39+'Enter Data'!G39&gt;=0.3, 'Enter Data'!E39+'Enter Data'!F39&lt;0.25, 'Enter Data'!H39&lt;0.3,'Enter Data'!I39&lt;0.3), 3, 0)</f>
        <v>0</v>
      </c>
      <c r="B37" s="1" t="s">
        <v>54</v>
      </c>
      <c r="C37" s="1" t="s">
        <v>19</v>
      </c>
    </row>
    <row r="38" spans="1:3" x14ac:dyDescent="0.25">
      <c r="A38" s="2">
        <f>IF(AND(SUM('Enter Data'!E39:I39)='Enter Data'!B39,SUM($A$35:$A$37) = 0,'Enter Data'!E39+'Enter Data'!F39+'Enter Data'!G39&lt;=0.15,'Enter Data'!H39&lt;0.3,'Enter Data'!I39&lt;0.3,'Enter Data'!H39+'Enter Data'!I39&lt;0.4), 4, 0)</f>
        <v>4</v>
      </c>
      <c r="B38" s="1" t="s">
        <v>55</v>
      </c>
      <c r="C38" s="1" t="s">
        <v>19</v>
      </c>
    </row>
    <row r="39" spans="1:3" x14ac:dyDescent="0.25">
      <c r="A39" s="2">
        <f>IF(AND(SUM('Enter Data'!E39:I39)='Enter Data'!B39,SUM($A$35:$A$38) = 0,'Enter Data'!E39+'Enter Data'!F39&gt;=0.25, 'Enter Data'!G39&gt;=0.5), 5, 0)</f>
        <v>0</v>
      </c>
      <c r="B39" s="1" t="s">
        <v>56</v>
      </c>
      <c r="C39" s="1" t="s">
        <v>19</v>
      </c>
    </row>
    <row r="40" spans="1:3" x14ac:dyDescent="0.25">
      <c r="A40" s="2">
        <f>IF(AND(SUM('Enter Data'!E39:I39)='Enter Data'!B39,SUM($A$35:$A$39) = 0,'Enter Data'!H39&gt;=0.3,'Enter Data'!I39&lt;0.3, 'Enter Data'!E39+'Enter Data'!F39&lt;0.25), 6, 0)</f>
        <v>0</v>
      </c>
      <c r="B40" s="1" t="s">
        <v>57</v>
      </c>
      <c r="C40" s="1" t="s">
        <v>58</v>
      </c>
    </row>
    <row r="41" spans="1:3" x14ac:dyDescent="0.25">
      <c r="A41" s="2">
        <f>IF(AND(SUM('Enter Data'!E39:I39)='Enter Data'!B39,SUM($A$35:$A$40) = 0,'Enter Data'!E39+'Enter Data'!F39+'Enter Data'!G39&gt;=0.15, 'Enter Data'!E39+'Enter Data'!F39+'Enter Data'!G39&lt;0.3, 'Enter Data'!E39+'Enter Data'!F39&lt;0.25), 7, 0)</f>
        <v>0</v>
      </c>
      <c r="B41" s="1" t="s">
        <v>59</v>
      </c>
      <c r="C41" s="1" t="s">
        <v>58</v>
      </c>
    </row>
    <row r="42" spans="1:3" x14ac:dyDescent="0.25">
      <c r="A42" s="2">
        <f>IF(AND(SUM('Enter Data'!E39:I39)='Enter Data'!B39,SUM($A$35:$A$41) = 0,'Enter Data'!H39+'Enter Data'!I39&gt;=0.4, 'Enter Data'!H39&gt;='Enter Data'!I39, 'Enter Data'!E39+'Enter Data'!F39+'Enter Data'!G39&lt;=0.15), 8, 0)</f>
        <v>0</v>
      </c>
      <c r="B42" s="1" t="s">
        <v>60</v>
      </c>
      <c r="C42" s="1" t="s">
        <v>58</v>
      </c>
    </row>
    <row r="43" spans="1:3" x14ac:dyDescent="0.25">
      <c r="A43" s="2">
        <f>IF(AND(SUM('Enter Data'!E39:I39)='Enter Data'!B39,SUM($A$35:$A$42) = 0,'Enter Data'!E39+'Enter Data'!F39&gt;=0.25, 'Enter Data'!H39&gt;=0.5), 9, 0)</f>
        <v>0</v>
      </c>
      <c r="B43" s="1" t="s">
        <v>61</v>
      </c>
      <c r="C43" s="1" t="s">
        <v>58</v>
      </c>
    </row>
    <row r="44" spans="1:3" x14ac:dyDescent="0.25">
      <c r="A44" s="2">
        <f>IF(AND(SUM('Enter Data'!E39:I39)='Enter Data'!B39,SUM($A$35:$A$43) = 0,'Enter Data'!I39&gt;=0.3, 'Enter Data'!E39+'Enter Data'!F39+'Enter Data'!G39&lt;0.15, 'Enter Data'!I39&gt;'Enter Data'!H39), 10, 0)</f>
        <v>0</v>
      </c>
      <c r="B44" s="1" t="s">
        <v>62</v>
      </c>
      <c r="C44" s="1" t="s">
        <v>63</v>
      </c>
    </row>
    <row r="45" spans="1:3" x14ac:dyDescent="0.25">
      <c r="A45" s="2">
        <f>IF(AND(SUM('Enter Data'!E39:I39)='Enter Data'!B39,SUM($A$35:$A$44) = 0,'Enter Data'!H39+'Enter Data'!I39&gt;=0.4, 'Enter Data'!I39&gt;'Enter Data'!H39, 'Enter Data'!E39+'Enter Data'!F39+'Enter Data'!G39&lt;15), 11, 0)</f>
        <v>0</v>
      </c>
      <c r="B45" s="1" t="s">
        <v>64</v>
      </c>
      <c r="C45" s="1" t="s">
        <v>63</v>
      </c>
    </row>
    <row r="46" spans="1:3" x14ac:dyDescent="0.25">
      <c r="A46" s="2">
        <f>IF(AND(SUM('Enter Data'!E39:I39)='Enter Data'!B39,SUM($A$35:$A$45) = 0,'Enter Data'!E39+'Enter Data'!F39&gt;=0.25, 'Enter Data'!I39&gt;=0.5), 12, 0)</f>
        <v>0</v>
      </c>
      <c r="B46" s="1" t="s">
        <v>65</v>
      </c>
      <c r="C46" s="1" t="s">
        <v>63</v>
      </c>
    </row>
    <row r="47" spans="1:3" x14ac:dyDescent="0.25">
      <c r="A47" s="2">
        <f>IF(AND(SUM('Enter Data'!E39:I39)='Enter Data'!B39,SUM($A$35:$A$46) = 0,'Enter Data'!E39+'Enter Data'!F39+'Enter Data'!G39&gt;=0.3, 'Enter Data'!I39&gt;=0.5), 13, 0)</f>
        <v>0</v>
      </c>
      <c r="B47" s="1" t="s">
        <v>66</v>
      </c>
      <c r="C47" s="1" t="s">
        <v>63</v>
      </c>
    </row>
    <row r="48" spans="1:3" x14ac:dyDescent="0.25">
      <c r="A48" s="2">
        <f>SUM(A35:A47)+1</f>
        <v>5</v>
      </c>
      <c r="B48" s="4"/>
      <c r="C48"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D9ED0-6309-4492-A7D5-98F7AADA4D23}">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Data'!C40+1.5*'Enter Data'!D40&lt;0.15,1,0)</f>
        <v>0</v>
      </c>
      <c r="B2" s="1" t="s">
        <v>14</v>
      </c>
      <c r="C2" s="1" t="s">
        <v>15</v>
      </c>
    </row>
    <row r="3" spans="1:3" x14ac:dyDescent="0.25">
      <c r="A3" s="2">
        <f>IF(AND('Enter Data'!C40+1.5*'Enter Data'!D40&gt;=0.15, 'Enter Data'!C40+2*'Enter Data'!D40&lt;0.3), 2, 0)</f>
        <v>0</v>
      </c>
      <c r="B3" s="1" t="s">
        <v>16</v>
      </c>
      <c r="C3" s="1" t="s">
        <v>17</v>
      </c>
    </row>
    <row r="4" spans="1:3" x14ac:dyDescent="0.25">
      <c r="A4" s="2">
        <f>IF(OR(AND('Enter Data'!D40&gt;=0.07, 'Enter Data'!D40&lt;0.2,'Enter Data'!B40&gt;0.52,'Enter Data'!C40+2*'Enter Data'!D40&gt;=0.3), AND('Enter Data'!D40&lt;0.07, 'Enter Data'!C40&lt;0.5, 'Enter Data'!C40+2*'Enter Data'!D40&gt;=0.3)), 3,0)</f>
        <v>0</v>
      </c>
      <c r="B4" s="1" t="s">
        <v>18</v>
      </c>
      <c r="C4" s="1" t="s">
        <v>19</v>
      </c>
    </row>
    <row r="5" spans="1:3" x14ac:dyDescent="0.25">
      <c r="A5" s="2">
        <f>IF(AND('Enter Data'!D40&gt;=0.07, 'Enter Data'!D40&lt;0.27, 'Enter Data'!C40&gt;=0.28, 'Enter Data'!C40&lt;0.5, 'Enter Data'!B40&lt;=0.52), 4, 0)</f>
        <v>0</v>
      </c>
      <c r="B5" s="1" t="s">
        <v>20</v>
      </c>
      <c r="C5" s="1" t="s">
        <v>21</v>
      </c>
    </row>
    <row r="6" spans="1:3" x14ac:dyDescent="0.25">
      <c r="A6" s="2">
        <f>IF(OR(AND('Enter Data'!C40&gt;=0.5, 'Enter Data'!D40&gt;=0.12,'Enter Data'!D40&lt;0.27), AND('Enter Data'!C40&gt;=0.5,'Enter Data'!C40&lt;0.8,'Enter Data'!D40&lt;0.12)), 5,0)</f>
        <v>0</v>
      </c>
      <c r="B6" s="1" t="s">
        <v>22</v>
      </c>
      <c r="C6" s="1" t="s">
        <v>23</v>
      </c>
    </row>
    <row r="7" spans="1:3" x14ac:dyDescent="0.25">
      <c r="A7" s="2">
        <f>IF(AND('Enter Data'!C40&gt;=0.8, 'Enter Data'!D40&lt;0.12), 6, 0)</f>
        <v>6</v>
      </c>
      <c r="B7" s="1" t="s">
        <v>24</v>
      </c>
      <c r="C7" s="1" t="s">
        <v>25</v>
      </c>
    </row>
    <row r="8" spans="1:3" x14ac:dyDescent="0.25">
      <c r="A8" s="2">
        <f>IF(AND('Enter Data'!D40&gt;=0.2, 'Enter Data'!D40&lt;0.35, 'Enter Data'!C40&lt;0.28, 'Enter Data'!B40&gt;0.45), 7, 0)</f>
        <v>0</v>
      </c>
      <c r="B8" s="1" t="s">
        <v>26</v>
      </c>
      <c r="C8" s="1" t="s">
        <v>27</v>
      </c>
    </row>
    <row r="9" spans="1:3" x14ac:dyDescent="0.25">
      <c r="A9" s="2">
        <f>IF(AND('Enter Data'!D40&gt;=0.27, 'Enter Data'!D40&lt;0.4, 'Enter Data'!B40&gt;0.2, 'Enter Data'!B40&lt;=0.45), 8, 0)</f>
        <v>0</v>
      </c>
      <c r="B9" s="1" t="s">
        <v>28</v>
      </c>
      <c r="C9" s="1" t="s">
        <v>29</v>
      </c>
    </row>
    <row r="10" spans="1:3" x14ac:dyDescent="0.25">
      <c r="A10" s="2">
        <f>IF(AND('Enter Data'!D40&gt;=0.27, 'Enter Data'!D40&lt;0.4, 'Enter Data'!B40&lt;=0.2), 9, 0)</f>
        <v>0</v>
      </c>
      <c r="B10" s="1" t="s">
        <v>30</v>
      </c>
      <c r="C10" s="1" t="s">
        <v>31</v>
      </c>
    </row>
    <row r="11" spans="1:3" x14ac:dyDescent="0.25">
      <c r="A11" s="2">
        <f>IF(AND('Enter Data'!D40&gt;=0.35, 'Enter Data'!B40&gt;0.45), 10, 0)</f>
        <v>0</v>
      </c>
      <c r="B11" s="1" t="s">
        <v>32</v>
      </c>
      <c r="C11" s="1" t="s">
        <v>33</v>
      </c>
    </row>
    <row r="12" spans="1:3" x14ac:dyDescent="0.25">
      <c r="A12" s="2">
        <f>IF(AND('Enter Data'!D40&gt;=0.4, 'Enter Data'!C40&gt;=0.4), 11, 0)</f>
        <v>0</v>
      </c>
      <c r="B12" s="1" t="s">
        <v>34</v>
      </c>
      <c r="C12" s="1" t="s">
        <v>35</v>
      </c>
    </row>
    <row r="13" spans="1:3" x14ac:dyDescent="0.25">
      <c r="A13" s="2">
        <f>IF(AND('Enter Data'!D40&gt;=0.4, 'Enter Data'!B40&lt;=0.45,'Enter Data'!C40&lt;0.4),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Data'!E40:I40)='Enter Data'!B40, 'Enter Data'!E40+'Enter Data'!F40&gt;=0.25, 'Enter Data'!G40&lt;0.5, 'Enter Data'!H40&lt;0.5, 'Enter Data'!I40&lt;0.5), 1, 0)</f>
        <v>0</v>
      </c>
      <c r="B17" s="1" t="s">
        <v>38</v>
      </c>
      <c r="C17" s="1" t="s">
        <v>39</v>
      </c>
    </row>
    <row r="18" spans="1:3" x14ac:dyDescent="0.25">
      <c r="A18" s="2">
        <f>IF(AND(SUM('Enter Data'!E40:I40)='Enter Data'!B40,SUM($A$17) = 0, 'Enter Data'!E40+'Enter Data'!F40+'Enter Data'!G40&gt;=0.25, 'Enter Data'!E40+'Enter Data'!F40&lt;0.25, 'Enter Data'!H40&lt;0.5,'Enter Data'!I40&lt;0.5), 2, 0)</f>
        <v>0</v>
      </c>
      <c r="B18" s="1" t="s">
        <v>40</v>
      </c>
      <c r="C18" s="1" t="s">
        <v>15</v>
      </c>
    </row>
    <row r="19" spans="1:3" x14ac:dyDescent="0.25">
      <c r="A19" s="2">
        <f>IF(AND(SUM('Enter Data'!E40:I40)='Enter Data'!B40,SUM($A$17:$A$18) = 0, 'Enter Data'!G40&gt;=0.5, 'Enter Data'!E40+'Enter Data'!F40&gt;=0.25), 3, 0)</f>
        <v>0</v>
      </c>
      <c r="B19" s="1" t="s">
        <v>41</v>
      </c>
      <c r="C19" s="1" t="s">
        <v>15</v>
      </c>
    </row>
    <row r="20" spans="1:3" x14ac:dyDescent="0.25">
      <c r="A20" s="2">
        <f>IF(AND(SUM('Enter Data'!E40:I40)='Enter Data'!B40,SUM($A$17:$A$19) = 0, 'Enter Data'!H40&gt;=0.5, 'Enter Data'!H40&gt;'Enter Data'!I40), 4, 0)</f>
        <v>0</v>
      </c>
      <c r="B20" s="1" t="s">
        <v>42</v>
      </c>
      <c r="C20" s="1" t="s">
        <v>43</v>
      </c>
    </row>
    <row r="21" spans="1:3" x14ac:dyDescent="0.25">
      <c r="A21" s="2">
        <f>IF(AND(SUM('Enter Data'!E40:I40)='Enter Data'!B40,SUM($A$17:$A$20) = 0, 'Enter Data'!E40+'Enter Data'!F40+'Enter Data'!G40&lt;0.25, 'Enter Data'!I40&lt;0.5), 5, 0)</f>
        <v>5</v>
      </c>
      <c r="B21" s="1" t="s">
        <v>44</v>
      </c>
      <c r="C21" s="1" t="s">
        <v>43</v>
      </c>
    </row>
    <row r="22" spans="1:3" x14ac:dyDescent="0.25">
      <c r="A22" s="2">
        <f>IF(AND(SUM('Enter Data'!E40:I40)='Enter Data'!B40,SUM($A$17:$A$21) = 0, 'Enter Data'!I40&gt;=0.5),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Data'!E40:I40)='Enter Data'!B40, 'Enter Data'!E40+'Enter Data'!F40&gt;=0.25, 'Enter Data'!G40&lt;0.5, 'Enter Data'!H40&lt;0.5, 'Enter Data'!I40&lt;0.5), 1, 0)</f>
        <v>0</v>
      </c>
      <c r="B26" s="1" t="s">
        <v>38</v>
      </c>
      <c r="C26" s="1" t="s">
        <v>48</v>
      </c>
    </row>
    <row r="27" spans="1:3" x14ac:dyDescent="0.25">
      <c r="A27" s="2">
        <f>IF(AND(SUM('Enter Data'!E40:I40)='Enter Data'!B40,SUM($A$26) = 0, 'Enter Data'!E40+'Enter Data'!F40+'Enter Data'!G40&gt;=0.25, 'Enter Data'!E40+'Enter Data'!F40&lt;0.25, 'Enter Data'!H40&lt;0.5,'Enter Data'!I40&lt;0.5), 2, 0)</f>
        <v>0</v>
      </c>
      <c r="B27" s="1" t="s">
        <v>40</v>
      </c>
      <c r="C27" s="1" t="s">
        <v>17</v>
      </c>
    </row>
    <row r="28" spans="1:3" x14ac:dyDescent="0.25">
      <c r="A28" s="2">
        <f>IF(AND(SUM('Enter Data'!E40:I40)='Enter Data'!B40,SUM($A$26:$A$27) = 0, 'Enter Data'!G40&gt;=0.5, 'Enter Data'!E40+'Enter Data'!F40&gt;=0.25),3, 0)</f>
        <v>0</v>
      </c>
      <c r="B28" s="1" t="s">
        <v>41</v>
      </c>
      <c r="C28" s="1" t="s">
        <v>17</v>
      </c>
    </row>
    <row r="29" spans="1:3" x14ac:dyDescent="0.25">
      <c r="A29" s="2">
        <f>IF(AND(SUM('Enter Data'!E40:I40)='Enter Data'!B40,SUM($A$26:$A$28) = 0, 'Enter Data'!H40&gt;=0.5), 4, 0)</f>
        <v>0</v>
      </c>
      <c r="B29" s="1" t="s">
        <v>49</v>
      </c>
      <c r="C29" s="1" t="s">
        <v>50</v>
      </c>
    </row>
    <row r="30" spans="1:3" x14ac:dyDescent="0.25">
      <c r="A30" s="2">
        <f>IF(AND(SUM('Enter Data'!E40:I40)='Enter Data'!B40,SUM($A$26:$A$29) = 0, 'Enter Data'!E40+'Enter Data'!F40+'Enter Data'!G40&lt;0.25, 'Enter Data'!I40&lt;0.5), 5, 0)</f>
        <v>5</v>
      </c>
      <c r="B30" s="1" t="s">
        <v>44</v>
      </c>
      <c r="C30" s="1" t="s">
        <v>50</v>
      </c>
    </row>
    <row r="31" spans="1:3" x14ac:dyDescent="0.25">
      <c r="A31" s="2">
        <f>IF(AND(SUM('Enter Data'!E40:I40)='Enter Data'!B40,SUM($A$26:$A$30) = 0, 'Enter Data'!I40&gt;=0.5),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Data'!E40:I40)='Enter Data'!B40, 'Enter Data'!E40+'Enter Data'!F40&gt;=0.25, 'Enter Data'!G40&lt;0.5, 'Enter Data'!H40&lt;0.5, 'Enter Data'!I40&lt;0.5), 1, 0)</f>
        <v>0</v>
      </c>
      <c r="B35" s="1" t="s">
        <v>38</v>
      </c>
      <c r="C35" s="1" t="s">
        <v>11</v>
      </c>
    </row>
    <row r="36" spans="1:3" x14ac:dyDescent="0.25">
      <c r="A36" s="2">
        <f>IF(AND(SUM('Enter Data'!E40:I40)='Enter Data'!B40,SUM($A$35) = 0,'Enter Data'!E40+'Enter Data'!F40+'Enter Data'!G40&gt;=0.3, 'Enter Data'!I40&gt;=0.3, 'Enter Data'!I40&lt;0.5), 2, 0)</f>
        <v>0</v>
      </c>
      <c r="B36" s="1" t="s">
        <v>53</v>
      </c>
      <c r="C36" s="1" t="s">
        <v>11</v>
      </c>
    </row>
    <row r="37" spans="1:3" x14ac:dyDescent="0.25">
      <c r="A37" s="2">
        <f>IF(AND(SUM('Enter Data'!E40:I40)='Enter Data'!B40,SUM($A$35:$A$36) = 0, 'Enter Data'!E40+'Enter Data'!F40+'Enter Data'!G40&gt;=0.3, 'Enter Data'!E40+'Enter Data'!F40&lt;0.25, 'Enter Data'!H40&lt;0.3,'Enter Data'!I40&lt;0.3), 3, 0)</f>
        <v>0</v>
      </c>
      <c r="B37" s="1" t="s">
        <v>54</v>
      </c>
      <c r="C37" s="1" t="s">
        <v>19</v>
      </c>
    </row>
    <row r="38" spans="1:3" x14ac:dyDescent="0.25">
      <c r="A38" s="2">
        <f>IF(AND(SUM('Enter Data'!E40:I40)='Enter Data'!B40,SUM($A$35:$A$37) = 0,'Enter Data'!E40+'Enter Data'!F40+'Enter Data'!G40&lt;=0.15,'Enter Data'!H40&lt;0.3,'Enter Data'!I40&lt;0.3,'Enter Data'!H40+'Enter Data'!I40&lt;0.4), 4, 0)</f>
        <v>4</v>
      </c>
      <c r="B38" s="1" t="s">
        <v>55</v>
      </c>
      <c r="C38" s="1" t="s">
        <v>19</v>
      </c>
    </row>
    <row r="39" spans="1:3" x14ac:dyDescent="0.25">
      <c r="A39" s="2">
        <f>IF(AND(SUM('Enter Data'!E40:I40)='Enter Data'!B40,SUM($A$35:$A$38) = 0,'Enter Data'!E40+'Enter Data'!F40&gt;=0.25, 'Enter Data'!G40&gt;=0.5), 5, 0)</f>
        <v>0</v>
      </c>
      <c r="B39" s="1" t="s">
        <v>56</v>
      </c>
      <c r="C39" s="1" t="s">
        <v>19</v>
      </c>
    </row>
    <row r="40" spans="1:3" x14ac:dyDescent="0.25">
      <c r="A40" s="2">
        <f>IF(AND(SUM('Enter Data'!E40:I40)='Enter Data'!B40,SUM($A$35:$A$39) = 0,'Enter Data'!H40&gt;=0.3,'Enter Data'!I40&lt;0.3, 'Enter Data'!E40+'Enter Data'!F40&lt;0.25), 6, 0)</f>
        <v>0</v>
      </c>
      <c r="B40" s="1" t="s">
        <v>57</v>
      </c>
      <c r="C40" s="1" t="s">
        <v>58</v>
      </c>
    </row>
    <row r="41" spans="1:3" x14ac:dyDescent="0.25">
      <c r="A41" s="2">
        <f>IF(AND(SUM('Enter Data'!E40:I40)='Enter Data'!B40,SUM($A$35:$A$40) = 0,'Enter Data'!E40+'Enter Data'!F40+'Enter Data'!G40&gt;=0.15, 'Enter Data'!E40+'Enter Data'!F40+'Enter Data'!G40&lt;0.3, 'Enter Data'!E40+'Enter Data'!F40&lt;0.25), 7, 0)</f>
        <v>0</v>
      </c>
      <c r="B41" s="1" t="s">
        <v>59</v>
      </c>
      <c r="C41" s="1" t="s">
        <v>58</v>
      </c>
    </row>
    <row r="42" spans="1:3" x14ac:dyDescent="0.25">
      <c r="A42" s="2">
        <f>IF(AND(SUM('Enter Data'!E40:I40)='Enter Data'!B40,SUM($A$35:$A$41) = 0,'Enter Data'!H40+'Enter Data'!I40&gt;=0.4, 'Enter Data'!H40&gt;='Enter Data'!I40, 'Enter Data'!E40+'Enter Data'!F40+'Enter Data'!G40&lt;=0.15), 8, 0)</f>
        <v>0</v>
      </c>
      <c r="B42" s="1" t="s">
        <v>60</v>
      </c>
      <c r="C42" s="1" t="s">
        <v>58</v>
      </c>
    </row>
    <row r="43" spans="1:3" x14ac:dyDescent="0.25">
      <c r="A43" s="2">
        <f>IF(AND(SUM('Enter Data'!E40:I40)='Enter Data'!B40,SUM($A$35:$A$42) = 0,'Enter Data'!E40+'Enter Data'!F40&gt;=0.25, 'Enter Data'!H40&gt;=0.5), 9, 0)</f>
        <v>0</v>
      </c>
      <c r="B43" s="1" t="s">
        <v>61</v>
      </c>
      <c r="C43" s="1" t="s">
        <v>58</v>
      </c>
    </row>
    <row r="44" spans="1:3" x14ac:dyDescent="0.25">
      <c r="A44" s="2">
        <f>IF(AND(SUM('Enter Data'!E40:I40)='Enter Data'!B40,SUM($A$35:$A$43) = 0,'Enter Data'!I40&gt;=0.3, 'Enter Data'!E40+'Enter Data'!F40+'Enter Data'!G40&lt;0.15, 'Enter Data'!I40&gt;'Enter Data'!H40), 10, 0)</f>
        <v>0</v>
      </c>
      <c r="B44" s="1" t="s">
        <v>62</v>
      </c>
      <c r="C44" s="1" t="s">
        <v>63</v>
      </c>
    </row>
    <row r="45" spans="1:3" x14ac:dyDescent="0.25">
      <c r="A45" s="2">
        <f>IF(AND(SUM('Enter Data'!E40:I40)='Enter Data'!B40,SUM($A$35:$A$44) = 0,'Enter Data'!H40+'Enter Data'!I40&gt;=0.4, 'Enter Data'!I40&gt;'Enter Data'!H40, 'Enter Data'!E40+'Enter Data'!F40+'Enter Data'!G40&lt;15), 11, 0)</f>
        <v>0</v>
      </c>
      <c r="B45" s="1" t="s">
        <v>64</v>
      </c>
      <c r="C45" s="1" t="s">
        <v>63</v>
      </c>
    </row>
    <row r="46" spans="1:3" x14ac:dyDescent="0.25">
      <c r="A46" s="2">
        <f>IF(AND(SUM('Enter Data'!E40:I40)='Enter Data'!B40,SUM($A$35:$A$45) = 0,'Enter Data'!E40+'Enter Data'!F40&gt;=0.25, 'Enter Data'!I40&gt;=0.5), 12, 0)</f>
        <v>0</v>
      </c>
      <c r="B46" s="1" t="s">
        <v>65</v>
      </c>
      <c r="C46" s="1" t="s">
        <v>63</v>
      </c>
    </row>
    <row r="47" spans="1:3" x14ac:dyDescent="0.25">
      <c r="A47" s="2">
        <f>IF(AND(SUM('Enter Data'!E40:I40)='Enter Data'!B40,SUM($A$35:$A$46) = 0,'Enter Data'!E40+'Enter Data'!F40+'Enter Data'!G40&gt;=0.3, 'Enter Data'!I40&gt;=0.5), 13, 0)</f>
        <v>0</v>
      </c>
      <c r="B47" s="1" t="s">
        <v>66</v>
      </c>
      <c r="C47" s="1" t="s">
        <v>63</v>
      </c>
    </row>
    <row r="48" spans="1:3" x14ac:dyDescent="0.25">
      <c r="A48" s="2">
        <f>SUM(A35:A47)+1</f>
        <v>5</v>
      </c>
      <c r="B48" s="4"/>
      <c r="C48"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D755C-E6D8-45B4-A5B7-4069132E2ECA}">
  <dimension ref="A1:C48"/>
  <sheetViews>
    <sheetView workbookViewId="0">
      <selection activeCell="G6" sqref="G6"/>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Data'!C41+1.5*'Enter Data'!D41&lt;0.15,1,0)</f>
        <v>0</v>
      </c>
      <c r="B2" s="1" t="s">
        <v>14</v>
      </c>
      <c r="C2" s="1" t="s">
        <v>15</v>
      </c>
    </row>
    <row r="3" spans="1:3" x14ac:dyDescent="0.25">
      <c r="A3" s="2">
        <f>IF(AND('Enter Data'!C41+1.5*'Enter Data'!D41&gt;=0.15, 'Enter Data'!C41+2*'Enter Data'!D41&lt;0.3), 2, 0)</f>
        <v>0</v>
      </c>
      <c r="B3" s="1" t="s">
        <v>16</v>
      </c>
      <c r="C3" s="1" t="s">
        <v>17</v>
      </c>
    </row>
    <row r="4" spans="1:3" x14ac:dyDescent="0.25">
      <c r="A4" s="2">
        <f>IF(OR(AND('Enter Data'!D41&gt;=0.07, 'Enter Data'!D41&lt;0.2,'Enter Data'!B41&gt;0.52,'Enter Data'!C41+2*'Enter Data'!D41&gt;=0.3), AND('Enter Data'!D41&lt;0.07, 'Enter Data'!C41&lt;0.5, 'Enter Data'!C41+2*'Enter Data'!D41&gt;=0.3)), 3,0)</f>
        <v>0</v>
      </c>
      <c r="B4" s="1" t="s">
        <v>18</v>
      </c>
      <c r="C4" s="1" t="s">
        <v>19</v>
      </c>
    </row>
    <row r="5" spans="1:3" x14ac:dyDescent="0.25">
      <c r="A5" s="2">
        <f>IF(AND('Enter Data'!D41&gt;=0.07, 'Enter Data'!D41&lt;0.27, 'Enter Data'!C41&gt;=0.28, 'Enter Data'!C41&lt;0.5, 'Enter Data'!B41&lt;=0.52), 4, 0)</f>
        <v>0</v>
      </c>
      <c r="B5" s="1" t="s">
        <v>20</v>
      </c>
      <c r="C5" s="1" t="s">
        <v>21</v>
      </c>
    </row>
    <row r="6" spans="1:3" x14ac:dyDescent="0.25">
      <c r="A6" s="2">
        <f>IF(OR(AND('Enter Data'!C41&gt;=0.5, 'Enter Data'!D41&gt;=0.12,'Enter Data'!D41&lt;0.27), AND('Enter Data'!C41&gt;=0.5,'Enter Data'!C41&lt;0.8,'Enter Data'!D41&lt;0.12)), 5,0)</f>
        <v>0</v>
      </c>
      <c r="B6" s="1" t="s">
        <v>22</v>
      </c>
      <c r="C6" s="1" t="s">
        <v>23</v>
      </c>
    </row>
    <row r="7" spans="1:3" x14ac:dyDescent="0.25">
      <c r="A7" s="2">
        <f>IF(AND('Enter Data'!C41&gt;=0.8, 'Enter Data'!D41&lt;0.12), 6, 0)</f>
        <v>6</v>
      </c>
      <c r="B7" s="1" t="s">
        <v>24</v>
      </c>
      <c r="C7" s="1" t="s">
        <v>25</v>
      </c>
    </row>
    <row r="8" spans="1:3" x14ac:dyDescent="0.25">
      <c r="A8" s="2">
        <f>IF(AND('Enter Data'!D41&gt;=0.2, 'Enter Data'!D41&lt;0.35, 'Enter Data'!C41&lt;0.28, 'Enter Data'!B41&gt;0.45), 7, 0)</f>
        <v>0</v>
      </c>
      <c r="B8" s="1" t="s">
        <v>26</v>
      </c>
      <c r="C8" s="1" t="s">
        <v>27</v>
      </c>
    </row>
    <row r="9" spans="1:3" x14ac:dyDescent="0.25">
      <c r="A9" s="2">
        <f>IF(AND('Enter Data'!D41&gt;=0.27, 'Enter Data'!D41&lt;0.4, 'Enter Data'!B41&gt;0.2, 'Enter Data'!B41&lt;=0.45), 8, 0)</f>
        <v>0</v>
      </c>
      <c r="B9" s="1" t="s">
        <v>28</v>
      </c>
      <c r="C9" s="1" t="s">
        <v>29</v>
      </c>
    </row>
    <row r="10" spans="1:3" x14ac:dyDescent="0.25">
      <c r="A10" s="2">
        <f>IF(AND('Enter Data'!D41&gt;=0.27, 'Enter Data'!D41&lt;0.4, 'Enter Data'!B41&lt;=0.2), 9, 0)</f>
        <v>0</v>
      </c>
      <c r="B10" s="1" t="s">
        <v>30</v>
      </c>
      <c r="C10" s="1" t="s">
        <v>31</v>
      </c>
    </row>
    <row r="11" spans="1:3" x14ac:dyDescent="0.25">
      <c r="A11" s="2">
        <f>IF(AND('Enter Data'!D41&gt;=0.35, 'Enter Data'!B41&gt;0.45), 10, 0)</f>
        <v>0</v>
      </c>
      <c r="B11" s="1" t="s">
        <v>32</v>
      </c>
      <c r="C11" s="1" t="s">
        <v>33</v>
      </c>
    </row>
    <row r="12" spans="1:3" x14ac:dyDescent="0.25">
      <c r="A12" s="2">
        <f>IF(AND('Enter Data'!D41&gt;=0.4, 'Enter Data'!C41&gt;=0.4), 11, 0)</f>
        <v>0</v>
      </c>
      <c r="B12" s="1" t="s">
        <v>34</v>
      </c>
      <c r="C12" s="1" t="s">
        <v>35</v>
      </c>
    </row>
    <row r="13" spans="1:3" x14ac:dyDescent="0.25">
      <c r="A13" s="2">
        <f>IF(AND('Enter Data'!D41&gt;=0.4, 'Enter Data'!B41&lt;=0.45,'Enter Data'!C41&lt;0.4),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Data'!E41:I41)='Enter Data'!B41, 'Enter Data'!E41+'Enter Data'!F41&gt;=0.25, 'Enter Data'!G41&lt;0.5, 'Enter Data'!H41&lt;0.5, 'Enter Data'!I41&lt;0.5), 1, 0)</f>
        <v>0</v>
      </c>
      <c r="B17" s="1" t="s">
        <v>38</v>
      </c>
      <c r="C17" s="1" t="s">
        <v>39</v>
      </c>
    </row>
    <row r="18" spans="1:3" x14ac:dyDescent="0.25">
      <c r="A18" s="2">
        <f>IF(AND(SUM('Enter Data'!E41:I41)='Enter Data'!B41,SUM($A$17) = 0, 'Enter Data'!E41+'Enter Data'!F41+'Enter Data'!G41&gt;=0.25, 'Enter Data'!E41+'Enter Data'!F41&lt;0.25, 'Enter Data'!H41&lt;0.5,'Enter Data'!I41&lt;0.5), 2, 0)</f>
        <v>0</v>
      </c>
      <c r="B18" s="1" t="s">
        <v>40</v>
      </c>
      <c r="C18" s="1" t="s">
        <v>15</v>
      </c>
    </row>
    <row r="19" spans="1:3" x14ac:dyDescent="0.25">
      <c r="A19" s="2">
        <f>IF(AND(SUM('Enter Data'!E41:I41)='Enter Data'!B41,SUM($A$17:$A$18) = 0, 'Enter Data'!G41&gt;=0.5, 'Enter Data'!E41+'Enter Data'!F41&gt;=0.25), 3, 0)</f>
        <v>0</v>
      </c>
      <c r="B19" s="1" t="s">
        <v>41</v>
      </c>
      <c r="C19" s="1" t="s">
        <v>15</v>
      </c>
    </row>
    <row r="20" spans="1:3" x14ac:dyDescent="0.25">
      <c r="A20" s="2">
        <f>IF(AND(SUM('Enter Data'!E41:I41)='Enter Data'!B41,SUM($A$17:$A$19) = 0, 'Enter Data'!H41&gt;=0.5, 'Enter Data'!H41&gt;'Enter Data'!I41), 4, 0)</f>
        <v>0</v>
      </c>
      <c r="B20" s="1" t="s">
        <v>42</v>
      </c>
      <c r="C20" s="1" t="s">
        <v>43</v>
      </c>
    </row>
    <row r="21" spans="1:3" x14ac:dyDescent="0.25">
      <c r="A21" s="2">
        <f>IF(AND(SUM('Enter Data'!E41:I41)='Enter Data'!B41,SUM($A$17:$A$20) = 0, 'Enter Data'!E41+'Enter Data'!F41+'Enter Data'!G41&lt;0.25, 'Enter Data'!I41&lt;0.5), 5, 0)</f>
        <v>5</v>
      </c>
      <c r="B21" s="1" t="s">
        <v>44</v>
      </c>
      <c r="C21" s="1" t="s">
        <v>43</v>
      </c>
    </row>
    <row r="22" spans="1:3" x14ac:dyDescent="0.25">
      <c r="A22" s="2">
        <f>IF(AND(SUM('Enter Data'!E41:I41)='Enter Data'!B41,SUM($A$17:$A$21) = 0, 'Enter Data'!I41&gt;=0.5),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Data'!E41:I41)='Enter Data'!B41, 'Enter Data'!E41+'Enter Data'!F41&gt;=0.25, 'Enter Data'!G41&lt;0.5, 'Enter Data'!H41&lt;0.5, 'Enter Data'!I41&lt;0.5), 1, 0)</f>
        <v>0</v>
      </c>
      <c r="B26" s="1" t="s">
        <v>38</v>
      </c>
      <c r="C26" s="1" t="s">
        <v>48</v>
      </c>
    </row>
    <row r="27" spans="1:3" x14ac:dyDescent="0.25">
      <c r="A27" s="2">
        <f>IF(AND(SUM('Enter Data'!E41:I41)='Enter Data'!B41,SUM($A$26) = 0, 'Enter Data'!E41+'Enter Data'!F41+'Enter Data'!G41&gt;=0.25, 'Enter Data'!E41+'Enter Data'!F41&lt;0.25, 'Enter Data'!H41&lt;0.5,'Enter Data'!I41&lt;0.5), 2, 0)</f>
        <v>0</v>
      </c>
      <c r="B27" s="1" t="s">
        <v>40</v>
      </c>
      <c r="C27" s="1" t="s">
        <v>17</v>
      </c>
    </row>
    <row r="28" spans="1:3" x14ac:dyDescent="0.25">
      <c r="A28" s="2">
        <f>IF(AND(SUM('Enter Data'!E41:I41)='Enter Data'!B41,SUM($A$26:$A$27) = 0, 'Enter Data'!G41&gt;=0.5, 'Enter Data'!E41+'Enter Data'!F41&gt;=0.25),3, 0)</f>
        <v>0</v>
      </c>
      <c r="B28" s="1" t="s">
        <v>41</v>
      </c>
      <c r="C28" s="1" t="s">
        <v>17</v>
      </c>
    </row>
    <row r="29" spans="1:3" x14ac:dyDescent="0.25">
      <c r="A29" s="2">
        <f>IF(AND(SUM('Enter Data'!E41:I41)='Enter Data'!B41,SUM($A$26:$A$28) = 0, 'Enter Data'!H41&gt;=0.5), 4, 0)</f>
        <v>0</v>
      </c>
      <c r="B29" s="1" t="s">
        <v>49</v>
      </c>
      <c r="C29" s="1" t="s">
        <v>50</v>
      </c>
    </row>
    <row r="30" spans="1:3" x14ac:dyDescent="0.25">
      <c r="A30" s="2">
        <f>IF(AND(SUM('Enter Data'!E41:I41)='Enter Data'!B41,SUM($A$26:$A$29) = 0, 'Enter Data'!E41+'Enter Data'!F41+'Enter Data'!G41&lt;0.25, 'Enter Data'!I41&lt;0.5), 5, 0)</f>
        <v>5</v>
      </c>
      <c r="B30" s="1" t="s">
        <v>44</v>
      </c>
      <c r="C30" s="1" t="s">
        <v>50</v>
      </c>
    </row>
    <row r="31" spans="1:3" x14ac:dyDescent="0.25">
      <c r="A31" s="2">
        <f>IF(AND(SUM('Enter Data'!E41:I41)='Enter Data'!B41,SUM($A$26:$A$30) = 0, 'Enter Data'!I41&gt;=0.5),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Data'!E41:I41)='Enter Data'!B41, 'Enter Data'!E41+'Enter Data'!F41&gt;=0.25, 'Enter Data'!G41&lt;0.5, 'Enter Data'!H41&lt;0.5, 'Enter Data'!I41&lt;0.5), 1, 0)</f>
        <v>0</v>
      </c>
      <c r="B35" s="1" t="s">
        <v>38</v>
      </c>
      <c r="C35" s="1" t="s">
        <v>11</v>
      </c>
    </row>
    <row r="36" spans="1:3" x14ac:dyDescent="0.25">
      <c r="A36" s="2">
        <f>IF(AND(SUM('Enter Data'!E41:I41)='Enter Data'!B41,SUM($A$35) = 0,'Enter Data'!E41+'Enter Data'!F41+'Enter Data'!G41&gt;=0.3, 'Enter Data'!I41&gt;=0.3, 'Enter Data'!I41&lt;0.5), 2, 0)</f>
        <v>0</v>
      </c>
      <c r="B36" s="1" t="s">
        <v>53</v>
      </c>
      <c r="C36" s="1" t="s">
        <v>11</v>
      </c>
    </row>
    <row r="37" spans="1:3" x14ac:dyDescent="0.25">
      <c r="A37" s="2">
        <f>IF(AND(SUM('Enter Data'!E41:I41)='Enter Data'!B41,SUM($A$35:$A$36) = 0, 'Enter Data'!E41+'Enter Data'!F41+'Enter Data'!G41&gt;=0.3, 'Enter Data'!E41+'Enter Data'!F41&lt;0.25, 'Enter Data'!H41&lt;0.3,'Enter Data'!I41&lt;0.3), 3, 0)</f>
        <v>0</v>
      </c>
      <c r="B37" s="1" t="s">
        <v>54</v>
      </c>
      <c r="C37" s="1" t="s">
        <v>19</v>
      </c>
    </row>
    <row r="38" spans="1:3" x14ac:dyDescent="0.25">
      <c r="A38" s="2">
        <f>IF(AND(SUM('Enter Data'!E41:I41)='Enter Data'!B41,SUM($A$35:$A$37) = 0,'Enter Data'!E41+'Enter Data'!F41+'Enter Data'!G41&lt;=0.15,'Enter Data'!H41&lt;0.3,'Enter Data'!I41&lt;0.3,'Enter Data'!H41+'Enter Data'!I41&lt;0.4), 4, 0)</f>
        <v>4</v>
      </c>
      <c r="B38" s="1" t="s">
        <v>55</v>
      </c>
      <c r="C38" s="1" t="s">
        <v>19</v>
      </c>
    </row>
    <row r="39" spans="1:3" x14ac:dyDescent="0.25">
      <c r="A39" s="2">
        <f>IF(AND(SUM('Enter Data'!E41:I41)='Enter Data'!B41,SUM($A$35:$A$38) = 0,'Enter Data'!E41+'Enter Data'!F41&gt;=0.25, 'Enter Data'!G41&gt;=0.5), 5, 0)</f>
        <v>0</v>
      </c>
      <c r="B39" s="1" t="s">
        <v>56</v>
      </c>
      <c r="C39" s="1" t="s">
        <v>19</v>
      </c>
    </row>
    <row r="40" spans="1:3" x14ac:dyDescent="0.25">
      <c r="A40" s="2">
        <f>IF(AND(SUM('Enter Data'!E41:I41)='Enter Data'!B41,SUM($A$35:$A$39) = 0,'Enter Data'!H41&gt;=0.3,'Enter Data'!I41&lt;0.3, 'Enter Data'!E41+'Enter Data'!F41&lt;0.25), 6, 0)</f>
        <v>0</v>
      </c>
      <c r="B40" s="1" t="s">
        <v>57</v>
      </c>
      <c r="C40" s="1" t="s">
        <v>58</v>
      </c>
    </row>
    <row r="41" spans="1:3" x14ac:dyDescent="0.25">
      <c r="A41" s="2">
        <f>IF(AND(SUM('Enter Data'!E41:I41)='Enter Data'!B41,SUM($A$35:$A$40) = 0,'Enter Data'!E41+'Enter Data'!F41+'Enter Data'!G41&gt;=0.15, 'Enter Data'!E41+'Enter Data'!F41+'Enter Data'!G41&lt;0.3, 'Enter Data'!E41+'Enter Data'!F41&lt;0.25), 7, 0)</f>
        <v>0</v>
      </c>
      <c r="B41" s="1" t="s">
        <v>59</v>
      </c>
      <c r="C41" s="1" t="s">
        <v>58</v>
      </c>
    </row>
    <row r="42" spans="1:3" x14ac:dyDescent="0.25">
      <c r="A42" s="2">
        <f>IF(AND(SUM('Enter Data'!E41:I41)='Enter Data'!B41,SUM($A$35:$A$41) = 0,'Enter Data'!H41+'Enter Data'!I41&gt;=0.4, 'Enter Data'!H41&gt;='Enter Data'!I41, 'Enter Data'!E41+'Enter Data'!F41+'Enter Data'!G41&lt;=0.15), 8, 0)</f>
        <v>0</v>
      </c>
      <c r="B42" s="1" t="s">
        <v>60</v>
      </c>
      <c r="C42" s="1" t="s">
        <v>58</v>
      </c>
    </row>
    <row r="43" spans="1:3" x14ac:dyDescent="0.25">
      <c r="A43" s="2">
        <f>IF(AND(SUM('Enter Data'!E41:I41)='Enter Data'!B41,SUM($A$35:$A$42) = 0,'Enter Data'!E41+'Enter Data'!F41&gt;=0.25, 'Enter Data'!H41&gt;=0.5), 9, 0)</f>
        <v>0</v>
      </c>
      <c r="B43" s="1" t="s">
        <v>61</v>
      </c>
      <c r="C43" s="1" t="s">
        <v>58</v>
      </c>
    </row>
    <row r="44" spans="1:3" x14ac:dyDescent="0.25">
      <c r="A44" s="2">
        <f>IF(AND(SUM('Enter Data'!E41:I41)='Enter Data'!B41,SUM($A$35:$A$43) = 0,'Enter Data'!I41&gt;=0.3, 'Enter Data'!E41+'Enter Data'!F41+'Enter Data'!G41&lt;0.15, 'Enter Data'!I41&gt;'Enter Data'!H41), 10, 0)</f>
        <v>0</v>
      </c>
      <c r="B44" s="1" t="s">
        <v>62</v>
      </c>
      <c r="C44" s="1" t="s">
        <v>63</v>
      </c>
    </row>
    <row r="45" spans="1:3" x14ac:dyDescent="0.25">
      <c r="A45" s="2">
        <f>IF(AND(SUM('Enter Data'!E41:I41)='Enter Data'!B41,SUM($A$35:$A$44) = 0,'Enter Data'!H41+'Enter Data'!I41&gt;=0.4, 'Enter Data'!I41&gt;'Enter Data'!H41, 'Enter Data'!E41+'Enter Data'!F41+'Enter Data'!G41&lt;15), 11, 0)</f>
        <v>0</v>
      </c>
      <c r="B45" s="1" t="s">
        <v>64</v>
      </c>
      <c r="C45" s="1" t="s">
        <v>63</v>
      </c>
    </row>
    <row r="46" spans="1:3" x14ac:dyDescent="0.25">
      <c r="A46" s="2">
        <f>IF(AND(SUM('Enter Data'!E41:I41)='Enter Data'!B41,SUM($A$35:$A$45) = 0,'Enter Data'!E41+'Enter Data'!F41&gt;=0.25, 'Enter Data'!I41&gt;=0.5), 12, 0)</f>
        <v>0</v>
      </c>
      <c r="B46" s="1" t="s">
        <v>65</v>
      </c>
      <c r="C46" s="1" t="s">
        <v>63</v>
      </c>
    </row>
    <row r="47" spans="1:3" x14ac:dyDescent="0.25">
      <c r="A47" s="2">
        <f>IF(AND(SUM('Enter Data'!E41:I41)='Enter Data'!B41,SUM($A$35:$A$46) = 0,'Enter Data'!E41+'Enter Data'!F41+'Enter Data'!G41&gt;=0.3, 'Enter Data'!I41&gt;=0.5), 13, 0)</f>
        <v>0</v>
      </c>
      <c r="B47" s="1" t="s">
        <v>66</v>
      </c>
      <c r="C47" s="1" t="s">
        <v>63</v>
      </c>
    </row>
    <row r="48" spans="1:3" x14ac:dyDescent="0.25">
      <c r="A48" s="2">
        <f>SUM(A35:A47)+1</f>
        <v>5</v>
      </c>
      <c r="B48" s="4"/>
      <c r="C48"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29144-0D97-4629-9EC8-79AF7DDACAAA}">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Data'!C42+1.5*'Enter Data'!D42&lt;0.15,1,0)</f>
        <v>0</v>
      </c>
      <c r="B2" s="1" t="s">
        <v>14</v>
      </c>
      <c r="C2" s="1" t="s">
        <v>15</v>
      </c>
    </row>
    <row r="3" spans="1:3" x14ac:dyDescent="0.25">
      <c r="A3" s="2">
        <f>IF(AND('Enter Data'!C42+1.5*'Enter Data'!D42&gt;=0.15, 'Enter Data'!C42+2*'Enter Data'!D42&lt;0.3), 2, 0)</f>
        <v>0</v>
      </c>
      <c r="B3" s="1" t="s">
        <v>16</v>
      </c>
      <c r="C3" s="1" t="s">
        <v>17</v>
      </c>
    </row>
    <row r="4" spans="1:3" x14ac:dyDescent="0.25">
      <c r="A4" s="2">
        <f>IF(OR(AND('Enter Data'!D42&gt;=0.07, 'Enter Data'!D42&lt;0.2,'Enter Data'!B42&gt;0.52,'Enter Data'!C42+2*'Enter Data'!D42&gt;=0.3), AND('Enter Data'!D42&lt;0.07, 'Enter Data'!C42&lt;0.5, 'Enter Data'!C42+2*'Enter Data'!D42&gt;=0.3)), 3,0)</f>
        <v>0</v>
      </c>
      <c r="B4" s="1" t="s">
        <v>18</v>
      </c>
      <c r="C4" s="1" t="s">
        <v>19</v>
      </c>
    </row>
    <row r="5" spans="1:3" x14ac:dyDescent="0.25">
      <c r="A5" s="2">
        <f>IF(AND('Enter Data'!D42&gt;=0.07, 'Enter Data'!D42&lt;0.27, 'Enter Data'!C42&gt;=0.28, 'Enter Data'!C42&lt;0.5, 'Enter Data'!B42&lt;=0.52), 4, 0)</f>
        <v>0</v>
      </c>
      <c r="B5" s="1" t="s">
        <v>20</v>
      </c>
      <c r="C5" s="1" t="s">
        <v>21</v>
      </c>
    </row>
    <row r="6" spans="1:3" x14ac:dyDescent="0.25">
      <c r="A6" s="2">
        <f>IF(OR(AND('Enter Data'!C42&gt;=0.5, 'Enter Data'!D42&gt;=0.12,'Enter Data'!D42&lt;0.27), AND('Enter Data'!C42&gt;=0.5,'Enter Data'!C42&lt;0.8,'Enter Data'!D42&lt;0.12)), 5,0)</f>
        <v>0</v>
      </c>
      <c r="B6" s="1" t="s">
        <v>22</v>
      </c>
      <c r="C6" s="1" t="s">
        <v>23</v>
      </c>
    </row>
    <row r="7" spans="1:3" x14ac:dyDescent="0.25">
      <c r="A7" s="2">
        <f>IF(AND('Enter Data'!C42&gt;=0.8, 'Enter Data'!D42&lt;0.12), 6, 0)</f>
        <v>6</v>
      </c>
      <c r="B7" s="1" t="s">
        <v>24</v>
      </c>
      <c r="C7" s="1" t="s">
        <v>25</v>
      </c>
    </row>
    <row r="8" spans="1:3" x14ac:dyDescent="0.25">
      <c r="A8" s="2">
        <f>IF(AND('Enter Data'!D42&gt;=0.2, 'Enter Data'!D42&lt;0.35, 'Enter Data'!C42&lt;0.28, 'Enter Data'!B42&gt;0.45), 7, 0)</f>
        <v>0</v>
      </c>
      <c r="B8" s="1" t="s">
        <v>26</v>
      </c>
      <c r="C8" s="1" t="s">
        <v>27</v>
      </c>
    </row>
    <row r="9" spans="1:3" x14ac:dyDescent="0.25">
      <c r="A9" s="2">
        <f>IF(AND('Enter Data'!D42&gt;=0.27, 'Enter Data'!D42&lt;0.4, 'Enter Data'!B42&gt;0.2, 'Enter Data'!B42&lt;=0.45), 8, 0)</f>
        <v>0</v>
      </c>
      <c r="B9" s="1" t="s">
        <v>28</v>
      </c>
      <c r="C9" s="1" t="s">
        <v>29</v>
      </c>
    </row>
    <row r="10" spans="1:3" x14ac:dyDescent="0.25">
      <c r="A10" s="2">
        <f>IF(AND('Enter Data'!D42&gt;=0.27, 'Enter Data'!D42&lt;0.4, 'Enter Data'!B42&lt;=0.2), 9, 0)</f>
        <v>0</v>
      </c>
      <c r="B10" s="1" t="s">
        <v>30</v>
      </c>
      <c r="C10" s="1" t="s">
        <v>31</v>
      </c>
    </row>
    <row r="11" spans="1:3" x14ac:dyDescent="0.25">
      <c r="A11" s="2">
        <f>IF(AND('Enter Data'!D42&gt;=0.35, 'Enter Data'!B42&gt;0.45), 10, 0)</f>
        <v>0</v>
      </c>
      <c r="B11" s="1" t="s">
        <v>32</v>
      </c>
      <c r="C11" s="1" t="s">
        <v>33</v>
      </c>
    </row>
    <row r="12" spans="1:3" x14ac:dyDescent="0.25">
      <c r="A12" s="2">
        <f>IF(AND('Enter Data'!D42&gt;=0.4, 'Enter Data'!C42&gt;=0.4), 11, 0)</f>
        <v>0</v>
      </c>
      <c r="B12" s="1" t="s">
        <v>34</v>
      </c>
      <c r="C12" s="1" t="s">
        <v>35</v>
      </c>
    </row>
    <row r="13" spans="1:3" x14ac:dyDescent="0.25">
      <c r="A13" s="2">
        <f>IF(AND('Enter Data'!D42&gt;=0.4, 'Enter Data'!B42&lt;=0.45,'Enter Data'!C42&lt;0.4),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Data'!E42:I42)='Enter Data'!B42, 'Enter Data'!E42+'Enter Data'!F42&gt;=0.25, 'Enter Data'!G42&lt;0.5, 'Enter Data'!H42&lt;0.5, 'Enter Data'!I42&lt;0.5), 1, 0)</f>
        <v>0</v>
      </c>
      <c r="B17" s="1" t="s">
        <v>38</v>
      </c>
      <c r="C17" s="1" t="s">
        <v>39</v>
      </c>
    </row>
    <row r="18" spans="1:3" x14ac:dyDescent="0.25">
      <c r="A18" s="2">
        <f>IF(AND(SUM('Enter Data'!E42:I42)='Enter Data'!B42,SUM($A$17) = 0, 'Enter Data'!E42+'Enter Data'!F42+'Enter Data'!G42&gt;=0.25, 'Enter Data'!E42+'Enter Data'!F42&lt;0.25, 'Enter Data'!H42&lt;0.5,'Enter Data'!I42&lt;0.5), 2, 0)</f>
        <v>0</v>
      </c>
      <c r="B18" s="1" t="s">
        <v>40</v>
      </c>
      <c r="C18" s="1" t="s">
        <v>15</v>
      </c>
    </row>
    <row r="19" spans="1:3" x14ac:dyDescent="0.25">
      <c r="A19" s="2">
        <f>IF(AND(SUM('Enter Data'!E42:I42)='Enter Data'!B42,SUM($A$17:$A$18) = 0, 'Enter Data'!G42&gt;=0.5, 'Enter Data'!E42+'Enter Data'!F42&gt;=0.25), 3, 0)</f>
        <v>0</v>
      </c>
      <c r="B19" s="1" t="s">
        <v>41</v>
      </c>
      <c r="C19" s="1" t="s">
        <v>15</v>
      </c>
    </row>
    <row r="20" spans="1:3" x14ac:dyDescent="0.25">
      <c r="A20" s="2">
        <f>IF(AND(SUM('Enter Data'!E42:I42)='Enter Data'!B42,SUM($A$17:$A$19) = 0, 'Enter Data'!H42&gt;=0.5, 'Enter Data'!H42&gt;'Enter Data'!I42), 4, 0)</f>
        <v>0</v>
      </c>
      <c r="B20" s="1" t="s">
        <v>42</v>
      </c>
      <c r="C20" s="1" t="s">
        <v>43</v>
      </c>
    </row>
    <row r="21" spans="1:3" x14ac:dyDescent="0.25">
      <c r="A21" s="2">
        <f>IF(AND(SUM('Enter Data'!E42:I42)='Enter Data'!B42,SUM($A$17:$A$20) = 0, 'Enter Data'!E42+'Enter Data'!F42+'Enter Data'!G42&lt;0.25, 'Enter Data'!I42&lt;0.5), 5, 0)</f>
        <v>5</v>
      </c>
      <c r="B21" s="1" t="s">
        <v>44</v>
      </c>
      <c r="C21" s="1" t="s">
        <v>43</v>
      </c>
    </row>
    <row r="22" spans="1:3" x14ac:dyDescent="0.25">
      <c r="A22" s="2">
        <f>IF(AND(SUM('Enter Data'!E42:I42)='Enter Data'!B42,SUM($A$17:$A$21) = 0, 'Enter Data'!I42&gt;=0.5),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Data'!E42:I42)='Enter Data'!B42, 'Enter Data'!E42+'Enter Data'!F42&gt;=0.25, 'Enter Data'!G42&lt;0.5, 'Enter Data'!H42&lt;0.5, 'Enter Data'!I42&lt;0.5), 1, 0)</f>
        <v>0</v>
      </c>
      <c r="B26" s="1" t="s">
        <v>38</v>
      </c>
      <c r="C26" s="1" t="s">
        <v>48</v>
      </c>
    </row>
    <row r="27" spans="1:3" x14ac:dyDescent="0.25">
      <c r="A27" s="2">
        <f>IF(AND(SUM('Enter Data'!E42:I42)='Enter Data'!B42,SUM($A$26) = 0, 'Enter Data'!E42+'Enter Data'!F42+'Enter Data'!G42&gt;=0.25, 'Enter Data'!E42+'Enter Data'!F42&lt;0.25, 'Enter Data'!H42&lt;0.5,'Enter Data'!I42&lt;0.5), 2, 0)</f>
        <v>0</v>
      </c>
      <c r="B27" s="1" t="s">
        <v>40</v>
      </c>
      <c r="C27" s="1" t="s">
        <v>17</v>
      </c>
    </row>
    <row r="28" spans="1:3" x14ac:dyDescent="0.25">
      <c r="A28" s="2">
        <f>IF(AND(SUM('Enter Data'!E42:I42)='Enter Data'!B42,SUM($A$26:$A$27) = 0, 'Enter Data'!G42&gt;=0.5, 'Enter Data'!E42+'Enter Data'!F42&gt;=0.25),3, 0)</f>
        <v>0</v>
      </c>
      <c r="B28" s="1" t="s">
        <v>41</v>
      </c>
      <c r="C28" s="1" t="s">
        <v>17</v>
      </c>
    </row>
    <row r="29" spans="1:3" x14ac:dyDescent="0.25">
      <c r="A29" s="2">
        <f>IF(AND(SUM('Enter Data'!E42:I42)='Enter Data'!B42,SUM($A$26:$A$28) = 0, 'Enter Data'!H42&gt;=0.5), 4, 0)</f>
        <v>0</v>
      </c>
      <c r="B29" s="1" t="s">
        <v>49</v>
      </c>
      <c r="C29" s="1" t="s">
        <v>50</v>
      </c>
    </row>
    <row r="30" spans="1:3" x14ac:dyDescent="0.25">
      <c r="A30" s="2">
        <f>IF(AND(SUM('Enter Data'!E42:I42)='Enter Data'!B42,SUM($A$26:$A$29) = 0, 'Enter Data'!E42+'Enter Data'!F42+'Enter Data'!G42&lt;0.25, 'Enter Data'!I42&lt;0.5), 5, 0)</f>
        <v>5</v>
      </c>
      <c r="B30" s="1" t="s">
        <v>44</v>
      </c>
      <c r="C30" s="1" t="s">
        <v>50</v>
      </c>
    </row>
    <row r="31" spans="1:3" x14ac:dyDescent="0.25">
      <c r="A31" s="2">
        <f>IF(AND(SUM('Enter Data'!E42:I42)='Enter Data'!B42,SUM($A$26:$A$30) = 0, 'Enter Data'!I42&gt;=0.5),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Data'!E42:I42)='Enter Data'!B42, 'Enter Data'!E42+'Enter Data'!F42&gt;=0.25, 'Enter Data'!G42&lt;0.5, 'Enter Data'!H42&lt;0.5, 'Enter Data'!I42&lt;0.5), 1, 0)</f>
        <v>0</v>
      </c>
      <c r="B35" s="1" t="s">
        <v>38</v>
      </c>
      <c r="C35" s="1" t="s">
        <v>11</v>
      </c>
    </row>
    <row r="36" spans="1:3" x14ac:dyDescent="0.25">
      <c r="A36" s="2">
        <f>IF(AND(SUM('Enter Data'!E42:I42)='Enter Data'!B42,SUM($A$35) = 0,'Enter Data'!E42+'Enter Data'!F42+'Enter Data'!G42&gt;=0.3, 'Enter Data'!I42&gt;=0.3, 'Enter Data'!I42&lt;0.5), 2, 0)</f>
        <v>0</v>
      </c>
      <c r="B36" s="1" t="s">
        <v>53</v>
      </c>
      <c r="C36" s="1" t="s">
        <v>11</v>
      </c>
    </row>
    <row r="37" spans="1:3" x14ac:dyDescent="0.25">
      <c r="A37" s="2">
        <f>IF(AND(SUM('Enter Data'!E42:I42)='Enter Data'!B42,SUM($A$35:$A$36) = 0, 'Enter Data'!E42+'Enter Data'!F42+'Enter Data'!G42&gt;=0.3, 'Enter Data'!E42+'Enter Data'!F42&lt;0.25, 'Enter Data'!H42&lt;0.3,'Enter Data'!I42&lt;0.3), 3, 0)</f>
        <v>0</v>
      </c>
      <c r="B37" s="1" t="s">
        <v>54</v>
      </c>
      <c r="C37" s="1" t="s">
        <v>19</v>
      </c>
    </row>
    <row r="38" spans="1:3" x14ac:dyDescent="0.25">
      <c r="A38" s="2">
        <f>IF(AND(SUM('Enter Data'!E42:I42)='Enter Data'!B42,SUM($A$35:$A$37) = 0,'Enter Data'!E42+'Enter Data'!F42+'Enter Data'!G42&lt;=0.15,'Enter Data'!H42&lt;0.3,'Enter Data'!I42&lt;0.3,'Enter Data'!H42+'Enter Data'!I42&lt;0.4), 4, 0)</f>
        <v>4</v>
      </c>
      <c r="B38" s="1" t="s">
        <v>55</v>
      </c>
      <c r="C38" s="1" t="s">
        <v>19</v>
      </c>
    </row>
    <row r="39" spans="1:3" x14ac:dyDescent="0.25">
      <c r="A39" s="2">
        <f>IF(AND(SUM('Enter Data'!E42:I42)='Enter Data'!B42,SUM($A$35:$A$38) = 0,'Enter Data'!E42+'Enter Data'!F42&gt;=0.25, 'Enter Data'!G42&gt;=0.5), 5, 0)</f>
        <v>0</v>
      </c>
      <c r="B39" s="1" t="s">
        <v>56</v>
      </c>
      <c r="C39" s="1" t="s">
        <v>19</v>
      </c>
    </row>
    <row r="40" spans="1:3" x14ac:dyDescent="0.25">
      <c r="A40" s="2">
        <f>IF(AND(SUM('Enter Data'!E42:I42)='Enter Data'!B42,SUM($A$35:$A$39) = 0,'Enter Data'!H42&gt;=0.3,'Enter Data'!I42&lt;0.3, 'Enter Data'!E42+'Enter Data'!F42&lt;0.25), 6, 0)</f>
        <v>0</v>
      </c>
      <c r="B40" s="1" t="s">
        <v>57</v>
      </c>
      <c r="C40" s="1" t="s">
        <v>58</v>
      </c>
    </row>
    <row r="41" spans="1:3" x14ac:dyDescent="0.25">
      <c r="A41" s="2">
        <f>IF(AND(SUM('Enter Data'!E42:I42)='Enter Data'!B42,SUM($A$35:$A$40) = 0,'Enter Data'!E42+'Enter Data'!F42+'Enter Data'!G42&gt;=0.15, 'Enter Data'!E42+'Enter Data'!F42+'Enter Data'!G42&lt;0.3, 'Enter Data'!E42+'Enter Data'!F42&lt;0.25), 7, 0)</f>
        <v>0</v>
      </c>
      <c r="B41" s="1" t="s">
        <v>59</v>
      </c>
      <c r="C41" s="1" t="s">
        <v>58</v>
      </c>
    </row>
    <row r="42" spans="1:3" x14ac:dyDescent="0.25">
      <c r="A42" s="2">
        <f>IF(AND(SUM('Enter Data'!E42:I42)='Enter Data'!B42,SUM($A$35:$A$41) = 0,'Enter Data'!H42+'Enter Data'!I42&gt;=0.4, 'Enter Data'!H42&gt;='Enter Data'!I42, 'Enter Data'!E42+'Enter Data'!F42+'Enter Data'!G42&lt;=0.15), 8, 0)</f>
        <v>0</v>
      </c>
      <c r="B42" s="1" t="s">
        <v>60</v>
      </c>
      <c r="C42" s="1" t="s">
        <v>58</v>
      </c>
    </row>
    <row r="43" spans="1:3" x14ac:dyDescent="0.25">
      <c r="A43" s="2">
        <f>IF(AND(SUM('Enter Data'!E42:I42)='Enter Data'!B42,SUM($A$35:$A$42) = 0,'Enter Data'!E42+'Enter Data'!F42&gt;=0.25, 'Enter Data'!H42&gt;=0.5), 9, 0)</f>
        <v>0</v>
      </c>
      <c r="B43" s="1" t="s">
        <v>61</v>
      </c>
      <c r="C43" s="1" t="s">
        <v>58</v>
      </c>
    </row>
    <row r="44" spans="1:3" x14ac:dyDescent="0.25">
      <c r="A44" s="2">
        <f>IF(AND(SUM('Enter Data'!E42:I42)='Enter Data'!B42,SUM($A$35:$A$43) = 0,'Enter Data'!I42&gt;=0.3, 'Enter Data'!E42+'Enter Data'!F42+'Enter Data'!G42&lt;0.15, 'Enter Data'!I42&gt;'Enter Data'!H42), 10, 0)</f>
        <v>0</v>
      </c>
      <c r="B44" s="1" t="s">
        <v>62</v>
      </c>
      <c r="C44" s="1" t="s">
        <v>63</v>
      </c>
    </row>
    <row r="45" spans="1:3" x14ac:dyDescent="0.25">
      <c r="A45" s="2">
        <f>IF(AND(SUM('Enter Data'!E42:I42)='Enter Data'!B42,SUM($A$35:$A$44) = 0,'Enter Data'!H42+'Enter Data'!I42&gt;=0.4, 'Enter Data'!I42&gt;'Enter Data'!H42, 'Enter Data'!E42+'Enter Data'!F42+'Enter Data'!G42&lt;15), 11, 0)</f>
        <v>0</v>
      </c>
      <c r="B45" s="1" t="s">
        <v>64</v>
      </c>
      <c r="C45" s="1" t="s">
        <v>63</v>
      </c>
    </row>
    <row r="46" spans="1:3" x14ac:dyDescent="0.25">
      <c r="A46" s="2">
        <f>IF(AND(SUM('Enter Data'!E42:I42)='Enter Data'!B42,SUM($A$35:$A$45) = 0,'Enter Data'!E42+'Enter Data'!F42&gt;=0.25, 'Enter Data'!I42&gt;=0.5), 12, 0)</f>
        <v>0</v>
      </c>
      <c r="B46" s="1" t="s">
        <v>65</v>
      </c>
      <c r="C46" s="1" t="s">
        <v>63</v>
      </c>
    </row>
    <row r="47" spans="1:3" x14ac:dyDescent="0.25">
      <c r="A47" s="2">
        <f>IF(AND(SUM('Enter Data'!E42:I42)='Enter Data'!B42,SUM($A$35:$A$46) = 0,'Enter Data'!E42+'Enter Data'!F42+'Enter Data'!G42&gt;=0.3, 'Enter Data'!I42&gt;=0.5), 13, 0)</f>
        <v>0</v>
      </c>
      <c r="B47" s="1" t="s">
        <v>66</v>
      </c>
      <c r="C47" s="1" t="s">
        <v>63</v>
      </c>
    </row>
    <row r="48" spans="1:3" x14ac:dyDescent="0.25">
      <c r="A48" s="2">
        <f>SUM(A35:A47)+1</f>
        <v>5</v>
      </c>
      <c r="B48" s="4"/>
      <c r="C48"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7957C-E21F-4229-9417-BECE09CD547B}">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Data'!C43+1.5*'Enter Data'!D43&lt;0.15,1,0)</f>
        <v>0</v>
      </c>
      <c r="B2" s="1" t="s">
        <v>14</v>
      </c>
      <c r="C2" s="1" t="s">
        <v>15</v>
      </c>
    </row>
    <row r="3" spans="1:3" x14ac:dyDescent="0.25">
      <c r="A3" s="2">
        <f>IF(AND('Enter Data'!C43+1.5*'Enter Data'!D43&gt;=0.15, 'Enter Data'!C43+2*'Enter Data'!D43&lt;0.3), 2, 0)</f>
        <v>0</v>
      </c>
      <c r="B3" s="1" t="s">
        <v>16</v>
      </c>
      <c r="C3" s="1" t="s">
        <v>17</v>
      </c>
    </row>
    <row r="4" spans="1:3" x14ac:dyDescent="0.25">
      <c r="A4" s="2">
        <f>IF(OR(AND('Enter Data'!D43&gt;=0.07, 'Enter Data'!D43&lt;0.2,'Enter Data'!B43&gt;0.52,'Enter Data'!C43+2*'Enter Data'!D43&gt;=0.3), AND('Enter Data'!D43&lt;0.07, 'Enter Data'!C43&lt;0.5, 'Enter Data'!C43+2*'Enter Data'!D43&gt;=0.3)), 3,0)</f>
        <v>0</v>
      </c>
      <c r="B4" s="1" t="s">
        <v>18</v>
      </c>
      <c r="C4" s="1" t="s">
        <v>19</v>
      </c>
    </row>
    <row r="5" spans="1:3" x14ac:dyDescent="0.25">
      <c r="A5" s="2">
        <f>IF(AND('Enter Data'!D43&gt;=0.07, 'Enter Data'!D43&lt;0.27, 'Enter Data'!C43&gt;=0.28, 'Enter Data'!C43&lt;0.5, 'Enter Data'!B43&lt;=0.52), 4, 0)</f>
        <v>0</v>
      </c>
      <c r="B5" s="1" t="s">
        <v>20</v>
      </c>
      <c r="C5" s="1" t="s">
        <v>21</v>
      </c>
    </row>
    <row r="6" spans="1:3" x14ac:dyDescent="0.25">
      <c r="A6" s="2">
        <f>IF(OR(AND('Enter Data'!C43&gt;=0.5, 'Enter Data'!D43&gt;=0.12,'Enter Data'!D43&lt;0.27), AND('Enter Data'!C43&gt;=0.5,'Enter Data'!C43&lt;0.8,'Enter Data'!D43&lt;0.12)), 5,0)</f>
        <v>0</v>
      </c>
      <c r="B6" s="1" t="s">
        <v>22</v>
      </c>
      <c r="C6" s="1" t="s">
        <v>23</v>
      </c>
    </row>
    <row r="7" spans="1:3" x14ac:dyDescent="0.25">
      <c r="A7" s="2">
        <f>IF(AND('Enter Data'!C43&gt;=0.8, 'Enter Data'!D43&lt;0.12), 6, 0)</f>
        <v>6</v>
      </c>
      <c r="B7" s="1" t="s">
        <v>24</v>
      </c>
      <c r="C7" s="1" t="s">
        <v>25</v>
      </c>
    </row>
    <row r="8" spans="1:3" x14ac:dyDescent="0.25">
      <c r="A8" s="2">
        <f>IF(AND('Enter Data'!D43&gt;=0.2, 'Enter Data'!D43&lt;0.35, 'Enter Data'!C43&lt;0.28, 'Enter Data'!B43&gt;0.45), 7, 0)</f>
        <v>0</v>
      </c>
      <c r="B8" s="1" t="s">
        <v>26</v>
      </c>
      <c r="C8" s="1" t="s">
        <v>27</v>
      </c>
    </row>
    <row r="9" spans="1:3" x14ac:dyDescent="0.25">
      <c r="A9" s="2">
        <f>IF(AND('Enter Data'!D43&gt;=0.27, 'Enter Data'!D43&lt;0.4, 'Enter Data'!B43&gt;0.2, 'Enter Data'!B43&lt;=0.45), 8, 0)</f>
        <v>0</v>
      </c>
      <c r="B9" s="1" t="s">
        <v>28</v>
      </c>
      <c r="C9" s="1" t="s">
        <v>29</v>
      </c>
    </row>
    <row r="10" spans="1:3" x14ac:dyDescent="0.25">
      <c r="A10" s="2">
        <f>IF(AND('Enter Data'!D43&gt;=0.27, 'Enter Data'!D43&lt;0.4, 'Enter Data'!B43&lt;=0.2), 9, 0)</f>
        <v>0</v>
      </c>
      <c r="B10" s="1" t="s">
        <v>30</v>
      </c>
      <c r="C10" s="1" t="s">
        <v>31</v>
      </c>
    </row>
    <row r="11" spans="1:3" x14ac:dyDescent="0.25">
      <c r="A11" s="2">
        <f>IF(AND('Enter Data'!D43&gt;=0.35, 'Enter Data'!B43&gt;0.45), 10, 0)</f>
        <v>0</v>
      </c>
      <c r="B11" s="1" t="s">
        <v>32</v>
      </c>
      <c r="C11" s="1" t="s">
        <v>33</v>
      </c>
    </row>
    <row r="12" spans="1:3" x14ac:dyDescent="0.25">
      <c r="A12" s="2">
        <f>IF(AND('Enter Data'!D43&gt;=0.4, 'Enter Data'!C43&gt;=0.4), 11, 0)</f>
        <v>0</v>
      </c>
      <c r="B12" s="1" t="s">
        <v>34</v>
      </c>
      <c r="C12" s="1" t="s">
        <v>35</v>
      </c>
    </row>
    <row r="13" spans="1:3" x14ac:dyDescent="0.25">
      <c r="A13" s="2">
        <f>IF(AND('Enter Data'!D43&gt;=0.4, 'Enter Data'!B43&lt;=0.45,'Enter Data'!C43&lt;0.4),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Data'!E43:I43)='Enter Data'!B43, 'Enter Data'!E43+'Enter Data'!F43&gt;=0.25, 'Enter Data'!G43&lt;0.5, 'Enter Data'!H43&lt;0.5, 'Enter Data'!I43&lt;0.5), 1, 0)</f>
        <v>0</v>
      </c>
      <c r="B17" s="1" t="s">
        <v>38</v>
      </c>
      <c r="C17" s="1" t="s">
        <v>39</v>
      </c>
    </row>
    <row r="18" spans="1:3" x14ac:dyDescent="0.25">
      <c r="A18" s="2">
        <f>IF(AND(SUM('Enter Data'!E43:I43)='Enter Data'!B43,SUM($A$17) = 0, 'Enter Data'!E43+'Enter Data'!F43+'Enter Data'!G43&gt;=0.25, 'Enter Data'!E43+'Enter Data'!F43&lt;0.25, 'Enter Data'!H43&lt;0.5,'Enter Data'!I43&lt;0.5), 2, 0)</f>
        <v>0</v>
      </c>
      <c r="B18" s="1" t="s">
        <v>40</v>
      </c>
      <c r="C18" s="1" t="s">
        <v>15</v>
      </c>
    </row>
    <row r="19" spans="1:3" x14ac:dyDescent="0.25">
      <c r="A19" s="2">
        <f>IF(AND(SUM('Enter Data'!E43:I43)='Enter Data'!B43,SUM($A$17:$A$18) = 0, 'Enter Data'!G43&gt;=0.5, 'Enter Data'!E43+'Enter Data'!F43&gt;=0.25), 3, 0)</f>
        <v>0</v>
      </c>
      <c r="B19" s="1" t="s">
        <v>41</v>
      </c>
      <c r="C19" s="1" t="s">
        <v>15</v>
      </c>
    </row>
    <row r="20" spans="1:3" x14ac:dyDescent="0.25">
      <c r="A20" s="2">
        <f>IF(AND(SUM('Enter Data'!E43:I43)='Enter Data'!B43,SUM($A$17:$A$19) = 0, 'Enter Data'!H43&gt;=0.5, 'Enter Data'!H43&gt;'Enter Data'!I43), 4, 0)</f>
        <v>0</v>
      </c>
      <c r="B20" s="1" t="s">
        <v>42</v>
      </c>
      <c r="C20" s="1" t="s">
        <v>43</v>
      </c>
    </row>
    <row r="21" spans="1:3" x14ac:dyDescent="0.25">
      <c r="A21" s="2">
        <f>IF(AND(SUM('Enter Data'!E43:I43)='Enter Data'!B43,SUM($A$17:$A$20) = 0, 'Enter Data'!E43+'Enter Data'!F43+'Enter Data'!G43&lt;0.25, 'Enter Data'!I43&lt;0.5), 5, 0)</f>
        <v>5</v>
      </c>
      <c r="B21" s="1" t="s">
        <v>44</v>
      </c>
      <c r="C21" s="1" t="s">
        <v>43</v>
      </c>
    </row>
    <row r="22" spans="1:3" x14ac:dyDescent="0.25">
      <c r="A22" s="2">
        <f>IF(AND(SUM('Enter Data'!E43:I43)='Enter Data'!B43,SUM($A$17:$A$21) = 0, 'Enter Data'!I43&gt;=0.5),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Data'!E43:I43)='Enter Data'!B43, 'Enter Data'!E43+'Enter Data'!F43&gt;=0.25, 'Enter Data'!G43&lt;0.5, 'Enter Data'!H43&lt;0.5, 'Enter Data'!I43&lt;0.5), 1, 0)</f>
        <v>0</v>
      </c>
      <c r="B26" s="1" t="s">
        <v>38</v>
      </c>
      <c r="C26" s="1" t="s">
        <v>48</v>
      </c>
    </row>
    <row r="27" spans="1:3" x14ac:dyDescent="0.25">
      <c r="A27" s="2">
        <f>IF(AND(SUM('Enter Data'!E43:I43)='Enter Data'!B43,SUM($A$26) = 0, 'Enter Data'!E43+'Enter Data'!F43+'Enter Data'!G43&gt;=0.25, 'Enter Data'!E43+'Enter Data'!F43&lt;0.25, 'Enter Data'!H43&lt;0.5,'Enter Data'!I43&lt;0.5), 2, 0)</f>
        <v>0</v>
      </c>
      <c r="B27" s="1" t="s">
        <v>40</v>
      </c>
      <c r="C27" s="1" t="s">
        <v>17</v>
      </c>
    </row>
    <row r="28" spans="1:3" x14ac:dyDescent="0.25">
      <c r="A28" s="2">
        <f>IF(AND(SUM('Enter Data'!E43:I43)='Enter Data'!B43,SUM($A$26:$A$27) = 0, 'Enter Data'!G43&gt;=0.5, 'Enter Data'!E43+'Enter Data'!F43&gt;=0.25),3, 0)</f>
        <v>0</v>
      </c>
      <c r="B28" s="1" t="s">
        <v>41</v>
      </c>
      <c r="C28" s="1" t="s">
        <v>17</v>
      </c>
    </row>
    <row r="29" spans="1:3" x14ac:dyDescent="0.25">
      <c r="A29" s="2">
        <f>IF(AND(SUM('Enter Data'!E43:I43)='Enter Data'!B43,SUM($A$26:$A$28) = 0, 'Enter Data'!H43&gt;=0.5), 4, 0)</f>
        <v>0</v>
      </c>
      <c r="B29" s="1" t="s">
        <v>49</v>
      </c>
      <c r="C29" s="1" t="s">
        <v>50</v>
      </c>
    </row>
    <row r="30" spans="1:3" x14ac:dyDescent="0.25">
      <c r="A30" s="2">
        <f>IF(AND(SUM('Enter Data'!E43:I43)='Enter Data'!B43,SUM($A$26:$A$29) = 0, 'Enter Data'!E43+'Enter Data'!F43+'Enter Data'!G43&lt;0.25, 'Enter Data'!I43&lt;0.5), 5, 0)</f>
        <v>5</v>
      </c>
      <c r="B30" s="1" t="s">
        <v>44</v>
      </c>
      <c r="C30" s="1" t="s">
        <v>50</v>
      </c>
    </row>
    <row r="31" spans="1:3" x14ac:dyDescent="0.25">
      <c r="A31" s="2">
        <f>IF(AND(SUM('Enter Data'!E43:I43)='Enter Data'!B43,SUM($A$26:$A$30) = 0, 'Enter Data'!I43&gt;=0.5),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Data'!E43:I43)='Enter Data'!B43, 'Enter Data'!E43+'Enter Data'!F43&gt;=0.25, 'Enter Data'!G43&lt;0.5, 'Enter Data'!H43&lt;0.5, 'Enter Data'!I43&lt;0.5), 1, 0)</f>
        <v>0</v>
      </c>
      <c r="B35" s="1" t="s">
        <v>38</v>
      </c>
      <c r="C35" s="1" t="s">
        <v>11</v>
      </c>
    </row>
    <row r="36" spans="1:3" x14ac:dyDescent="0.25">
      <c r="A36" s="2">
        <f>IF(AND(SUM('Enter Data'!E43:I43)='Enter Data'!B43,SUM($A$35) = 0,'Enter Data'!E43+'Enter Data'!F43+'Enter Data'!G43&gt;=0.3, 'Enter Data'!I43&gt;=0.3, 'Enter Data'!I43&lt;0.5), 2, 0)</f>
        <v>0</v>
      </c>
      <c r="B36" s="1" t="s">
        <v>53</v>
      </c>
      <c r="C36" s="1" t="s">
        <v>11</v>
      </c>
    </row>
    <row r="37" spans="1:3" x14ac:dyDescent="0.25">
      <c r="A37" s="2">
        <f>IF(AND(SUM('Enter Data'!E43:I43)='Enter Data'!B43,SUM($A$35:$A$36) = 0, 'Enter Data'!E43+'Enter Data'!F43+'Enter Data'!G43&gt;=0.3, 'Enter Data'!E43+'Enter Data'!F43&lt;0.25, 'Enter Data'!H43&lt;0.3,'Enter Data'!I43&lt;0.3), 3, 0)</f>
        <v>0</v>
      </c>
      <c r="B37" s="1" t="s">
        <v>54</v>
      </c>
      <c r="C37" s="1" t="s">
        <v>19</v>
      </c>
    </row>
    <row r="38" spans="1:3" x14ac:dyDescent="0.25">
      <c r="A38" s="2">
        <f>IF(AND(SUM('Enter Data'!E43:I43)='Enter Data'!B43,SUM($A$35:$A$37) = 0,'Enter Data'!E43+'Enter Data'!F43+'Enter Data'!G43&lt;=0.15,'Enter Data'!H43&lt;0.3,'Enter Data'!I43&lt;0.3,'Enter Data'!H43+'Enter Data'!I43&lt;0.4), 4, 0)</f>
        <v>4</v>
      </c>
      <c r="B38" s="1" t="s">
        <v>55</v>
      </c>
      <c r="C38" s="1" t="s">
        <v>19</v>
      </c>
    </row>
    <row r="39" spans="1:3" x14ac:dyDescent="0.25">
      <c r="A39" s="2">
        <f>IF(AND(SUM('Enter Data'!E43:I43)='Enter Data'!B43,SUM($A$35:$A$38) = 0,'Enter Data'!E43+'Enter Data'!F43&gt;=0.25, 'Enter Data'!G43&gt;=0.5), 5, 0)</f>
        <v>0</v>
      </c>
      <c r="B39" s="1" t="s">
        <v>56</v>
      </c>
      <c r="C39" s="1" t="s">
        <v>19</v>
      </c>
    </row>
    <row r="40" spans="1:3" x14ac:dyDescent="0.25">
      <c r="A40" s="2">
        <f>IF(AND(SUM('Enter Data'!E43:I43)='Enter Data'!B43,SUM($A$35:$A$39) = 0,'Enter Data'!H43&gt;=0.3,'Enter Data'!I43&lt;0.3, 'Enter Data'!E43+'Enter Data'!F43&lt;0.25), 6, 0)</f>
        <v>0</v>
      </c>
      <c r="B40" s="1" t="s">
        <v>57</v>
      </c>
      <c r="C40" s="1" t="s">
        <v>58</v>
      </c>
    </row>
    <row r="41" spans="1:3" x14ac:dyDescent="0.25">
      <c r="A41" s="2">
        <f>IF(AND(SUM('Enter Data'!E43:I43)='Enter Data'!B43,SUM($A$35:$A$40) = 0,'Enter Data'!E43+'Enter Data'!F43+'Enter Data'!G43&gt;=0.15, 'Enter Data'!E43+'Enter Data'!F43+'Enter Data'!G43&lt;0.3, 'Enter Data'!E43+'Enter Data'!F43&lt;0.25), 7, 0)</f>
        <v>0</v>
      </c>
      <c r="B41" s="1" t="s">
        <v>59</v>
      </c>
      <c r="C41" s="1" t="s">
        <v>58</v>
      </c>
    </row>
    <row r="42" spans="1:3" x14ac:dyDescent="0.25">
      <c r="A42" s="2">
        <f>IF(AND(SUM('Enter Data'!E43:I43)='Enter Data'!B43,SUM($A$35:$A$41) = 0,'Enter Data'!H43+'Enter Data'!I43&gt;=0.4, 'Enter Data'!H43&gt;='Enter Data'!I43, 'Enter Data'!E43+'Enter Data'!F43+'Enter Data'!G43&lt;=0.15), 8, 0)</f>
        <v>0</v>
      </c>
      <c r="B42" s="1" t="s">
        <v>60</v>
      </c>
      <c r="C42" s="1" t="s">
        <v>58</v>
      </c>
    </row>
    <row r="43" spans="1:3" x14ac:dyDescent="0.25">
      <c r="A43" s="2">
        <f>IF(AND(SUM('Enter Data'!E43:I43)='Enter Data'!B43,SUM($A$35:$A$42) = 0,'Enter Data'!E43+'Enter Data'!F43&gt;=0.25, 'Enter Data'!H43&gt;=0.5), 9, 0)</f>
        <v>0</v>
      </c>
      <c r="B43" s="1" t="s">
        <v>61</v>
      </c>
      <c r="C43" s="1" t="s">
        <v>58</v>
      </c>
    </row>
    <row r="44" spans="1:3" x14ac:dyDescent="0.25">
      <c r="A44" s="2">
        <f>IF(AND(SUM('Enter Data'!E43:I43)='Enter Data'!B43,SUM($A$35:$A$43) = 0,'Enter Data'!I43&gt;=0.3, 'Enter Data'!E43+'Enter Data'!F43+'Enter Data'!G43&lt;0.15, 'Enter Data'!I43&gt;'Enter Data'!H43), 10, 0)</f>
        <v>0</v>
      </c>
      <c r="B44" s="1" t="s">
        <v>62</v>
      </c>
      <c r="C44" s="1" t="s">
        <v>63</v>
      </c>
    </row>
    <row r="45" spans="1:3" x14ac:dyDescent="0.25">
      <c r="A45" s="2">
        <f>IF(AND(SUM('Enter Data'!E43:I43)='Enter Data'!B43,SUM($A$35:$A$44) = 0,'Enter Data'!H43+'Enter Data'!I43&gt;=0.4, 'Enter Data'!I43&gt;'Enter Data'!H43, 'Enter Data'!E43+'Enter Data'!F43+'Enter Data'!G43&lt;15), 11, 0)</f>
        <v>0</v>
      </c>
      <c r="B45" s="1" t="s">
        <v>64</v>
      </c>
      <c r="C45" s="1" t="s">
        <v>63</v>
      </c>
    </row>
    <row r="46" spans="1:3" x14ac:dyDescent="0.25">
      <c r="A46" s="2">
        <f>IF(AND(SUM('Enter Data'!E43:I43)='Enter Data'!B43,SUM($A$35:$A$45) = 0,'Enter Data'!E43+'Enter Data'!F43&gt;=0.25, 'Enter Data'!I43&gt;=0.5), 12, 0)</f>
        <v>0</v>
      </c>
      <c r="B46" s="1" t="s">
        <v>65</v>
      </c>
      <c r="C46" s="1" t="s">
        <v>63</v>
      </c>
    </row>
    <row r="47" spans="1:3" x14ac:dyDescent="0.25">
      <c r="A47" s="2">
        <f>IF(AND(SUM('Enter Data'!E43:I43)='Enter Data'!B43,SUM($A$35:$A$46) = 0,'Enter Data'!E43+'Enter Data'!F43+'Enter Data'!G43&gt;=0.3, 'Enter Data'!I43&gt;=0.5), 13, 0)</f>
        <v>0</v>
      </c>
      <c r="B47" s="1" t="s">
        <v>66</v>
      </c>
      <c r="C47" s="1" t="s">
        <v>63</v>
      </c>
    </row>
    <row r="48" spans="1:3" x14ac:dyDescent="0.25">
      <c r="A48" s="2">
        <f>SUM(A35:A47)+1</f>
        <v>5</v>
      </c>
      <c r="B48" s="4"/>
      <c r="C48"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FAB4B-A97C-45D2-8AE6-A225BFE0F430}">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Data'!C44+1.5*'Enter Data'!D44&lt;0.15,1,0)</f>
        <v>0</v>
      </c>
      <c r="B2" s="1" t="s">
        <v>14</v>
      </c>
      <c r="C2" s="1" t="s">
        <v>15</v>
      </c>
    </row>
    <row r="3" spans="1:3" x14ac:dyDescent="0.25">
      <c r="A3" s="2">
        <f>IF(AND('Enter Data'!C44+1.5*'Enter Data'!D44&gt;=0.15, 'Enter Data'!C44+2*'Enter Data'!D44&lt;0.3), 2, 0)</f>
        <v>0</v>
      </c>
      <c r="B3" s="1" t="s">
        <v>16</v>
      </c>
      <c r="C3" s="1" t="s">
        <v>17</v>
      </c>
    </row>
    <row r="4" spans="1:3" x14ac:dyDescent="0.25">
      <c r="A4" s="2">
        <f>IF(OR(AND('Enter Data'!D44&gt;=0.07, 'Enter Data'!D44&lt;0.2,'Enter Data'!B44&gt;0.52,'Enter Data'!C44+2*'Enter Data'!D44&gt;=0.3), AND('Enter Data'!D44&lt;0.07, 'Enter Data'!C44&lt;0.5, 'Enter Data'!C44+2*'Enter Data'!D44&gt;=0.3)), 3,0)</f>
        <v>0</v>
      </c>
      <c r="B4" s="1" t="s">
        <v>18</v>
      </c>
      <c r="C4" s="1" t="s">
        <v>19</v>
      </c>
    </row>
    <row r="5" spans="1:3" x14ac:dyDescent="0.25">
      <c r="A5" s="2">
        <f>IF(AND('Enter Data'!D44&gt;=0.07, 'Enter Data'!D44&lt;0.27, 'Enter Data'!C44&gt;=0.28, 'Enter Data'!C44&lt;0.5, 'Enter Data'!B44&lt;=0.52), 4, 0)</f>
        <v>0</v>
      </c>
      <c r="B5" s="1" t="s">
        <v>20</v>
      </c>
      <c r="C5" s="1" t="s">
        <v>21</v>
      </c>
    </row>
    <row r="6" spans="1:3" x14ac:dyDescent="0.25">
      <c r="A6" s="2">
        <f>IF(OR(AND('Enter Data'!C44&gt;=0.5, 'Enter Data'!D44&gt;=0.12,'Enter Data'!D44&lt;0.27), AND('Enter Data'!C44&gt;=0.5,'Enter Data'!C44&lt;0.8,'Enter Data'!D44&lt;0.12)), 5,0)</f>
        <v>0</v>
      </c>
      <c r="B6" s="1" t="s">
        <v>22</v>
      </c>
      <c r="C6" s="1" t="s">
        <v>23</v>
      </c>
    </row>
    <row r="7" spans="1:3" x14ac:dyDescent="0.25">
      <c r="A7" s="2">
        <f>IF(AND('Enter Data'!C44&gt;=0.8, 'Enter Data'!D44&lt;0.12), 6, 0)</f>
        <v>6</v>
      </c>
      <c r="B7" s="1" t="s">
        <v>24</v>
      </c>
      <c r="C7" s="1" t="s">
        <v>25</v>
      </c>
    </row>
    <row r="8" spans="1:3" x14ac:dyDescent="0.25">
      <c r="A8" s="2">
        <f>IF(AND('Enter Data'!D44&gt;=0.2, 'Enter Data'!D44&lt;0.35, 'Enter Data'!C44&lt;0.28, 'Enter Data'!B44&gt;0.45), 7, 0)</f>
        <v>0</v>
      </c>
      <c r="B8" s="1" t="s">
        <v>26</v>
      </c>
      <c r="C8" s="1" t="s">
        <v>27</v>
      </c>
    </row>
    <row r="9" spans="1:3" x14ac:dyDescent="0.25">
      <c r="A9" s="2">
        <f>IF(AND('Enter Data'!D44&gt;=0.27, 'Enter Data'!D44&lt;0.4, 'Enter Data'!B44&gt;0.2, 'Enter Data'!B44&lt;=0.45), 8, 0)</f>
        <v>0</v>
      </c>
      <c r="B9" s="1" t="s">
        <v>28</v>
      </c>
      <c r="C9" s="1" t="s">
        <v>29</v>
      </c>
    </row>
    <row r="10" spans="1:3" x14ac:dyDescent="0.25">
      <c r="A10" s="2">
        <f>IF(AND('Enter Data'!D44&gt;=0.27, 'Enter Data'!D44&lt;0.4, 'Enter Data'!B44&lt;=0.2), 9, 0)</f>
        <v>0</v>
      </c>
      <c r="B10" s="1" t="s">
        <v>30</v>
      </c>
      <c r="C10" s="1" t="s">
        <v>31</v>
      </c>
    </row>
    <row r="11" spans="1:3" x14ac:dyDescent="0.25">
      <c r="A11" s="2">
        <f>IF(AND('Enter Data'!D44&gt;=0.35, 'Enter Data'!B44&gt;0.45), 10, 0)</f>
        <v>0</v>
      </c>
      <c r="B11" s="1" t="s">
        <v>32</v>
      </c>
      <c r="C11" s="1" t="s">
        <v>33</v>
      </c>
    </row>
    <row r="12" spans="1:3" x14ac:dyDescent="0.25">
      <c r="A12" s="2">
        <f>IF(AND('Enter Data'!D44&gt;=0.4, 'Enter Data'!C44&gt;=0.4), 11, 0)</f>
        <v>0</v>
      </c>
      <c r="B12" s="1" t="s">
        <v>34</v>
      </c>
      <c r="C12" s="1" t="s">
        <v>35</v>
      </c>
    </row>
    <row r="13" spans="1:3" x14ac:dyDescent="0.25">
      <c r="A13" s="2">
        <f>IF(AND('Enter Data'!D44&gt;=0.4, 'Enter Data'!B44&lt;=0.45,'Enter Data'!C44&lt;0.4),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Data'!E44:I44)='Enter Data'!B44, 'Enter Data'!E44+'Enter Data'!F44&gt;=0.25, 'Enter Data'!G44&lt;0.5, 'Enter Data'!H44&lt;0.5, 'Enter Data'!I44&lt;0.5), 1, 0)</f>
        <v>0</v>
      </c>
      <c r="B17" s="1" t="s">
        <v>38</v>
      </c>
      <c r="C17" s="1" t="s">
        <v>39</v>
      </c>
    </row>
    <row r="18" spans="1:3" x14ac:dyDescent="0.25">
      <c r="A18" s="2">
        <f>IF(AND(SUM('Enter Data'!E44:I44)='Enter Data'!B44,SUM($A$17) = 0, 'Enter Data'!E44+'Enter Data'!F44+'Enter Data'!G44&gt;=0.25, 'Enter Data'!E44+'Enter Data'!F44&lt;0.25, 'Enter Data'!H44&lt;0.5,'Enter Data'!I44&lt;0.5), 2, 0)</f>
        <v>0</v>
      </c>
      <c r="B18" s="1" t="s">
        <v>40</v>
      </c>
      <c r="C18" s="1" t="s">
        <v>15</v>
      </c>
    </row>
    <row r="19" spans="1:3" x14ac:dyDescent="0.25">
      <c r="A19" s="2">
        <f>IF(AND(SUM('Enter Data'!E44:I44)='Enter Data'!B44,SUM($A$17:$A$18) = 0, 'Enter Data'!G44&gt;=0.5, 'Enter Data'!E44+'Enter Data'!F44&gt;=0.25), 3, 0)</f>
        <v>0</v>
      </c>
      <c r="B19" s="1" t="s">
        <v>41</v>
      </c>
      <c r="C19" s="1" t="s">
        <v>15</v>
      </c>
    </row>
    <row r="20" spans="1:3" x14ac:dyDescent="0.25">
      <c r="A20" s="2">
        <f>IF(AND(SUM('Enter Data'!E44:I44)='Enter Data'!B44,SUM($A$17:$A$19) = 0, 'Enter Data'!H44&gt;=0.5, 'Enter Data'!H44&gt;'Enter Data'!I44), 4, 0)</f>
        <v>0</v>
      </c>
      <c r="B20" s="1" t="s">
        <v>42</v>
      </c>
      <c r="C20" s="1" t="s">
        <v>43</v>
      </c>
    </row>
    <row r="21" spans="1:3" x14ac:dyDescent="0.25">
      <c r="A21" s="2">
        <f>IF(AND(SUM('Enter Data'!E44:I44)='Enter Data'!B44,SUM($A$17:$A$20) = 0, 'Enter Data'!E44+'Enter Data'!F44+'Enter Data'!G44&lt;0.25, 'Enter Data'!I44&lt;0.5), 5, 0)</f>
        <v>5</v>
      </c>
      <c r="B21" s="1" t="s">
        <v>44</v>
      </c>
      <c r="C21" s="1" t="s">
        <v>43</v>
      </c>
    </row>
    <row r="22" spans="1:3" x14ac:dyDescent="0.25">
      <c r="A22" s="2">
        <f>IF(AND(SUM('Enter Data'!E44:I44)='Enter Data'!B44,SUM($A$17:$A$21) = 0, 'Enter Data'!I44&gt;=0.5),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Data'!E44:I44)='Enter Data'!B44, 'Enter Data'!E44+'Enter Data'!F44&gt;=0.25, 'Enter Data'!G44&lt;0.5, 'Enter Data'!H44&lt;0.5, 'Enter Data'!I44&lt;0.5), 1, 0)</f>
        <v>0</v>
      </c>
      <c r="B26" s="1" t="s">
        <v>38</v>
      </c>
      <c r="C26" s="1" t="s">
        <v>48</v>
      </c>
    </row>
    <row r="27" spans="1:3" x14ac:dyDescent="0.25">
      <c r="A27" s="2">
        <f>IF(AND(SUM('Enter Data'!E44:I44)='Enter Data'!B44,SUM($A$26) = 0, 'Enter Data'!E44+'Enter Data'!F44+'Enter Data'!G44&gt;=0.25, 'Enter Data'!E44+'Enter Data'!F44&lt;0.25, 'Enter Data'!H44&lt;0.5,'Enter Data'!I44&lt;0.5), 2, 0)</f>
        <v>0</v>
      </c>
      <c r="B27" s="1" t="s">
        <v>40</v>
      </c>
      <c r="C27" s="1" t="s">
        <v>17</v>
      </c>
    </row>
    <row r="28" spans="1:3" x14ac:dyDescent="0.25">
      <c r="A28" s="2">
        <f>IF(AND(SUM('Enter Data'!E44:I44)='Enter Data'!B44,SUM($A$26:$A$27) = 0, 'Enter Data'!G44&gt;=0.5, 'Enter Data'!E44+'Enter Data'!F44&gt;=0.25),3, 0)</f>
        <v>0</v>
      </c>
      <c r="B28" s="1" t="s">
        <v>41</v>
      </c>
      <c r="C28" s="1" t="s">
        <v>17</v>
      </c>
    </row>
    <row r="29" spans="1:3" x14ac:dyDescent="0.25">
      <c r="A29" s="2">
        <f>IF(AND(SUM('Enter Data'!E44:I44)='Enter Data'!B44,SUM($A$26:$A$28) = 0, 'Enter Data'!H44&gt;=0.5), 4, 0)</f>
        <v>0</v>
      </c>
      <c r="B29" s="1" t="s">
        <v>49</v>
      </c>
      <c r="C29" s="1" t="s">
        <v>50</v>
      </c>
    </row>
    <row r="30" spans="1:3" x14ac:dyDescent="0.25">
      <c r="A30" s="2">
        <f>IF(AND(SUM('Enter Data'!E44:I44)='Enter Data'!B44,SUM($A$26:$A$29) = 0, 'Enter Data'!E44+'Enter Data'!F44+'Enter Data'!G44&lt;0.25, 'Enter Data'!I44&lt;0.5), 5, 0)</f>
        <v>5</v>
      </c>
      <c r="B30" s="1" t="s">
        <v>44</v>
      </c>
      <c r="C30" s="1" t="s">
        <v>50</v>
      </c>
    </row>
    <row r="31" spans="1:3" x14ac:dyDescent="0.25">
      <c r="A31" s="2">
        <f>IF(AND(SUM('Enter Data'!E44:I44)='Enter Data'!B44,SUM($A$26:$A$30) = 0, 'Enter Data'!I44&gt;=0.5),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Data'!E44:I44)='Enter Data'!B44, 'Enter Data'!E44+'Enter Data'!F44&gt;=0.25, 'Enter Data'!G44&lt;0.5, 'Enter Data'!H44&lt;0.5, 'Enter Data'!I44&lt;0.5), 1, 0)</f>
        <v>0</v>
      </c>
      <c r="B35" s="1" t="s">
        <v>38</v>
      </c>
      <c r="C35" s="1" t="s">
        <v>11</v>
      </c>
    </row>
    <row r="36" spans="1:3" x14ac:dyDescent="0.25">
      <c r="A36" s="2">
        <f>IF(AND(SUM('Enter Data'!E44:I44)='Enter Data'!B44,SUM($A$35) = 0,'Enter Data'!E44+'Enter Data'!F44+'Enter Data'!G44&gt;=0.3, 'Enter Data'!I44&gt;=0.3, 'Enter Data'!I44&lt;0.5), 2, 0)</f>
        <v>0</v>
      </c>
      <c r="B36" s="1" t="s">
        <v>53</v>
      </c>
      <c r="C36" s="1" t="s">
        <v>11</v>
      </c>
    </row>
    <row r="37" spans="1:3" x14ac:dyDescent="0.25">
      <c r="A37" s="2">
        <f>IF(AND(SUM('Enter Data'!E44:I44)='Enter Data'!B44,SUM($A$35:$A$36) = 0, 'Enter Data'!E44+'Enter Data'!F44+'Enter Data'!G44&gt;=0.3, 'Enter Data'!E44+'Enter Data'!F44&lt;0.25, 'Enter Data'!H44&lt;0.3,'Enter Data'!I44&lt;0.3), 3, 0)</f>
        <v>0</v>
      </c>
      <c r="B37" s="1" t="s">
        <v>54</v>
      </c>
      <c r="C37" s="1" t="s">
        <v>19</v>
      </c>
    </row>
    <row r="38" spans="1:3" x14ac:dyDescent="0.25">
      <c r="A38" s="2">
        <f>IF(AND(SUM('Enter Data'!E44:I44)='Enter Data'!B44,SUM($A$35:$A$37) = 0,'Enter Data'!E44+'Enter Data'!F44+'Enter Data'!G44&lt;=0.15,'Enter Data'!H44&lt;0.3,'Enter Data'!I44&lt;0.3,'Enter Data'!H44+'Enter Data'!I44&lt;0.4), 4, 0)</f>
        <v>4</v>
      </c>
      <c r="B38" s="1" t="s">
        <v>55</v>
      </c>
      <c r="C38" s="1" t="s">
        <v>19</v>
      </c>
    </row>
    <row r="39" spans="1:3" x14ac:dyDescent="0.25">
      <c r="A39" s="2">
        <f>IF(AND(SUM('Enter Data'!E44:I44)='Enter Data'!B44,SUM($A$35:$A$38) = 0,'Enter Data'!E44+'Enter Data'!F44&gt;=0.25, 'Enter Data'!G44&gt;=0.5), 5, 0)</f>
        <v>0</v>
      </c>
      <c r="B39" s="1" t="s">
        <v>56</v>
      </c>
      <c r="C39" s="1" t="s">
        <v>19</v>
      </c>
    </row>
    <row r="40" spans="1:3" x14ac:dyDescent="0.25">
      <c r="A40" s="2">
        <f>IF(AND(SUM('Enter Data'!E44:I44)='Enter Data'!B44,SUM($A$35:$A$39) = 0,'Enter Data'!H44&gt;=0.3,'Enter Data'!I44&lt;0.3, 'Enter Data'!E44+'Enter Data'!F44&lt;0.25), 6, 0)</f>
        <v>0</v>
      </c>
      <c r="B40" s="1" t="s">
        <v>57</v>
      </c>
      <c r="C40" s="1" t="s">
        <v>58</v>
      </c>
    </row>
    <row r="41" spans="1:3" x14ac:dyDescent="0.25">
      <c r="A41" s="2">
        <f>IF(AND(SUM('Enter Data'!E44:I44)='Enter Data'!B44,SUM($A$35:$A$40) = 0,'Enter Data'!E44+'Enter Data'!F44+'Enter Data'!G44&gt;=0.15, 'Enter Data'!E44+'Enter Data'!F44+'Enter Data'!G44&lt;0.3, 'Enter Data'!E44+'Enter Data'!F44&lt;0.25), 7, 0)</f>
        <v>0</v>
      </c>
      <c r="B41" s="1" t="s">
        <v>59</v>
      </c>
      <c r="C41" s="1" t="s">
        <v>58</v>
      </c>
    </row>
    <row r="42" spans="1:3" x14ac:dyDescent="0.25">
      <c r="A42" s="2">
        <f>IF(AND(SUM('Enter Data'!E44:I44)='Enter Data'!B44,SUM($A$35:$A$41) = 0,'Enter Data'!H44+'Enter Data'!I44&gt;=0.4, 'Enter Data'!H44&gt;='Enter Data'!I44, 'Enter Data'!E44+'Enter Data'!F44+'Enter Data'!G44&lt;=0.15), 8, 0)</f>
        <v>0</v>
      </c>
      <c r="B42" s="1" t="s">
        <v>60</v>
      </c>
      <c r="C42" s="1" t="s">
        <v>58</v>
      </c>
    </row>
    <row r="43" spans="1:3" x14ac:dyDescent="0.25">
      <c r="A43" s="2">
        <f>IF(AND(SUM('Enter Data'!E44:I44)='Enter Data'!B44,SUM($A$35:$A$42) = 0,'Enter Data'!E44+'Enter Data'!F44&gt;=0.25, 'Enter Data'!H44&gt;=0.5), 9, 0)</f>
        <v>0</v>
      </c>
      <c r="B43" s="1" t="s">
        <v>61</v>
      </c>
      <c r="C43" s="1" t="s">
        <v>58</v>
      </c>
    </row>
    <row r="44" spans="1:3" x14ac:dyDescent="0.25">
      <c r="A44" s="2">
        <f>IF(AND(SUM('Enter Data'!E44:I44)='Enter Data'!B44,SUM($A$35:$A$43) = 0,'Enter Data'!I44&gt;=0.3, 'Enter Data'!E44+'Enter Data'!F44+'Enter Data'!G44&lt;0.15, 'Enter Data'!I44&gt;'Enter Data'!H44), 10, 0)</f>
        <v>0</v>
      </c>
      <c r="B44" s="1" t="s">
        <v>62</v>
      </c>
      <c r="C44" s="1" t="s">
        <v>63</v>
      </c>
    </row>
    <row r="45" spans="1:3" x14ac:dyDescent="0.25">
      <c r="A45" s="2">
        <f>IF(AND(SUM('Enter Data'!E44:I44)='Enter Data'!B44,SUM($A$35:$A$44) = 0,'Enter Data'!H44+'Enter Data'!I44&gt;=0.4, 'Enter Data'!I44&gt;'Enter Data'!H44, 'Enter Data'!E44+'Enter Data'!F44+'Enter Data'!G44&lt;15), 11, 0)</f>
        <v>0</v>
      </c>
      <c r="B45" s="1" t="s">
        <v>64</v>
      </c>
      <c r="C45" s="1" t="s">
        <v>63</v>
      </c>
    </row>
    <row r="46" spans="1:3" x14ac:dyDescent="0.25">
      <c r="A46" s="2">
        <f>IF(AND(SUM('Enter Data'!E44:I44)='Enter Data'!B44,SUM($A$35:$A$45) = 0,'Enter Data'!E44+'Enter Data'!F44&gt;=0.25, 'Enter Data'!I44&gt;=0.5), 12, 0)</f>
        <v>0</v>
      </c>
      <c r="B46" s="1" t="s">
        <v>65</v>
      </c>
      <c r="C46" s="1" t="s">
        <v>63</v>
      </c>
    </row>
    <row r="47" spans="1:3" x14ac:dyDescent="0.25">
      <c r="A47" s="2">
        <f>IF(AND(SUM('Enter Data'!E44:I44)='Enter Data'!B44,SUM($A$35:$A$46) = 0,'Enter Data'!E44+'Enter Data'!F44+'Enter Data'!G44&gt;=0.3, 'Enter Data'!I44&gt;=0.5), 13, 0)</f>
        <v>0</v>
      </c>
      <c r="B47" s="1" t="s">
        <v>66</v>
      </c>
      <c r="C47" s="1" t="s">
        <v>63</v>
      </c>
    </row>
    <row r="48" spans="1:3" x14ac:dyDescent="0.25">
      <c r="A48" s="2">
        <f>SUM(A35:A47)+1</f>
        <v>5</v>
      </c>
      <c r="B48" s="4"/>
      <c r="C48"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273C0-D357-44E8-B3E6-79946F6F91F5}">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Data'!C45+1.5*'Enter Data'!D45&lt;0.15,1,0)</f>
        <v>0</v>
      </c>
      <c r="B2" s="1" t="s">
        <v>14</v>
      </c>
      <c r="C2" s="1" t="s">
        <v>15</v>
      </c>
    </row>
    <row r="3" spans="1:3" x14ac:dyDescent="0.25">
      <c r="A3" s="2">
        <f>IF(AND('Enter Data'!C45+1.5*'Enter Data'!D45&gt;=0.15, 'Enter Data'!C45+2*'Enter Data'!D45&lt;0.3), 2, 0)</f>
        <v>0</v>
      </c>
      <c r="B3" s="1" t="s">
        <v>16</v>
      </c>
      <c r="C3" s="1" t="s">
        <v>17</v>
      </c>
    </row>
    <row r="4" spans="1:3" x14ac:dyDescent="0.25">
      <c r="A4" s="2">
        <f>IF(OR(AND('Enter Data'!D45&gt;=0.07, 'Enter Data'!D45&lt;0.2,'Enter Data'!B45&gt;0.52,'Enter Data'!C45+2*'Enter Data'!D45&gt;=0.3), AND('Enter Data'!D45&lt;0.07, 'Enter Data'!C45&lt;0.5, 'Enter Data'!C45+2*'Enter Data'!D45&gt;=0.3)), 3,0)</f>
        <v>0</v>
      </c>
      <c r="B4" s="1" t="s">
        <v>18</v>
      </c>
      <c r="C4" s="1" t="s">
        <v>19</v>
      </c>
    </row>
    <row r="5" spans="1:3" x14ac:dyDescent="0.25">
      <c r="A5" s="2">
        <f>IF(AND('Enter Data'!D45&gt;=0.07, 'Enter Data'!D45&lt;0.27, 'Enter Data'!C45&gt;=0.28, 'Enter Data'!C45&lt;0.5, 'Enter Data'!B45&lt;=0.52), 4, 0)</f>
        <v>0</v>
      </c>
      <c r="B5" s="1" t="s">
        <v>20</v>
      </c>
      <c r="C5" s="1" t="s">
        <v>21</v>
      </c>
    </row>
    <row r="6" spans="1:3" x14ac:dyDescent="0.25">
      <c r="A6" s="2">
        <f>IF(OR(AND('Enter Data'!C45&gt;=0.5, 'Enter Data'!D45&gt;=0.12,'Enter Data'!D45&lt;0.27), AND('Enter Data'!C45&gt;=0.5,'Enter Data'!C45&lt;0.8,'Enter Data'!D45&lt;0.12)), 5,0)</f>
        <v>0</v>
      </c>
      <c r="B6" s="1" t="s">
        <v>22</v>
      </c>
      <c r="C6" s="1" t="s">
        <v>23</v>
      </c>
    </row>
    <row r="7" spans="1:3" x14ac:dyDescent="0.25">
      <c r="A7" s="2">
        <f>IF(AND('Enter Data'!C45&gt;=0.8, 'Enter Data'!D45&lt;0.12), 6, 0)</f>
        <v>6</v>
      </c>
      <c r="B7" s="1" t="s">
        <v>24</v>
      </c>
      <c r="C7" s="1" t="s">
        <v>25</v>
      </c>
    </row>
    <row r="8" spans="1:3" x14ac:dyDescent="0.25">
      <c r="A8" s="2">
        <f>IF(AND('Enter Data'!D45&gt;=0.2, 'Enter Data'!D45&lt;0.35, 'Enter Data'!C45&lt;0.28, 'Enter Data'!B45&gt;0.45), 7, 0)</f>
        <v>0</v>
      </c>
      <c r="B8" s="1" t="s">
        <v>26</v>
      </c>
      <c r="C8" s="1" t="s">
        <v>27</v>
      </c>
    </row>
    <row r="9" spans="1:3" x14ac:dyDescent="0.25">
      <c r="A9" s="2">
        <f>IF(AND('Enter Data'!D45&gt;=0.27, 'Enter Data'!D45&lt;0.4, 'Enter Data'!B45&gt;0.2, 'Enter Data'!B45&lt;=0.45), 8, 0)</f>
        <v>0</v>
      </c>
      <c r="B9" s="1" t="s">
        <v>28</v>
      </c>
      <c r="C9" s="1" t="s">
        <v>29</v>
      </c>
    </row>
    <row r="10" spans="1:3" x14ac:dyDescent="0.25">
      <c r="A10" s="2">
        <f>IF(AND('Enter Data'!D45&gt;=0.27, 'Enter Data'!D45&lt;0.4, 'Enter Data'!B45&lt;=0.2), 9, 0)</f>
        <v>0</v>
      </c>
      <c r="B10" s="1" t="s">
        <v>30</v>
      </c>
      <c r="C10" s="1" t="s">
        <v>31</v>
      </c>
    </row>
    <row r="11" spans="1:3" x14ac:dyDescent="0.25">
      <c r="A11" s="2">
        <f>IF(AND('Enter Data'!D45&gt;=0.35, 'Enter Data'!B45&gt;0.45), 10, 0)</f>
        <v>0</v>
      </c>
      <c r="B11" s="1" t="s">
        <v>32</v>
      </c>
      <c r="C11" s="1" t="s">
        <v>33</v>
      </c>
    </row>
    <row r="12" spans="1:3" x14ac:dyDescent="0.25">
      <c r="A12" s="2">
        <f>IF(AND('Enter Data'!D45&gt;=0.4, 'Enter Data'!C45&gt;=0.4), 11, 0)</f>
        <v>0</v>
      </c>
      <c r="B12" s="1" t="s">
        <v>34</v>
      </c>
      <c r="C12" s="1" t="s">
        <v>35</v>
      </c>
    </row>
    <row r="13" spans="1:3" x14ac:dyDescent="0.25">
      <c r="A13" s="2">
        <f>IF(AND('Enter Data'!D45&gt;=0.4, 'Enter Data'!B45&lt;=0.45,'Enter Data'!C45&lt;0.4),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Data'!E45:I45)='Enter Data'!B45, 'Enter Data'!E45+'Enter Data'!F45&gt;=0.25, 'Enter Data'!G45&lt;0.5, 'Enter Data'!H45&lt;0.5, 'Enter Data'!I45&lt;0.5), 1, 0)</f>
        <v>0</v>
      </c>
      <c r="B17" s="1" t="s">
        <v>38</v>
      </c>
      <c r="C17" s="1" t="s">
        <v>39</v>
      </c>
    </row>
    <row r="18" spans="1:3" x14ac:dyDescent="0.25">
      <c r="A18" s="2">
        <f>IF(AND(SUM('Enter Data'!E45:I45)='Enter Data'!B45,SUM($A$17) = 0, 'Enter Data'!E45+'Enter Data'!F45+'Enter Data'!G45&gt;=0.25, 'Enter Data'!E45+'Enter Data'!F45&lt;0.25, 'Enter Data'!H45&lt;0.5,'Enter Data'!I45&lt;0.5), 2, 0)</f>
        <v>0</v>
      </c>
      <c r="B18" s="1" t="s">
        <v>40</v>
      </c>
      <c r="C18" s="1" t="s">
        <v>15</v>
      </c>
    </row>
    <row r="19" spans="1:3" x14ac:dyDescent="0.25">
      <c r="A19" s="2">
        <f>IF(AND(SUM('Enter Data'!E45:I45)='Enter Data'!B45,SUM($A$17:$A$18) = 0, 'Enter Data'!G45&gt;=0.5, 'Enter Data'!E45+'Enter Data'!F45&gt;=0.25), 3, 0)</f>
        <v>0</v>
      </c>
      <c r="B19" s="1" t="s">
        <v>41</v>
      </c>
      <c r="C19" s="1" t="s">
        <v>15</v>
      </c>
    </row>
    <row r="20" spans="1:3" x14ac:dyDescent="0.25">
      <c r="A20" s="2">
        <f>IF(AND(SUM('Enter Data'!E45:I45)='Enter Data'!B45,SUM($A$17:$A$19) = 0, 'Enter Data'!H45&gt;=0.5, 'Enter Data'!H45&gt;'Enter Data'!I45), 4, 0)</f>
        <v>0</v>
      </c>
      <c r="B20" s="1" t="s">
        <v>42</v>
      </c>
      <c r="C20" s="1" t="s">
        <v>43</v>
      </c>
    </row>
    <row r="21" spans="1:3" x14ac:dyDescent="0.25">
      <c r="A21" s="2">
        <f>IF(AND(SUM('Enter Data'!E45:I45)='Enter Data'!B45,SUM($A$17:$A$20) = 0, 'Enter Data'!E45+'Enter Data'!F45+'Enter Data'!G45&lt;0.25, 'Enter Data'!I45&lt;0.5), 5, 0)</f>
        <v>5</v>
      </c>
      <c r="B21" s="1" t="s">
        <v>44</v>
      </c>
      <c r="C21" s="1" t="s">
        <v>43</v>
      </c>
    </row>
    <row r="22" spans="1:3" x14ac:dyDescent="0.25">
      <c r="A22" s="2">
        <f>IF(AND(SUM('Enter Data'!E45:I45)='Enter Data'!B45,SUM($A$17:$A$21) = 0, 'Enter Data'!I45&gt;=0.5),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Data'!E45:I45)='Enter Data'!B45, 'Enter Data'!E45+'Enter Data'!F45&gt;=0.25, 'Enter Data'!G45&lt;0.5, 'Enter Data'!H45&lt;0.5, 'Enter Data'!I45&lt;0.5), 1, 0)</f>
        <v>0</v>
      </c>
      <c r="B26" s="1" t="s">
        <v>38</v>
      </c>
      <c r="C26" s="1" t="s">
        <v>48</v>
      </c>
    </row>
    <row r="27" spans="1:3" x14ac:dyDescent="0.25">
      <c r="A27" s="2">
        <f>IF(AND(SUM('Enter Data'!E45:I45)='Enter Data'!B45,SUM($A$26) = 0, 'Enter Data'!E45+'Enter Data'!F45+'Enter Data'!G45&gt;=0.25, 'Enter Data'!E45+'Enter Data'!F45&lt;0.25, 'Enter Data'!H45&lt;0.5,'Enter Data'!I45&lt;0.5), 2, 0)</f>
        <v>0</v>
      </c>
      <c r="B27" s="1" t="s">
        <v>40</v>
      </c>
      <c r="C27" s="1" t="s">
        <v>17</v>
      </c>
    </row>
    <row r="28" spans="1:3" x14ac:dyDescent="0.25">
      <c r="A28" s="2">
        <f>IF(AND(SUM('Enter Data'!E45:I45)='Enter Data'!B45,SUM($A$26:$A$27) = 0, 'Enter Data'!G45&gt;=0.5, 'Enter Data'!E45+'Enter Data'!F45&gt;=0.25),3, 0)</f>
        <v>0</v>
      </c>
      <c r="B28" s="1" t="s">
        <v>41</v>
      </c>
      <c r="C28" s="1" t="s">
        <v>17</v>
      </c>
    </row>
    <row r="29" spans="1:3" x14ac:dyDescent="0.25">
      <c r="A29" s="2">
        <f>IF(AND(SUM('Enter Data'!E45:I45)='Enter Data'!B45,SUM($A$26:$A$28) = 0, 'Enter Data'!H45&gt;=0.5), 4, 0)</f>
        <v>0</v>
      </c>
      <c r="B29" s="1" t="s">
        <v>49</v>
      </c>
      <c r="C29" s="1" t="s">
        <v>50</v>
      </c>
    </row>
    <row r="30" spans="1:3" x14ac:dyDescent="0.25">
      <c r="A30" s="2">
        <f>IF(AND(SUM('Enter Data'!E45:I45)='Enter Data'!B45,SUM($A$26:$A$29) = 0, 'Enter Data'!E45+'Enter Data'!F45+'Enter Data'!G45&lt;0.25, 'Enter Data'!I45&lt;0.5), 5, 0)</f>
        <v>5</v>
      </c>
      <c r="B30" s="1" t="s">
        <v>44</v>
      </c>
      <c r="C30" s="1" t="s">
        <v>50</v>
      </c>
    </row>
    <row r="31" spans="1:3" x14ac:dyDescent="0.25">
      <c r="A31" s="2">
        <f>IF(AND(SUM('Enter Data'!E45:I45)='Enter Data'!B45,SUM($A$26:$A$30) = 0, 'Enter Data'!I45&gt;=0.5),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Data'!E45:I45)='Enter Data'!B45, 'Enter Data'!E45+'Enter Data'!F45&gt;=0.25, 'Enter Data'!G45&lt;0.5, 'Enter Data'!H45&lt;0.5, 'Enter Data'!I45&lt;0.5), 1, 0)</f>
        <v>0</v>
      </c>
      <c r="B35" s="1" t="s">
        <v>38</v>
      </c>
      <c r="C35" s="1" t="s">
        <v>11</v>
      </c>
    </row>
    <row r="36" spans="1:3" x14ac:dyDescent="0.25">
      <c r="A36" s="2">
        <f>IF(AND(SUM('Enter Data'!E45:I45)='Enter Data'!B45,SUM($A$35) = 0,'Enter Data'!E45+'Enter Data'!F45+'Enter Data'!G45&gt;=0.3, 'Enter Data'!I45&gt;=0.3, 'Enter Data'!I45&lt;0.5), 2, 0)</f>
        <v>0</v>
      </c>
      <c r="B36" s="1" t="s">
        <v>53</v>
      </c>
      <c r="C36" s="1" t="s">
        <v>11</v>
      </c>
    </row>
    <row r="37" spans="1:3" x14ac:dyDescent="0.25">
      <c r="A37" s="2">
        <f>IF(AND(SUM('Enter Data'!E45:I45)='Enter Data'!B45,SUM($A$35:$A$36) = 0, 'Enter Data'!E45+'Enter Data'!F45+'Enter Data'!G45&gt;=0.3, 'Enter Data'!E45+'Enter Data'!F45&lt;0.25, 'Enter Data'!H45&lt;0.3,'Enter Data'!I45&lt;0.3), 3, 0)</f>
        <v>0</v>
      </c>
      <c r="B37" s="1" t="s">
        <v>54</v>
      </c>
      <c r="C37" s="1" t="s">
        <v>19</v>
      </c>
    </row>
    <row r="38" spans="1:3" x14ac:dyDescent="0.25">
      <c r="A38" s="2">
        <f>IF(AND(SUM('Enter Data'!E45:I45)='Enter Data'!B45,SUM($A$35:$A$37) = 0,'Enter Data'!E45+'Enter Data'!F45+'Enter Data'!G45&lt;=0.15,'Enter Data'!H45&lt;0.3,'Enter Data'!I45&lt;0.3,'Enter Data'!H45+'Enter Data'!I45&lt;0.4), 4, 0)</f>
        <v>4</v>
      </c>
      <c r="B38" s="1" t="s">
        <v>55</v>
      </c>
      <c r="C38" s="1" t="s">
        <v>19</v>
      </c>
    </row>
    <row r="39" spans="1:3" x14ac:dyDescent="0.25">
      <c r="A39" s="2">
        <f>IF(AND(SUM('Enter Data'!E45:I45)='Enter Data'!B45,SUM($A$35:$A$38) = 0,'Enter Data'!E45+'Enter Data'!F45&gt;=0.25, 'Enter Data'!G45&gt;=0.5), 5, 0)</f>
        <v>0</v>
      </c>
      <c r="B39" s="1" t="s">
        <v>56</v>
      </c>
      <c r="C39" s="1" t="s">
        <v>19</v>
      </c>
    </row>
    <row r="40" spans="1:3" x14ac:dyDescent="0.25">
      <c r="A40" s="2">
        <f>IF(AND(SUM('Enter Data'!E45:I45)='Enter Data'!B45,SUM($A$35:$A$39) = 0,'Enter Data'!H45&gt;=0.3,'Enter Data'!I45&lt;0.3, 'Enter Data'!E45+'Enter Data'!F45&lt;0.25), 6, 0)</f>
        <v>0</v>
      </c>
      <c r="B40" s="1" t="s">
        <v>57</v>
      </c>
      <c r="C40" s="1" t="s">
        <v>58</v>
      </c>
    </row>
    <row r="41" spans="1:3" x14ac:dyDescent="0.25">
      <c r="A41" s="2">
        <f>IF(AND(SUM('Enter Data'!E45:I45)='Enter Data'!B45,SUM($A$35:$A$40) = 0,'Enter Data'!E45+'Enter Data'!F45+'Enter Data'!G45&gt;=0.15, 'Enter Data'!E45+'Enter Data'!F45+'Enter Data'!G45&lt;0.3, 'Enter Data'!E45+'Enter Data'!F45&lt;0.25), 7, 0)</f>
        <v>0</v>
      </c>
      <c r="B41" s="1" t="s">
        <v>59</v>
      </c>
      <c r="C41" s="1" t="s">
        <v>58</v>
      </c>
    </row>
    <row r="42" spans="1:3" x14ac:dyDescent="0.25">
      <c r="A42" s="2">
        <f>IF(AND(SUM('Enter Data'!E45:I45)='Enter Data'!B45,SUM($A$35:$A$41) = 0,'Enter Data'!H45+'Enter Data'!I45&gt;=0.4, 'Enter Data'!H45&gt;='Enter Data'!I45, 'Enter Data'!E45+'Enter Data'!F45+'Enter Data'!G45&lt;=0.15), 8, 0)</f>
        <v>0</v>
      </c>
      <c r="B42" s="1" t="s">
        <v>60</v>
      </c>
      <c r="C42" s="1" t="s">
        <v>58</v>
      </c>
    </row>
    <row r="43" spans="1:3" x14ac:dyDescent="0.25">
      <c r="A43" s="2">
        <f>IF(AND(SUM('Enter Data'!E45:I45)='Enter Data'!B45,SUM($A$35:$A$42) = 0,'Enter Data'!E45+'Enter Data'!F45&gt;=0.25, 'Enter Data'!H45&gt;=0.5), 9, 0)</f>
        <v>0</v>
      </c>
      <c r="B43" s="1" t="s">
        <v>61</v>
      </c>
      <c r="C43" s="1" t="s">
        <v>58</v>
      </c>
    </row>
    <row r="44" spans="1:3" x14ac:dyDescent="0.25">
      <c r="A44" s="2">
        <f>IF(AND(SUM('Enter Data'!E45:I45)='Enter Data'!B45,SUM($A$35:$A$43) = 0,'Enter Data'!I45&gt;=0.3, 'Enter Data'!E45+'Enter Data'!F45+'Enter Data'!G45&lt;0.15, 'Enter Data'!I45&gt;'Enter Data'!H45), 10, 0)</f>
        <v>0</v>
      </c>
      <c r="B44" s="1" t="s">
        <v>62</v>
      </c>
      <c r="C44" s="1" t="s">
        <v>63</v>
      </c>
    </row>
    <row r="45" spans="1:3" x14ac:dyDescent="0.25">
      <c r="A45" s="2">
        <f>IF(AND(SUM('Enter Data'!E45:I45)='Enter Data'!B45,SUM($A$35:$A$44) = 0,'Enter Data'!H45+'Enter Data'!I45&gt;=0.4, 'Enter Data'!I45&gt;'Enter Data'!H45, 'Enter Data'!E45+'Enter Data'!F45+'Enter Data'!G45&lt;15), 11, 0)</f>
        <v>0</v>
      </c>
      <c r="B45" s="1" t="s">
        <v>64</v>
      </c>
      <c r="C45" s="1" t="s">
        <v>63</v>
      </c>
    </row>
    <row r="46" spans="1:3" x14ac:dyDescent="0.25">
      <c r="A46" s="2">
        <f>IF(AND(SUM('Enter Data'!E45:I45)='Enter Data'!B45,SUM($A$35:$A$45) = 0,'Enter Data'!E45+'Enter Data'!F45&gt;=0.25, 'Enter Data'!I45&gt;=0.5), 12, 0)</f>
        <v>0</v>
      </c>
      <c r="B46" s="1" t="s">
        <v>65</v>
      </c>
      <c r="C46" s="1" t="s">
        <v>63</v>
      </c>
    </row>
    <row r="47" spans="1:3" x14ac:dyDescent="0.25">
      <c r="A47" s="2">
        <f>IF(AND(SUM('Enter Data'!E45:I45)='Enter Data'!B45,SUM($A$35:$A$46) = 0,'Enter Data'!E45+'Enter Data'!F45+'Enter Data'!G45&gt;=0.3, 'Enter Data'!I45&gt;=0.5), 13, 0)</f>
        <v>0</v>
      </c>
      <c r="B47" s="1" t="s">
        <v>66</v>
      </c>
      <c r="C47" s="1" t="s">
        <v>63</v>
      </c>
    </row>
    <row r="48" spans="1:3" x14ac:dyDescent="0.25">
      <c r="A48" s="2">
        <f>SUM(A35:A47)+1</f>
        <v>5</v>
      </c>
      <c r="B48" s="4"/>
      <c r="C48"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26E2B-B0C6-49E0-8033-63CBB2042DAE}">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Data'!C46+1.5*'Enter Data'!D46&lt;0.15,1,0)</f>
        <v>0</v>
      </c>
      <c r="B2" s="1" t="s">
        <v>14</v>
      </c>
      <c r="C2" s="1" t="s">
        <v>15</v>
      </c>
    </row>
    <row r="3" spans="1:3" x14ac:dyDescent="0.25">
      <c r="A3" s="2">
        <f>IF(AND('Enter Data'!C46+1.5*'Enter Data'!D46&gt;=0.15, 'Enter Data'!C46+2*'Enter Data'!D46&lt;0.3), 2, 0)</f>
        <v>0</v>
      </c>
      <c r="B3" s="1" t="s">
        <v>16</v>
      </c>
      <c r="C3" s="1" t="s">
        <v>17</v>
      </c>
    </row>
    <row r="4" spans="1:3" x14ac:dyDescent="0.25">
      <c r="A4" s="2">
        <f>IF(OR(AND('Enter Data'!D46&gt;=0.07, 'Enter Data'!D46&lt;0.2,'Enter Data'!B46&gt;0.52,'Enter Data'!C46+2*'Enter Data'!D46&gt;=0.3), AND('Enter Data'!D46&lt;0.07, 'Enter Data'!C46&lt;0.5, 'Enter Data'!C46+2*'Enter Data'!D46&gt;=0.3)), 3,0)</f>
        <v>0</v>
      </c>
      <c r="B4" s="1" t="s">
        <v>18</v>
      </c>
      <c r="C4" s="1" t="s">
        <v>19</v>
      </c>
    </row>
    <row r="5" spans="1:3" x14ac:dyDescent="0.25">
      <c r="A5" s="2">
        <f>IF(AND('Enter Data'!D46&gt;=0.07, 'Enter Data'!D46&lt;0.27, 'Enter Data'!C46&gt;=0.28, 'Enter Data'!C46&lt;0.5, 'Enter Data'!B46&lt;=0.52), 4, 0)</f>
        <v>0</v>
      </c>
      <c r="B5" s="1" t="s">
        <v>20</v>
      </c>
      <c r="C5" s="1" t="s">
        <v>21</v>
      </c>
    </row>
    <row r="6" spans="1:3" x14ac:dyDescent="0.25">
      <c r="A6" s="2">
        <f>IF(OR(AND('Enter Data'!C46&gt;=0.5, 'Enter Data'!D46&gt;=0.12,'Enter Data'!D46&lt;0.27), AND('Enter Data'!C46&gt;=0.5,'Enter Data'!C46&lt;0.8,'Enter Data'!D46&lt;0.12)), 5,0)</f>
        <v>0</v>
      </c>
      <c r="B6" s="1" t="s">
        <v>22</v>
      </c>
      <c r="C6" s="1" t="s">
        <v>23</v>
      </c>
    </row>
    <row r="7" spans="1:3" x14ac:dyDescent="0.25">
      <c r="A7" s="2">
        <f>IF(AND('Enter Data'!C46&gt;=0.8, 'Enter Data'!D46&lt;0.12), 6, 0)</f>
        <v>6</v>
      </c>
      <c r="B7" s="1" t="s">
        <v>24</v>
      </c>
      <c r="C7" s="1" t="s">
        <v>25</v>
      </c>
    </row>
    <row r="8" spans="1:3" x14ac:dyDescent="0.25">
      <c r="A8" s="2">
        <f>IF(AND('Enter Data'!D46&gt;=0.2, 'Enter Data'!D46&lt;0.35, 'Enter Data'!C46&lt;0.28, 'Enter Data'!B46&gt;0.45), 7, 0)</f>
        <v>0</v>
      </c>
      <c r="B8" s="1" t="s">
        <v>26</v>
      </c>
      <c r="C8" s="1" t="s">
        <v>27</v>
      </c>
    </row>
    <row r="9" spans="1:3" x14ac:dyDescent="0.25">
      <c r="A9" s="2">
        <f>IF(AND('Enter Data'!D46&gt;=0.27, 'Enter Data'!D46&lt;0.4, 'Enter Data'!B46&gt;0.2, 'Enter Data'!B46&lt;=0.45), 8, 0)</f>
        <v>0</v>
      </c>
      <c r="B9" s="1" t="s">
        <v>28</v>
      </c>
      <c r="C9" s="1" t="s">
        <v>29</v>
      </c>
    </row>
    <row r="10" spans="1:3" x14ac:dyDescent="0.25">
      <c r="A10" s="2">
        <f>IF(AND('Enter Data'!D46&gt;=0.27, 'Enter Data'!D46&lt;0.4, 'Enter Data'!B46&lt;=0.2), 9, 0)</f>
        <v>0</v>
      </c>
      <c r="B10" s="1" t="s">
        <v>30</v>
      </c>
      <c r="C10" s="1" t="s">
        <v>31</v>
      </c>
    </row>
    <row r="11" spans="1:3" x14ac:dyDescent="0.25">
      <c r="A11" s="2">
        <f>IF(AND('Enter Data'!D46&gt;=0.35, 'Enter Data'!B46&gt;0.45), 10, 0)</f>
        <v>0</v>
      </c>
      <c r="B11" s="1" t="s">
        <v>32</v>
      </c>
      <c r="C11" s="1" t="s">
        <v>33</v>
      </c>
    </row>
    <row r="12" spans="1:3" x14ac:dyDescent="0.25">
      <c r="A12" s="2">
        <f>IF(AND('Enter Data'!D46&gt;=0.4, 'Enter Data'!C46&gt;=0.4), 11, 0)</f>
        <v>0</v>
      </c>
      <c r="B12" s="1" t="s">
        <v>34</v>
      </c>
      <c r="C12" s="1" t="s">
        <v>35</v>
      </c>
    </row>
    <row r="13" spans="1:3" x14ac:dyDescent="0.25">
      <c r="A13" s="2">
        <f>IF(AND('Enter Data'!D46&gt;=0.4, 'Enter Data'!B46&lt;=0.45,'Enter Data'!C46&lt;0.4),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Data'!E46:I46)='Enter Data'!B46, 'Enter Data'!E46+'Enter Data'!F46&gt;=0.25, 'Enter Data'!G46&lt;0.5, 'Enter Data'!H46&lt;0.5, 'Enter Data'!I46&lt;0.5), 1, 0)</f>
        <v>0</v>
      </c>
      <c r="B17" s="1" t="s">
        <v>38</v>
      </c>
      <c r="C17" s="1" t="s">
        <v>39</v>
      </c>
    </row>
    <row r="18" spans="1:3" x14ac:dyDescent="0.25">
      <c r="A18" s="2">
        <f>IF(AND(SUM('Enter Data'!E46:I46)='Enter Data'!B46,SUM($A$17) = 0, 'Enter Data'!E46+'Enter Data'!F46+'Enter Data'!G46&gt;=0.25, 'Enter Data'!E46+'Enter Data'!F46&lt;0.25, 'Enter Data'!H46&lt;0.5,'Enter Data'!I46&lt;0.5), 2, 0)</f>
        <v>0</v>
      </c>
      <c r="B18" s="1" t="s">
        <v>40</v>
      </c>
      <c r="C18" s="1" t="s">
        <v>15</v>
      </c>
    </row>
    <row r="19" spans="1:3" x14ac:dyDescent="0.25">
      <c r="A19" s="2">
        <f>IF(AND(SUM('Enter Data'!E46:I46)='Enter Data'!B46,SUM($A$17:$A$18) = 0, 'Enter Data'!G46&gt;=0.5, 'Enter Data'!E46+'Enter Data'!F46&gt;=0.25), 3, 0)</f>
        <v>0</v>
      </c>
      <c r="B19" s="1" t="s">
        <v>41</v>
      </c>
      <c r="C19" s="1" t="s">
        <v>15</v>
      </c>
    </row>
    <row r="20" spans="1:3" x14ac:dyDescent="0.25">
      <c r="A20" s="2">
        <f>IF(AND(SUM('Enter Data'!E46:I46)='Enter Data'!B46,SUM($A$17:$A$19) = 0, 'Enter Data'!H46&gt;=0.5, 'Enter Data'!H46&gt;'Enter Data'!I46), 4, 0)</f>
        <v>0</v>
      </c>
      <c r="B20" s="1" t="s">
        <v>42</v>
      </c>
      <c r="C20" s="1" t="s">
        <v>43</v>
      </c>
    </row>
    <row r="21" spans="1:3" x14ac:dyDescent="0.25">
      <c r="A21" s="2">
        <f>IF(AND(SUM('Enter Data'!E46:I46)='Enter Data'!B46,SUM($A$17:$A$20) = 0, 'Enter Data'!E46+'Enter Data'!F46+'Enter Data'!G46&lt;0.25, 'Enter Data'!I46&lt;0.5), 5, 0)</f>
        <v>5</v>
      </c>
      <c r="B21" s="1" t="s">
        <v>44</v>
      </c>
      <c r="C21" s="1" t="s">
        <v>43</v>
      </c>
    </row>
    <row r="22" spans="1:3" x14ac:dyDescent="0.25">
      <c r="A22" s="2">
        <f>IF(AND(SUM('Enter Data'!E46:I46)='Enter Data'!B46,SUM($A$17:$A$21) = 0, 'Enter Data'!I46&gt;=0.5),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Data'!E46:I46)='Enter Data'!B46, 'Enter Data'!E46+'Enter Data'!F46&gt;=0.25, 'Enter Data'!G46&lt;0.5, 'Enter Data'!H46&lt;0.5, 'Enter Data'!I46&lt;0.5), 1, 0)</f>
        <v>0</v>
      </c>
      <c r="B26" s="1" t="s">
        <v>38</v>
      </c>
      <c r="C26" s="1" t="s">
        <v>48</v>
      </c>
    </row>
    <row r="27" spans="1:3" x14ac:dyDescent="0.25">
      <c r="A27" s="2">
        <f>IF(AND(SUM('Enter Data'!E46:I46)='Enter Data'!B46,SUM($A$26) = 0, 'Enter Data'!E46+'Enter Data'!F46+'Enter Data'!G46&gt;=0.25, 'Enter Data'!E46+'Enter Data'!F46&lt;0.25, 'Enter Data'!H46&lt;0.5,'Enter Data'!I46&lt;0.5), 2, 0)</f>
        <v>0</v>
      </c>
      <c r="B27" s="1" t="s">
        <v>40</v>
      </c>
      <c r="C27" s="1" t="s">
        <v>17</v>
      </c>
    </row>
    <row r="28" spans="1:3" x14ac:dyDescent="0.25">
      <c r="A28" s="2">
        <f>IF(AND(SUM('Enter Data'!E46:I46)='Enter Data'!B46,SUM($A$26:$A$27) = 0, 'Enter Data'!G46&gt;=0.5, 'Enter Data'!E46+'Enter Data'!F46&gt;=0.25),3, 0)</f>
        <v>0</v>
      </c>
      <c r="B28" s="1" t="s">
        <v>41</v>
      </c>
      <c r="C28" s="1" t="s">
        <v>17</v>
      </c>
    </row>
    <row r="29" spans="1:3" x14ac:dyDescent="0.25">
      <c r="A29" s="2">
        <f>IF(AND(SUM('Enter Data'!E46:I46)='Enter Data'!B46,SUM($A$26:$A$28) = 0, 'Enter Data'!H46&gt;=0.5), 4, 0)</f>
        <v>0</v>
      </c>
      <c r="B29" s="1" t="s">
        <v>49</v>
      </c>
      <c r="C29" s="1" t="s">
        <v>50</v>
      </c>
    </row>
    <row r="30" spans="1:3" x14ac:dyDescent="0.25">
      <c r="A30" s="2">
        <f>IF(AND(SUM('Enter Data'!E46:I46)='Enter Data'!B46,SUM($A$26:$A$29) = 0, 'Enter Data'!E46+'Enter Data'!F46+'Enter Data'!G46&lt;0.25, 'Enter Data'!I46&lt;0.5), 5, 0)</f>
        <v>5</v>
      </c>
      <c r="B30" s="1" t="s">
        <v>44</v>
      </c>
      <c r="C30" s="1" t="s">
        <v>50</v>
      </c>
    </row>
    <row r="31" spans="1:3" x14ac:dyDescent="0.25">
      <c r="A31" s="2">
        <f>IF(AND(SUM('Enter Data'!E46:I46)='Enter Data'!B46,SUM($A$26:$A$30) = 0, 'Enter Data'!I46&gt;=0.5),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Data'!E46:I46)='Enter Data'!B46, 'Enter Data'!E46+'Enter Data'!F46&gt;=0.25, 'Enter Data'!G46&lt;0.5, 'Enter Data'!H46&lt;0.5, 'Enter Data'!I46&lt;0.5), 1, 0)</f>
        <v>0</v>
      </c>
      <c r="B35" s="1" t="s">
        <v>38</v>
      </c>
      <c r="C35" s="1" t="s">
        <v>11</v>
      </c>
    </row>
    <row r="36" spans="1:3" x14ac:dyDescent="0.25">
      <c r="A36" s="2">
        <f>IF(AND(SUM('Enter Data'!E46:I46)='Enter Data'!B46,SUM($A$35) = 0,'Enter Data'!E46+'Enter Data'!F46+'Enter Data'!G46&gt;=0.3, 'Enter Data'!I46&gt;=0.3, 'Enter Data'!I46&lt;0.5), 2, 0)</f>
        <v>0</v>
      </c>
      <c r="B36" s="1" t="s">
        <v>53</v>
      </c>
      <c r="C36" s="1" t="s">
        <v>11</v>
      </c>
    </row>
    <row r="37" spans="1:3" x14ac:dyDescent="0.25">
      <c r="A37" s="2">
        <f>IF(AND(SUM('Enter Data'!E46:I46)='Enter Data'!B46,SUM($A$35:$A$36) = 0, 'Enter Data'!E46+'Enter Data'!F46+'Enter Data'!G46&gt;=0.3, 'Enter Data'!E46+'Enter Data'!F46&lt;0.25, 'Enter Data'!H46&lt;0.3,'Enter Data'!I46&lt;0.3), 3, 0)</f>
        <v>0</v>
      </c>
      <c r="B37" s="1" t="s">
        <v>54</v>
      </c>
      <c r="C37" s="1" t="s">
        <v>19</v>
      </c>
    </row>
    <row r="38" spans="1:3" x14ac:dyDescent="0.25">
      <c r="A38" s="2">
        <f>IF(AND(SUM('Enter Data'!E46:I46)='Enter Data'!B46,SUM($A$35:$A$37) = 0,'Enter Data'!E46+'Enter Data'!F46+'Enter Data'!G46&lt;=0.15,'Enter Data'!H46&lt;0.3,'Enter Data'!I46&lt;0.3,'Enter Data'!H46+'Enter Data'!I46&lt;0.4), 4, 0)</f>
        <v>4</v>
      </c>
      <c r="B38" s="1" t="s">
        <v>55</v>
      </c>
      <c r="C38" s="1" t="s">
        <v>19</v>
      </c>
    </row>
    <row r="39" spans="1:3" x14ac:dyDescent="0.25">
      <c r="A39" s="2">
        <f>IF(AND(SUM('Enter Data'!E46:I46)='Enter Data'!B46,SUM($A$35:$A$38) = 0,'Enter Data'!E46+'Enter Data'!F46&gt;=0.25, 'Enter Data'!G46&gt;=0.5), 5, 0)</f>
        <v>0</v>
      </c>
      <c r="B39" s="1" t="s">
        <v>56</v>
      </c>
      <c r="C39" s="1" t="s">
        <v>19</v>
      </c>
    </row>
    <row r="40" spans="1:3" x14ac:dyDescent="0.25">
      <c r="A40" s="2">
        <f>IF(AND(SUM('Enter Data'!E46:I46)='Enter Data'!B46,SUM($A$35:$A$39) = 0,'Enter Data'!H46&gt;=0.3,'Enter Data'!I46&lt;0.3, 'Enter Data'!E46+'Enter Data'!F46&lt;0.25), 6, 0)</f>
        <v>0</v>
      </c>
      <c r="B40" s="1" t="s">
        <v>57</v>
      </c>
      <c r="C40" s="1" t="s">
        <v>58</v>
      </c>
    </row>
    <row r="41" spans="1:3" x14ac:dyDescent="0.25">
      <c r="A41" s="2">
        <f>IF(AND(SUM('Enter Data'!E46:I46)='Enter Data'!B46,SUM($A$35:$A$40) = 0,'Enter Data'!E46+'Enter Data'!F46+'Enter Data'!G46&gt;=0.15, 'Enter Data'!E46+'Enter Data'!F46+'Enter Data'!G46&lt;0.3, 'Enter Data'!E46+'Enter Data'!F46&lt;0.25), 7, 0)</f>
        <v>0</v>
      </c>
      <c r="B41" s="1" t="s">
        <v>59</v>
      </c>
      <c r="C41" s="1" t="s">
        <v>58</v>
      </c>
    </row>
    <row r="42" spans="1:3" x14ac:dyDescent="0.25">
      <c r="A42" s="2">
        <f>IF(AND(SUM('Enter Data'!E46:I46)='Enter Data'!B46,SUM($A$35:$A$41) = 0,'Enter Data'!H46+'Enter Data'!I46&gt;=0.4, 'Enter Data'!H46&gt;='Enter Data'!I46, 'Enter Data'!E46+'Enter Data'!F46+'Enter Data'!G46&lt;=0.15), 8, 0)</f>
        <v>0</v>
      </c>
      <c r="B42" s="1" t="s">
        <v>60</v>
      </c>
      <c r="C42" s="1" t="s">
        <v>58</v>
      </c>
    </row>
    <row r="43" spans="1:3" x14ac:dyDescent="0.25">
      <c r="A43" s="2">
        <f>IF(AND(SUM('Enter Data'!E46:I46)='Enter Data'!B46,SUM($A$35:$A$42) = 0,'Enter Data'!E46+'Enter Data'!F46&gt;=0.25, 'Enter Data'!H46&gt;=0.5), 9, 0)</f>
        <v>0</v>
      </c>
      <c r="B43" s="1" t="s">
        <v>61</v>
      </c>
      <c r="C43" s="1" t="s">
        <v>58</v>
      </c>
    </row>
    <row r="44" spans="1:3" x14ac:dyDescent="0.25">
      <c r="A44" s="2">
        <f>IF(AND(SUM('Enter Data'!E46:I46)='Enter Data'!B46,SUM($A$35:$A$43) = 0,'Enter Data'!I46&gt;=0.3, 'Enter Data'!E46+'Enter Data'!F46+'Enter Data'!G46&lt;0.15, 'Enter Data'!I46&gt;'Enter Data'!H46), 10, 0)</f>
        <v>0</v>
      </c>
      <c r="B44" s="1" t="s">
        <v>62</v>
      </c>
      <c r="C44" s="1" t="s">
        <v>63</v>
      </c>
    </row>
    <row r="45" spans="1:3" x14ac:dyDescent="0.25">
      <c r="A45" s="2">
        <f>IF(AND(SUM('Enter Data'!E46:I46)='Enter Data'!B46,SUM($A$35:$A$44) = 0,'Enter Data'!H46+'Enter Data'!I46&gt;=0.4, 'Enter Data'!I46&gt;'Enter Data'!H46, 'Enter Data'!E46+'Enter Data'!F46+'Enter Data'!G46&lt;15), 11, 0)</f>
        <v>0</v>
      </c>
      <c r="B45" s="1" t="s">
        <v>64</v>
      </c>
      <c r="C45" s="1" t="s">
        <v>63</v>
      </c>
    </row>
    <row r="46" spans="1:3" x14ac:dyDescent="0.25">
      <c r="A46" s="2">
        <f>IF(AND(SUM('Enter Data'!E46:I46)='Enter Data'!B46,SUM($A$35:$A$45) = 0,'Enter Data'!E46+'Enter Data'!F46&gt;=0.25, 'Enter Data'!I46&gt;=0.5), 12, 0)</f>
        <v>0</v>
      </c>
      <c r="B46" s="1" t="s">
        <v>65</v>
      </c>
      <c r="C46" s="1" t="s">
        <v>63</v>
      </c>
    </row>
    <row r="47" spans="1:3" x14ac:dyDescent="0.25">
      <c r="A47" s="2">
        <f>IF(AND(SUM('Enter Data'!E46:I46)='Enter Data'!B46,SUM($A$35:$A$46) = 0,'Enter Data'!E46+'Enter Data'!F46+'Enter Data'!G46&gt;=0.3, 'Enter Data'!I46&gt;=0.5), 13, 0)</f>
        <v>0</v>
      </c>
      <c r="B47" s="1" t="s">
        <v>66</v>
      </c>
      <c r="C47" s="1" t="s">
        <v>63</v>
      </c>
    </row>
    <row r="48" spans="1:3" x14ac:dyDescent="0.25">
      <c r="A48" s="2">
        <f>SUM(A35:A47)+1</f>
        <v>5</v>
      </c>
      <c r="B48" s="4"/>
      <c r="C48"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76BF8-84BF-4878-8664-05CA2B024D4F}">
  <dimension ref="A1:BP5253"/>
  <sheetViews>
    <sheetView workbookViewId="0">
      <selection activeCell="A9" sqref="A9:B9"/>
    </sheetView>
  </sheetViews>
  <sheetFormatPr defaultRowHeight="15" x14ac:dyDescent="0.25"/>
  <cols>
    <col min="1" max="2" width="6.7109375" customWidth="1"/>
    <col min="3" max="3" width="1.7109375" customWidth="1"/>
    <col min="4" max="6" width="4.85546875" style="11" bestFit="1" customWidth="1"/>
    <col min="7" max="7" width="1.7109375" customWidth="1"/>
    <col min="8" max="9" width="6.7109375" style="11" customWidth="1"/>
    <col min="10" max="10" width="1.7109375" customWidth="1"/>
    <col min="11" max="12" width="6.7109375" style="11" customWidth="1"/>
    <col min="13" max="13" width="1.7109375" customWidth="1"/>
    <col min="14" max="15" width="6.7109375" customWidth="1"/>
    <col min="16" max="16" width="1.7109375" customWidth="1"/>
    <col min="17" max="18" width="6.7109375" customWidth="1"/>
    <col min="19" max="19" width="1.7109375" customWidth="1"/>
    <col min="20" max="21" width="6.7109375" customWidth="1"/>
    <col min="22" max="22" width="1.7109375" customWidth="1"/>
    <col min="23" max="24" width="6.7109375" customWidth="1"/>
    <col min="25" max="25" width="1.7109375" customWidth="1"/>
    <col min="26" max="27" width="6.7109375" style="11" customWidth="1"/>
    <col min="28" max="28" width="1.7109375" style="11" customWidth="1"/>
    <col min="29" max="30" width="6.7109375" style="11" customWidth="1"/>
    <col min="31" max="31" width="1.7109375" style="11" customWidth="1"/>
    <col min="32" max="33" width="6.7109375" style="11" customWidth="1"/>
    <col min="34" max="34" width="1.7109375" style="11" customWidth="1"/>
    <col min="35" max="36" width="6.7109375" style="11" customWidth="1"/>
    <col min="37" max="37" width="1.7109375" style="11" customWidth="1"/>
    <col min="38" max="39" width="6.7109375" style="11" customWidth="1"/>
    <col min="40" max="40" width="1.7109375" style="11" customWidth="1"/>
    <col min="41" max="42" width="6.7109375" style="11" customWidth="1"/>
    <col min="43" max="43" width="1.7109375" customWidth="1"/>
    <col min="46" max="46" width="1.7109375" customWidth="1"/>
    <col min="47" max="48" width="6.7109375" style="11" customWidth="1"/>
    <col min="49" max="49" width="1.7109375" style="11" customWidth="1"/>
    <col min="50" max="51" width="6.7109375" style="11" customWidth="1"/>
    <col min="52" max="52" width="1.7109375" style="11" customWidth="1"/>
    <col min="53" max="54" width="6.7109375" style="11" customWidth="1"/>
    <col min="55" max="55" width="1.7109375" style="11" customWidth="1"/>
    <col min="56" max="56" width="9.140625" style="42"/>
    <col min="57" max="57" width="1.7109375" style="11" customWidth="1"/>
    <col min="58" max="59" width="9.140625" style="11"/>
    <col min="60" max="60" width="13.140625" style="11" bestFit="1" customWidth="1"/>
    <col min="61" max="61" width="1.7109375" customWidth="1"/>
    <col min="62" max="63" width="5.7109375" style="5" customWidth="1"/>
    <col min="64" max="64" width="1.7109375" customWidth="1"/>
    <col min="65" max="66" width="6.7109375" style="46" customWidth="1"/>
    <col min="67" max="67" width="1.7109375" style="13" customWidth="1"/>
    <col min="68" max="68" width="9.140625" style="13"/>
  </cols>
  <sheetData>
    <row r="1" spans="1:68" x14ac:dyDescent="0.25">
      <c r="A1" s="76" t="s">
        <v>113</v>
      </c>
      <c r="B1" s="77"/>
      <c r="D1" s="75" t="s">
        <v>114</v>
      </c>
      <c r="E1" s="78"/>
      <c r="F1" s="78"/>
      <c r="G1" s="8"/>
      <c r="H1" s="75" t="s">
        <v>115</v>
      </c>
      <c r="I1" s="75"/>
      <c r="J1" s="8"/>
      <c r="K1" s="79" t="s">
        <v>116</v>
      </c>
      <c r="L1" s="79"/>
      <c r="M1" s="8"/>
      <c r="N1" s="79" t="s">
        <v>117</v>
      </c>
      <c r="O1" s="79"/>
      <c r="P1" s="8"/>
      <c r="Q1" s="75" t="s">
        <v>118</v>
      </c>
      <c r="R1" s="75"/>
      <c r="S1" s="8"/>
      <c r="T1" s="79" t="s">
        <v>119</v>
      </c>
      <c r="U1" s="79"/>
      <c r="V1" s="8"/>
      <c r="W1" s="79" t="s">
        <v>120</v>
      </c>
      <c r="X1" s="79"/>
      <c r="Y1" s="8"/>
      <c r="Z1" s="75" t="s">
        <v>121</v>
      </c>
      <c r="AA1" s="75"/>
      <c r="AB1" s="10"/>
      <c r="AC1" s="79" t="s">
        <v>122</v>
      </c>
      <c r="AD1" s="79"/>
      <c r="AE1" s="10"/>
      <c r="AF1" s="79" t="s">
        <v>123</v>
      </c>
      <c r="AG1" s="79"/>
      <c r="AH1" s="10"/>
      <c r="AI1" s="75" t="s">
        <v>124</v>
      </c>
      <c r="AJ1" s="75"/>
      <c r="AK1" s="10"/>
      <c r="AL1" s="79" t="s">
        <v>125</v>
      </c>
      <c r="AM1" s="79"/>
      <c r="AN1" s="10"/>
      <c r="AO1" s="79" t="s">
        <v>126</v>
      </c>
      <c r="AP1" s="79"/>
      <c r="AQ1" s="8"/>
      <c r="AR1" s="80" t="s">
        <v>127</v>
      </c>
      <c r="AS1" s="81"/>
      <c r="AT1" s="8"/>
      <c r="AU1" s="82" t="s">
        <v>1</v>
      </c>
      <c r="AV1" s="81"/>
      <c r="AW1" s="10"/>
      <c r="AX1" s="82" t="s">
        <v>128</v>
      </c>
      <c r="AY1" s="81"/>
      <c r="BA1" s="82" t="s">
        <v>129</v>
      </c>
      <c r="BB1" s="81"/>
      <c r="BD1" s="12" t="s">
        <v>130</v>
      </c>
      <c r="BF1" s="79" t="s">
        <v>131</v>
      </c>
      <c r="BG1" s="77"/>
      <c r="BH1" s="77"/>
      <c r="BJ1" s="79" t="s">
        <v>132</v>
      </c>
      <c r="BK1" s="79"/>
      <c r="BM1" s="83" t="s">
        <v>133</v>
      </c>
      <c r="BN1" s="83"/>
      <c r="BP1" s="14" t="s">
        <v>134</v>
      </c>
    </row>
    <row r="2" spans="1:68" x14ac:dyDescent="0.25">
      <c r="A2" s="6" t="s">
        <v>135</v>
      </c>
      <c r="B2" s="6" t="s">
        <v>136</v>
      </c>
      <c r="D2" s="9" t="s">
        <v>137</v>
      </c>
      <c r="E2" s="9" t="s">
        <v>9</v>
      </c>
      <c r="F2" s="9" t="s">
        <v>10</v>
      </c>
      <c r="H2" s="9" t="s">
        <v>9</v>
      </c>
      <c r="I2" s="9" t="s">
        <v>10</v>
      </c>
      <c r="K2" s="9" t="s">
        <v>9</v>
      </c>
      <c r="L2" s="9" t="s">
        <v>10</v>
      </c>
      <c r="N2" s="9" t="s">
        <v>9</v>
      </c>
      <c r="O2" s="9" t="s">
        <v>10</v>
      </c>
      <c r="Q2" s="15" t="s">
        <v>9</v>
      </c>
      <c r="R2" s="15" t="s">
        <v>10</v>
      </c>
      <c r="T2" s="15" t="s">
        <v>9</v>
      </c>
      <c r="U2" s="15" t="s">
        <v>10</v>
      </c>
      <c r="W2" s="15" t="s">
        <v>9</v>
      </c>
      <c r="X2" s="15" t="s">
        <v>10</v>
      </c>
      <c r="Z2" s="9" t="s">
        <v>9</v>
      </c>
      <c r="AA2" s="9" t="s">
        <v>10</v>
      </c>
      <c r="AC2" s="9" t="s">
        <v>9</v>
      </c>
      <c r="AD2" s="9" t="s">
        <v>10</v>
      </c>
      <c r="AF2" s="9" t="s">
        <v>9</v>
      </c>
      <c r="AG2" s="9" t="s">
        <v>10</v>
      </c>
      <c r="AI2" s="15" t="s">
        <v>9</v>
      </c>
      <c r="AJ2" s="15" t="s">
        <v>10</v>
      </c>
      <c r="AL2" s="15" t="s">
        <v>9</v>
      </c>
      <c r="AM2" s="15" t="s">
        <v>10</v>
      </c>
      <c r="AO2" s="15" t="s">
        <v>9</v>
      </c>
      <c r="AP2" s="15" t="s">
        <v>10</v>
      </c>
      <c r="AR2" s="9" t="s">
        <v>9</v>
      </c>
      <c r="AS2" s="9" t="s">
        <v>10</v>
      </c>
      <c r="AU2" s="15" t="s">
        <v>9</v>
      </c>
      <c r="AV2" s="15" t="s">
        <v>10</v>
      </c>
      <c r="AX2" s="15" t="s">
        <v>9</v>
      </c>
      <c r="AY2" s="15" t="s">
        <v>10</v>
      </c>
      <c r="BA2" s="15" t="s">
        <v>9</v>
      </c>
      <c r="BB2" s="15" t="s">
        <v>10</v>
      </c>
      <c r="BD2" s="16">
        <v>0</v>
      </c>
      <c r="BF2" s="9" t="s">
        <v>9</v>
      </c>
      <c r="BG2" s="9" t="s">
        <v>10</v>
      </c>
      <c r="BH2" s="9" t="s">
        <v>138</v>
      </c>
      <c r="BJ2" s="9" t="s">
        <v>9</v>
      </c>
      <c r="BK2" s="9" t="s">
        <v>10</v>
      </c>
      <c r="BM2" s="9" t="s">
        <v>9</v>
      </c>
      <c r="BN2" s="9" t="s">
        <v>10</v>
      </c>
      <c r="BP2" s="17" t="s">
        <v>139</v>
      </c>
    </row>
    <row r="3" spans="1:68" x14ac:dyDescent="0.25">
      <c r="A3" s="18">
        <v>0.5</v>
      </c>
      <c r="B3" s="19">
        <v>0.8660254037844386</v>
      </c>
      <c r="D3" s="20">
        <v>0</v>
      </c>
      <c r="E3" s="21">
        <v>0</v>
      </c>
      <c r="F3" s="22">
        <v>0</v>
      </c>
      <c r="H3" s="20">
        <v>0</v>
      </c>
      <c r="I3" s="22">
        <v>0</v>
      </c>
      <c r="K3" s="20">
        <v>0</v>
      </c>
      <c r="L3" s="22">
        <v>0</v>
      </c>
      <c r="N3" s="20">
        <v>1</v>
      </c>
      <c r="O3" s="22">
        <v>0</v>
      </c>
      <c r="Q3" s="20">
        <v>0</v>
      </c>
      <c r="R3" s="22">
        <v>0</v>
      </c>
      <c r="T3" s="20">
        <v>0.5</v>
      </c>
      <c r="U3" s="22">
        <v>0.8660254037844386</v>
      </c>
      <c r="W3" s="20">
        <v>1</v>
      </c>
      <c r="X3" s="22">
        <v>0</v>
      </c>
      <c r="Z3" s="20">
        <v>0</v>
      </c>
      <c r="AA3" s="22">
        <v>0</v>
      </c>
      <c r="AC3" s="20">
        <v>0</v>
      </c>
      <c r="AD3" s="22">
        <v>0</v>
      </c>
      <c r="AF3" s="20">
        <v>1</v>
      </c>
      <c r="AG3" s="22">
        <v>0</v>
      </c>
      <c r="AI3" s="20">
        <v>0</v>
      </c>
      <c r="AJ3" s="22">
        <v>0</v>
      </c>
      <c r="AL3" s="20">
        <v>0.5</v>
      </c>
      <c r="AM3" s="22">
        <v>0.8660254037844386</v>
      </c>
      <c r="AO3" s="20">
        <v>1</v>
      </c>
      <c r="AP3" s="22">
        <v>0</v>
      </c>
      <c r="AR3" s="20">
        <v>0</v>
      </c>
      <c r="AS3" s="22">
        <v>0</v>
      </c>
      <c r="AU3" s="20">
        <v>0.05</v>
      </c>
      <c r="AV3" s="22">
        <v>8.6602540378443879E-2</v>
      </c>
      <c r="AX3" s="20">
        <v>0.27500000000000008</v>
      </c>
      <c r="AY3" s="22">
        <v>0.47631397208144133</v>
      </c>
      <c r="BA3" s="20">
        <v>0.5</v>
      </c>
      <c r="BB3" s="22">
        <v>0.8660254037844386</v>
      </c>
      <c r="BD3" s="23">
        <v>5</v>
      </c>
      <c r="BF3" s="20">
        <f>(AU48+AU51)/2</f>
        <v>0.48750000000000004</v>
      </c>
      <c r="BG3" s="22">
        <f>(AV47+AV50)/2</f>
        <v>0.60621778264910708</v>
      </c>
      <c r="BH3" s="22" t="s">
        <v>2</v>
      </c>
      <c r="BJ3" s="24">
        <v>0.7</v>
      </c>
      <c r="BK3" s="25">
        <v>0.51961524227066325</v>
      </c>
      <c r="BM3" s="26">
        <v>-0.08</v>
      </c>
      <c r="BN3" s="26">
        <v>0.6</v>
      </c>
      <c r="BP3" s="27" t="s">
        <v>140</v>
      </c>
    </row>
    <row r="4" spans="1:68" x14ac:dyDescent="0.25">
      <c r="A4" s="28">
        <v>0</v>
      </c>
      <c r="B4" s="29">
        <v>0</v>
      </c>
      <c r="D4" s="30">
        <v>0</v>
      </c>
      <c r="E4" s="11">
        <v>9.9999999999999992E-2</v>
      </c>
      <c r="F4" s="31">
        <v>0</v>
      </c>
      <c r="G4" s="32"/>
      <c r="H4" s="30">
        <v>1</v>
      </c>
      <c r="I4" s="31">
        <v>0</v>
      </c>
      <c r="J4" s="32"/>
      <c r="K4" s="30">
        <v>0.5</v>
      </c>
      <c r="L4" s="31">
        <v>0.8660254037844386</v>
      </c>
      <c r="M4" s="32"/>
      <c r="N4" s="30">
        <v>0.5</v>
      </c>
      <c r="O4" s="31">
        <v>0.8660254037844386</v>
      </c>
      <c r="P4" s="32"/>
      <c r="Q4" s="30">
        <v>-0.03</v>
      </c>
      <c r="R4" s="31">
        <v>0</v>
      </c>
      <c r="S4" s="32"/>
      <c r="T4" s="30">
        <f>T3+0.015</f>
        <v>0.51500000000000001</v>
      </c>
      <c r="U4" s="31">
        <f>U3+0.02598</f>
        <v>0.8920054037844386</v>
      </c>
      <c r="V4" s="32"/>
      <c r="W4" s="30">
        <f>W3+0.015</f>
        <v>1.0149999999999999</v>
      </c>
      <c r="X4" s="31">
        <f>X3-0.02598</f>
        <v>-2.598E-2</v>
      </c>
      <c r="Y4" s="32"/>
      <c r="Z4" s="30">
        <v>1</v>
      </c>
      <c r="AA4" s="31">
        <v>0</v>
      </c>
      <c r="AC4" s="30">
        <v>0.5</v>
      </c>
      <c r="AD4" s="31">
        <v>0.8660254037844386</v>
      </c>
      <c r="AF4" s="30">
        <v>0.5</v>
      </c>
      <c r="AG4" s="31">
        <v>0.8660254037844386</v>
      </c>
      <c r="AI4" s="30">
        <v>-0.03</v>
      </c>
      <c r="AJ4" s="31">
        <v>0</v>
      </c>
      <c r="AL4" s="30">
        <v>0.51500000000000001</v>
      </c>
      <c r="AM4" s="31">
        <v>0.8920054037844386</v>
      </c>
      <c r="AO4" s="30">
        <v>1.0149999999999999</v>
      </c>
      <c r="AP4" s="31">
        <v>-2.598E-2</v>
      </c>
      <c r="AQ4" s="32"/>
      <c r="AR4" s="30">
        <v>0.01</v>
      </c>
      <c r="AS4" s="31">
        <v>0</v>
      </c>
      <c r="AT4" s="32"/>
      <c r="AU4" s="30">
        <v>0.15</v>
      </c>
      <c r="AV4" s="31">
        <v>0</v>
      </c>
      <c r="AX4" s="30">
        <v>0.37500000000000017</v>
      </c>
      <c r="AY4" s="31">
        <v>0.30310889132455349</v>
      </c>
      <c r="BA4" s="30">
        <v>0.7</v>
      </c>
      <c r="BB4" s="31">
        <v>0.51961524227066325</v>
      </c>
      <c r="BD4" s="23">
        <v>10</v>
      </c>
      <c r="BF4" s="30">
        <f>(AX4+AX5)/2</f>
        <v>0.27500000000000008</v>
      </c>
      <c r="BG4" s="31">
        <f>(AY3+AY5)/2</f>
        <v>0.38971143170299738</v>
      </c>
      <c r="BH4" s="31" t="s">
        <v>128</v>
      </c>
      <c r="BJ4" s="24">
        <v>0.3</v>
      </c>
      <c r="BK4" s="25">
        <v>0.51961524227066325</v>
      </c>
      <c r="BM4" s="26">
        <v>-0.02</v>
      </c>
      <c r="BN4" s="26">
        <v>0.6</v>
      </c>
      <c r="BP4" s="27" t="s">
        <v>7</v>
      </c>
    </row>
    <row r="5" spans="1:68" x14ac:dyDescent="0.25">
      <c r="A5" s="28">
        <v>1</v>
      </c>
      <c r="B5" s="29">
        <v>0</v>
      </c>
      <c r="D5" s="30">
        <v>0</v>
      </c>
      <c r="E5" s="11">
        <v>0.2</v>
      </c>
      <c r="F5" s="31">
        <v>0</v>
      </c>
      <c r="G5" s="32"/>
      <c r="H5" s="30"/>
      <c r="I5" s="31"/>
      <c r="J5" s="32"/>
      <c r="K5" s="30"/>
      <c r="L5" s="31"/>
      <c r="M5" s="32"/>
      <c r="N5" s="30"/>
      <c r="O5" s="31"/>
      <c r="P5" s="32"/>
      <c r="Q5" s="30"/>
      <c r="R5" s="31"/>
      <c r="S5" s="32"/>
      <c r="T5" s="30"/>
      <c r="U5" s="31"/>
      <c r="V5" s="32"/>
      <c r="W5" s="30"/>
      <c r="X5" s="31"/>
      <c r="Y5" s="32"/>
      <c r="Z5" s="30"/>
      <c r="AA5" s="31"/>
      <c r="AC5" s="30"/>
      <c r="AD5" s="31"/>
      <c r="AF5" s="30"/>
      <c r="AG5" s="31"/>
      <c r="AI5" s="30"/>
      <c r="AJ5" s="31"/>
      <c r="AL5" s="30"/>
      <c r="AM5" s="31"/>
      <c r="AO5" s="30"/>
      <c r="AP5" s="31"/>
      <c r="AQ5" s="32"/>
      <c r="AR5" s="30">
        <v>0.02</v>
      </c>
      <c r="AS5" s="31">
        <v>0</v>
      </c>
      <c r="AT5" s="32"/>
      <c r="AU5" s="30">
        <v>0</v>
      </c>
      <c r="AV5" s="31">
        <v>0</v>
      </c>
      <c r="AX5" s="30">
        <v>0.17500000000000002</v>
      </c>
      <c r="AY5" s="31">
        <v>0.30310889132455349</v>
      </c>
      <c r="BA5" s="30">
        <v>0.3</v>
      </c>
      <c r="BB5" s="31">
        <v>0.51961524227066325</v>
      </c>
      <c r="BD5" s="23">
        <v>15</v>
      </c>
      <c r="BF5" s="30">
        <f>(AX19+AX20)/2</f>
        <v>0.70000000000000018</v>
      </c>
      <c r="BG5" s="31">
        <f>(AY18+AY20)/2</f>
        <v>0.43301270189221941</v>
      </c>
      <c r="BH5" s="31" t="s">
        <v>141</v>
      </c>
      <c r="BJ5" s="33"/>
      <c r="BK5" s="34"/>
      <c r="BM5" s="26">
        <v>-0.02</v>
      </c>
      <c r="BN5" s="26">
        <v>0.57499999999999996</v>
      </c>
      <c r="BP5" s="27" t="s">
        <v>8</v>
      </c>
    </row>
    <row r="6" spans="1:68" x14ac:dyDescent="0.25">
      <c r="A6" s="35">
        <v>0.5</v>
      </c>
      <c r="B6" s="36">
        <v>0.8660254037844386</v>
      </c>
      <c r="D6" s="30">
        <v>0</v>
      </c>
      <c r="E6" s="11">
        <v>0.30000000000000004</v>
      </c>
      <c r="F6" s="31">
        <v>0</v>
      </c>
      <c r="G6" s="32"/>
      <c r="H6" s="30">
        <v>0.05</v>
      </c>
      <c r="I6" s="31">
        <v>8.6602540378443879E-2</v>
      </c>
      <c r="J6" s="32"/>
      <c r="K6" s="30">
        <v>0.1</v>
      </c>
      <c r="L6" s="31">
        <v>0</v>
      </c>
      <c r="M6" s="32"/>
      <c r="N6" s="30">
        <v>0.89999999999999991</v>
      </c>
      <c r="O6" s="31">
        <v>0</v>
      </c>
      <c r="P6" s="32"/>
      <c r="Q6" s="30">
        <v>0.05</v>
      </c>
      <c r="R6" s="31">
        <v>8.6602540378443879E-2</v>
      </c>
      <c r="S6" s="32"/>
      <c r="T6" s="30">
        <v>0.55000000000000004</v>
      </c>
      <c r="U6" s="31">
        <v>0.77942286340599476</v>
      </c>
      <c r="V6" s="32"/>
      <c r="W6" s="30">
        <v>0.89999999999999991</v>
      </c>
      <c r="X6" s="31">
        <v>0</v>
      </c>
      <c r="Y6" s="32"/>
      <c r="Z6" s="30">
        <v>2.5000000000000001E-2</v>
      </c>
      <c r="AA6" s="31">
        <v>4.330127018922194E-2</v>
      </c>
      <c r="AC6" s="30">
        <v>0.05</v>
      </c>
      <c r="AD6" s="31">
        <v>0</v>
      </c>
      <c r="AF6" s="30">
        <v>0.95</v>
      </c>
      <c r="AG6" s="31">
        <v>0</v>
      </c>
      <c r="AI6" s="30">
        <v>2.5000000000000001E-2</v>
      </c>
      <c r="AJ6" s="31">
        <v>4.330127018922194E-2</v>
      </c>
      <c r="AL6" s="30">
        <v>0.52500000000000002</v>
      </c>
      <c r="AM6" s="31">
        <v>0.82272413359521668</v>
      </c>
      <c r="AO6" s="30">
        <v>0.95</v>
      </c>
      <c r="AP6" s="31">
        <v>0</v>
      </c>
      <c r="AQ6" s="32"/>
      <c r="AR6" s="30">
        <v>0.03</v>
      </c>
      <c r="AS6" s="31">
        <v>0</v>
      </c>
      <c r="AT6" s="32"/>
      <c r="AU6" s="37">
        <v>0.05</v>
      </c>
      <c r="AV6" s="38">
        <v>8.6602540378443879E-2</v>
      </c>
      <c r="AX6" s="37">
        <v>0.27500000000000008</v>
      </c>
      <c r="AY6" s="38">
        <v>0.47631397208144133</v>
      </c>
      <c r="BA6" s="37">
        <v>0.5</v>
      </c>
      <c r="BB6" s="38">
        <v>0.8660254037844386</v>
      </c>
      <c r="BD6" s="23">
        <v>20</v>
      </c>
      <c r="BF6" s="30">
        <f>(AX12+AX14)/2</f>
        <v>0.50750000000000028</v>
      </c>
      <c r="BG6" s="31">
        <f>(AY10+AY13)/2</f>
        <v>0.29011851026778701</v>
      </c>
      <c r="BH6" s="31" t="s">
        <v>142</v>
      </c>
      <c r="BJ6" s="24">
        <v>0.82500000000000051</v>
      </c>
      <c r="BK6" s="25">
        <v>0.30310889132455349</v>
      </c>
      <c r="BM6" s="26">
        <v>-0.08</v>
      </c>
      <c r="BN6" s="26">
        <v>0.57499999999999996</v>
      </c>
      <c r="BP6" s="27" t="s">
        <v>143</v>
      </c>
    </row>
    <row r="7" spans="1:68" x14ac:dyDescent="0.25">
      <c r="D7" s="30">
        <v>0</v>
      </c>
      <c r="E7" s="11">
        <v>0.4</v>
      </c>
      <c r="F7" s="31">
        <v>0</v>
      </c>
      <c r="G7" s="32"/>
      <c r="H7" s="30">
        <v>0.95</v>
      </c>
      <c r="I7" s="31">
        <v>8.6602540378443879E-2</v>
      </c>
      <c r="J7" s="32"/>
      <c r="K7" s="30">
        <v>0.55000000000000004</v>
      </c>
      <c r="L7" s="31">
        <v>0.77942286340599476</v>
      </c>
      <c r="M7" s="32"/>
      <c r="N7" s="30">
        <v>0.45</v>
      </c>
      <c r="O7" s="31">
        <v>0.77942286340599476</v>
      </c>
      <c r="P7" s="32"/>
      <c r="Q7" s="30">
        <v>2.0000000000000004E-2</v>
      </c>
      <c r="R7" s="31">
        <v>8.6602540378443879E-2</v>
      </c>
      <c r="S7" s="32"/>
      <c r="T7" s="30">
        <f>T6+0.015</f>
        <v>0.56500000000000006</v>
      </c>
      <c r="U7" s="31">
        <f>U6+0.02598</f>
        <v>0.80540286340599476</v>
      </c>
      <c r="V7" s="32"/>
      <c r="W7" s="30">
        <f>W6+0.015</f>
        <v>0.91499999999999992</v>
      </c>
      <c r="X7" s="31">
        <f>X6-0.02598</f>
        <v>-2.598E-2</v>
      </c>
      <c r="Y7" s="32"/>
      <c r="Z7" s="30">
        <v>0.97500000000000064</v>
      </c>
      <c r="AA7" s="31">
        <v>4.330127018922194E-2</v>
      </c>
      <c r="AC7" s="30">
        <v>0.52500000000000024</v>
      </c>
      <c r="AD7" s="31">
        <v>0.82272413359521668</v>
      </c>
      <c r="AF7" s="30">
        <v>0.47500000000000026</v>
      </c>
      <c r="AG7" s="31">
        <v>0.82272413359521668</v>
      </c>
      <c r="AI7" s="30">
        <v>-4.9999999999999975E-3</v>
      </c>
      <c r="AJ7" s="31">
        <v>4.330127018922194E-2</v>
      </c>
      <c r="AL7" s="30">
        <v>0.54</v>
      </c>
      <c r="AM7" s="31">
        <v>0.84870413359521668</v>
      </c>
      <c r="AO7" s="30">
        <v>0.96499999999999997</v>
      </c>
      <c r="AP7" s="31">
        <v>-2.598E-2</v>
      </c>
      <c r="AQ7" s="32"/>
      <c r="AR7" s="30">
        <v>0.04</v>
      </c>
      <c r="AS7" s="31">
        <v>0</v>
      </c>
      <c r="AT7" s="32"/>
      <c r="BD7" s="23">
        <v>25</v>
      </c>
      <c r="BF7" s="30">
        <f>(AU33+AU31)/2</f>
        <v>0.25750000000000012</v>
      </c>
      <c r="BG7" s="31">
        <f>(AV29+AV33)/2</f>
        <v>0.23815698604072061</v>
      </c>
      <c r="BH7" s="31" t="s">
        <v>144</v>
      </c>
      <c r="BJ7" s="24">
        <v>0.17500000000000002</v>
      </c>
      <c r="BK7" s="25">
        <v>0.30310889132455349</v>
      </c>
      <c r="BM7" s="26">
        <v>-0.08</v>
      </c>
      <c r="BN7" s="26">
        <v>0.6</v>
      </c>
      <c r="BP7" s="27" t="s">
        <v>145</v>
      </c>
    </row>
    <row r="8" spans="1:68" x14ac:dyDescent="0.25">
      <c r="A8" s="7" t="s">
        <v>135</v>
      </c>
      <c r="B8" s="7" t="s">
        <v>136</v>
      </c>
      <c r="D8" s="30">
        <v>0</v>
      </c>
      <c r="E8" s="11">
        <v>0.5</v>
      </c>
      <c r="F8" s="31">
        <v>0</v>
      </c>
      <c r="G8" s="32"/>
      <c r="H8" s="30"/>
      <c r="I8" s="31"/>
      <c r="J8" s="32"/>
      <c r="K8" s="30"/>
      <c r="L8" s="31"/>
      <c r="M8" s="32"/>
      <c r="N8" s="30"/>
      <c r="O8" s="31"/>
      <c r="P8" s="32"/>
      <c r="Q8" s="30"/>
      <c r="R8" s="31"/>
      <c r="S8" s="32"/>
      <c r="T8" s="30"/>
      <c r="U8" s="31"/>
      <c r="V8" s="32"/>
      <c r="W8" s="30"/>
      <c r="X8" s="31"/>
      <c r="Y8" s="32"/>
      <c r="Z8" s="30"/>
      <c r="AA8" s="31"/>
      <c r="AC8" s="30"/>
      <c r="AD8" s="31"/>
      <c r="AF8" s="30"/>
      <c r="AG8" s="31"/>
      <c r="AI8" s="30"/>
      <c r="AJ8" s="31"/>
      <c r="AL8" s="30"/>
      <c r="AM8" s="31"/>
      <c r="AO8" s="30"/>
      <c r="AP8" s="31"/>
      <c r="AQ8" s="32"/>
      <c r="AR8" s="30">
        <v>0.05</v>
      </c>
      <c r="AS8" s="31">
        <v>0</v>
      </c>
      <c r="AT8" s="32"/>
      <c r="AU8" s="82" t="s">
        <v>146</v>
      </c>
      <c r="AV8" s="81"/>
      <c r="AX8" s="82" t="s">
        <v>142</v>
      </c>
      <c r="AY8" s="81"/>
      <c r="BA8" s="82" t="s">
        <v>147</v>
      </c>
      <c r="BB8" s="81"/>
      <c r="BD8" s="23">
        <v>30</v>
      </c>
      <c r="BF8" s="30">
        <f>(AX25+AX27)/2</f>
        <v>0.73250000000000037</v>
      </c>
      <c r="BG8" s="31">
        <f>(AY25+AY28)/2</f>
        <v>0.29011851026778701</v>
      </c>
      <c r="BH8" s="31" t="s">
        <v>148</v>
      </c>
      <c r="BJ8" s="33"/>
      <c r="BK8" s="34"/>
      <c r="BM8" s="26"/>
      <c r="BN8" s="26"/>
      <c r="BP8" s="27" t="s">
        <v>149</v>
      </c>
    </row>
    <row r="9" spans="1:68" x14ac:dyDescent="0.25">
      <c r="A9" s="9"/>
      <c r="B9" s="9"/>
      <c r="D9" s="30">
        <v>0</v>
      </c>
      <c r="E9" s="11">
        <v>0.6</v>
      </c>
      <c r="F9" s="31">
        <v>0</v>
      </c>
      <c r="G9" s="32"/>
      <c r="H9" s="30">
        <v>9.9999999999999992E-2</v>
      </c>
      <c r="I9" s="31">
        <v>0.17320508075688776</v>
      </c>
      <c r="J9" s="32"/>
      <c r="K9" s="30">
        <v>0.2</v>
      </c>
      <c r="L9" s="31">
        <v>0</v>
      </c>
      <c r="M9" s="32"/>
      <c r="N9" s="30">
        <v>0.8</v>
      </c>
      <c r="O9" s="31">
        <v>0</v>
      </c>
      <c r="P9" s="32"/>
      <c r="Q9" s="30">
        <v>9.9999999999999992E-2</v>
      </c>
      <c r="R9" s="31">
        <v>0.17320508075688776</v>
      </c>
      <c r="S9" s="32"/>
      <c r="T9" s="30">
        <v>0.6</v>
      </c>
      <c r="U9" s="31">
        <v>0.69282032302755103</v>
      </c>
      <c r="V9" s="32"/>
      <c r="W9" s="30">
        <v>0.8</v>
      </c>
      <c r="X9" s="31">
        <v>0</v>
      </c>
      <c r="Y9" s="32"/>
      <c r="Z9" s="30">
        <v>0.05</v>
      </c>
      <c r="AA9" s="31">
        <v>8.6602540378443879E-2</v>
      </c>
      <c r="AC9" s="30">
        <v>0.1</v>
      </c>
      <c r="AD9" s="31">
        <v>0</v>
      </c>
      <c r="AF9" s="30">
        <v>0.89999999999999991</v>
      </c>
      <c r="AG9" s="31">
        <v>0</v>
      </c>
      <c r="AI9" s="30">
        <v>0.05</v>
      </c>
      <c r="AJ9" s="31">
        <v>8.6602540378443879E-2</v>
      </c>
      <c r="AL9" s="30">
        <v>0.55000000000000004</v>
      </c>
      <c r="AM9" s="31">
        <v>0.77942286340599476</v>
      </c>
      <c r="AO9" s="30">
        <v>0.89999999999999991</v>
      </c>
      <c r="AP9" s="31">
        <v>0</v>
      </c>
      <c r="AQ9" s="32"/>
      <c r="AR9" s="30">
        <v>6.0000000000000005E-2</v>
      </c>
      <c r="AS9" s="31">
        <v>0</v>
      </c>
      <c r="AT9" s="32"/>
      <c r="AU9" s="15" t="s">
        <v>9</v>
      </c>
      <c r="AV9" s="15" t="s">
        <v>10</v>
      </c>
      <c r="AX9" s="15" t="s">
        <v>9</v>
      </c>
      <c r="AY9" s="15" t="s">
        <v>10</v>
      </c>
      <c r="BA9" s="9" t="s">
        <v>9</v>
      </c>
      <c r="BB9" s="9" t="s">
        <v>10</v>
      </c>
      <c r="BD9" s="23">
        <v>35</v>
      </c>
      <c r="BF9" s="30">
        <f>(AU39+AU42)/2</f>
        <v>0.50750000000000028</v>
      </c>
      <c r="BG9" s="31">
        <f>(AV38+AV41)/2</f>
        <v>0.14722431864335458</v>
      </c>
      <c r="BH9" s="31" t="s">
        <v>150</v>
      </c>
      <c r="BJ9" s="24">
        <v>0.09</v>
      </c>
      <c r="BK9" s="25">
        <v>0.15588457268119896</v>
      </c>
      <c r="BM9" s="26">
        <v>0</v>
      </c>
      <c r="BN9" s="26">
        <v>0.6</v>
      </c>
      <c r="BP9" s="27" t="s">
        <v>151</v>
      </c>
    </row>
    <row r="10" spans="1:68" x14ac:dyDescent="0.25">
      <c r="A10" s="4"/>
      <c r="B10" s="4"/>
      <c r="D10" s="30">
        <v>0</v>
      </c>
      <c r="E10" s="11">
        <v>0.7</v>
      </c>
      <c r="F10" s="31">
        <v>0</v>
      </c>
      <c r="G10" s="32"/>
      <c r="H10" s="30">
        <v>0.89999999999999991</v>
      </c>
      <c r="I10" s="31">
        <v>0.17320508075688776</v>
      </c>
      <c r="J10" s="32"/>
      <c r="K10" s="30">
        <v>0.6</v>
      </c>
      <c r="L10" s="31">
        <v>0.69282032302755103</v>
      </c>
      <c r="M10" s="32"/>
      <c r="N10" s="30">
        <v>0.4</v>
      </c>
      <c r="O10" s="31">
        <v>0.69282032302755103</v>
      </c>
      <c r="P10" s="32"/>
      <c r="Q10" s="30">
        <v>6.9999999999999993E-2</v>
      </c>
      <c r="R10" s="31">
        <v>0.17320508075688776</v>
      </c>
      <c r="S10" s="32"/>
      <c r="T10" s="30">
        <f>T9+0.015</f>
        <v>0.61499999999999999</v>
      </c>
      <c r="U10" s="31">
        <f>U9+0.02598</f>
        <v>0.71880032302755104</v>
      </c>
      <c r="V10" s="32"/>
      <c r="W10" s="30">
        <f>W9+0.015</f>
        <v>0.81500000000000006</v>
      </c>
      <c r="X10" s="31">
        <f>X9-0.02598</f>
        <v>-2.598E-2</v>
      </c>
      <c r="Y10" s="32"/>
      <c r="Z10" s="30">
        <v>0.95</v>
      </c>
      <c r="AA10" s="31">
        <v>8.6602540378443879E-2</v>
      </c>
      <c r="AC10" s="30">
        <v>0.55000000000000004</v>
      </c>
      <c r="AD10" s="31">
        <v>0.77942286340599476</v>
      </c>
      <c r="AF10" s="30">
        <v>0.45</v>
      </c>
      <c r="AG10" s="31">
        <v>0.77942286340599476</v>
      </c>
      <c r="AI10" s="30">
        <v>2.0000000000000004E-2</v>
      </c>
      <c r="AJ10" s="31">
        <v>8.6602540378443879E-2</v>
      </c>
      <c r="AL10" s="30">
        <v>0.56500000000000006</v>
      </c>
      <c r="AM10" s="31">
        <v>0.80540286340599476</v>
      </c>
      <c r="AO10" s="30">
        <v>0.91499999999999992</v>
      </c>
      <c r="AP10" s="31">
        <v>-2.598E-2</v>
      </c>
      <c r="AQ10" s="32"/>
      <c r="AR10" s="30">
        <v>7.0000000000000007E-2</v>
      </c>
      <c r="AS10" s="31">
        <v>0</v>
      </c>
      <c r="AT10" s="32"/>
      <c r="AU10" s="20">
        <v>7.4999999999999997E-2</v>
      </c>
      <c r="AV10" s="22">
        <v>0.12990381056766581</v>
      </c>
      <c r="AX10" s="20">
        <v>0.35000000000000014</v>
      </c>
      <c r="AY10" s="22">
        <v>0.34641016151377552</v>
      </c>
      <c r="BA10" s="20">
        <v>0.3</v>
      </c>
      <c r="BB10" s="22">
        <v>0.51961524227066325</v>
      </c>
      <c r="BD10" s="23">
        <v>40</v>
      </c>
      <c r="BF10" s="30">
        <f>(AU21+AU24)/2</f>
        <v>0.3050000000000001</v>
      </c>
      <c r="BG10" s="31">
        <f>(AV18+AV22)/2</f>
        <v>8.6602540378443879E-2</v>
      </c>
      <c r="BH10" s="31" t="s">
        <v>152</v>
      </c>
      <c r="BJ10" s="24">
        <v>0.91000000000000059</v>
      </c>
      <c r="BK10" s="25">
        <v>0.15588457268119896</v>
      </c>
      <c r="BM10" s="26">
        <v>0.06</v>
      </c>
      <c r="BN10" s="26">
        <v>0.6</v>
      </c>
      <c r="BP10" s="27" t="s">
        <v>153</v>
      </c>
    </row>
    <row r="11" spans="1:68" x14ac:dyDescent="0.25">
      <c r="A11" s="4"/>
      <c r="B11" s="4"/>
      <c r="D11" s="30">
        <v>0</v>
      </c>
      <c r="E11" s="11">
        <v>0.79999999999999993</v>
      </c>
      <c r="F11" s="31">
        <v>0</v>
      </c>
      <c r="G11" s="32"/>
      <c r="H11" s="30"/>
      <c r="I11" s="31"/>
      <c r="J11" s="32"/>
      <c r="K11" s="30"/>
      <c r="L11" s="31"/>
      <c r="M11" s="32"/>
      <c r="N11" s="30"/>
      <c r="O11" s="31"/>
      <c r="P11" s="32"/>
      <c r="Q11" s="30"/>
      <c r="R11" s="31"/>
      <c r="S11" s="32"/>
      <c r="T11" s="30"/>
      <c r="U11" s="31"/>
      <c r="V11" s="32"/>
      <c r="W11" s="30"/>
      <c r="X11" s="31"/>
      <c r="Y11" s="32"/>
      <c r="Z11" s="30"/>
      <c r="AA11" s="31"/>
      <c r="AC11" s="30"/>
      <c r="AD11" s="31"/>
      <c r="AF11" s="30"/>
      <c r="AG11" s="31"/>
      <c r="AI11" s="30"/>
      <c r="AJ11" s="31"/>
      <c r="AL11" s="30"/>
      <c r="AM11" s="31"/>
      <c r="AO11" s="30"/>
      <c r="AP11" s="31"/>
      <c r="AQ11" s="32"/>
      <c r="AR11" s="30">
        <v>0.08</v>
      </c>
      <c r="AS11" s="31">
        <v>0</v>
      </c>
      <c r="AT11" s="32"/>
      <c r="AU11" s="30">
        <v>0.3</v>
      </c>
      <c r="AV11" s="31">
        <v>0</v>
      </c>
      <c r="AX11" s="30">
        <v>0.60000000000000031</v>
      </c>
      <c r="AY11" s="31">
        <v>0.34641016151377552</v>
      </c>
      <c r="BA11" s="30">
        <v>0.7</v>
      </c>
      <c r="BB11" s="31">
        <v>0.51961524227066325</v>
      </c>
      <c r="BD11" s="23">
        <v>45</v>
      </c>
      <c r="BF11" s="30">
        <f>(AX35+AX38)/2</f>
        <v>0.72000000000000031</v>
      </c>
      <c r="BG11" s="31">
        <f>(AY33+AY38)/2</f>
        <v>0.11691342951089922</v>
      </c>
      <c r="BH11" s="31" t="s">
        <v>154</v>
      </c>
      <c r="BJ11" s="24"/>
      <c r="BK11" s="25"/>
      <c r="BM11" s="26">
        <v>0.06</v>
      </c>
      <c r="BN11" s="26">
        <v>0.57499999999999996</v>
      </c>
      <c r="BP11" s="27" t="s">
        <v>155</v>
      </c>
    </row>
    <row r="12" spans="1:68" x14ac:dyDescent="0.25">
      <c r="A12" s="4"/>
      <c r="B12" s="4"/>
      <c r="D12" s="30">
        <v>0</v>
      </c>
      <c r="E12" s="11">
        <v>0.89999999999999991</v>
      </c>
      <c r="F12" s="31">
        <v>0</v>
      </c>
      <c r="G12" s="32"/>
      <c r="H12" s="30">
        <v>0.15</v>
      </c>
      <c r="I12" s="31">
        <v>0.25980762113533162</v>
      </c>
      <c r="J12" s="32"/>
      <c r="K12" s="30">
        <v>0.3</v>
      </c>
      <c r="L12" s="31">
        <v>0</v>
      </c>
      <c r="M12" s="32"/>
      <c r="N12" s="30">
        <v>0.7</v>
      </c>
      <c r="O12" s="31">
        <v>0</v>
      </c>
      <c r="P12" s="32"/>
      <c r="Q12" s="30">
        <v>0.15</v>
      </c>
      <c r="R12" s="31">
        <v>0.25980762113533162</v>
      </c>
      <c r="S12" s="32"/>
      <c r="T12" s="30">
        <v>0.65</v>
      </c>
      <c r="U12" s="31">
        <v>0.60621778264910697</v>
      </c>
      <c r="V12" s="32"/>
      <c r="W12" s="30">
        <v>0.7</v>
      </c>
      <c r="X12" s="31">
        <v>0</v>
      </c>
      <c r="Y12" s="32"/>
      <c r="Z12" s="30">
        <v>7.4999999999999997E-2</v>
      </c>
      <c r="AA12" s="31">
        <v>0.12990381056766581</v>
      </c>
      <c r="AC12" s="30">
        <v>0.15</v>
      </c>
      <c r="AD12" s="31">
        <v>0</v>
      </c>
      <c r="AF12" s="30">
        <v>0.85</v>
      </c>
      <c r="AG12" s="31">
        <v>0</v>
      </c>
      <c r="AI12" s="30">
        <v>7.4999999999999997E-2</v>
      </c>
      <c r="AJ12" s="31">
        <v>0.12990381056766581</v>
      </c>
      <c r="AL12" s="30">
        <v>0.57499999999999996</v>
      </c>
      <c r="AM12" s="31">
        <v>0.73612159321677273</v>
      </c>
      <c r="AO12" s="30">
        <v>0.85</v>
      </c>
      <c r="AP12" s="31">
        <v>0</v>
      </c>
      <c r="AQ12" s="32"/>
      <c r="AR12" s="30">
        <v>0.09</v>
      </c>
      <c r="AS12" s="31">
        <v>0</v>
      </c>
      <c r="AT12" s="32"/>
      <c r="AU12" s="30">
        <v>0.15</v>
      </c>
      <c r="AV12" s="31">
        <v>0</v>
      </c>
      <c r="AX12" s="30">
        <v>0.66500000000000037</v>
      </c>
      <c r="AY12" s="31">
        <v>0.23382685902179845</v>
      </c>
      <c r="BA12" s="30">
        <v>0.82500000000000051</v>
      </c>
      <c r="BB12" s="31">
        <v>0.30310889132455349</v>
      </c>
      <c r="BD12" s="23">
        <v>50</v>
      </c>
      <c r="BF12" s="30">
        <f>(AU11+AU13)/2</f>
        <v>0.17499999999999999</v>
      </c>
      <c r="BG12" s="31">
        <f>(AV10+AV12)/2</f>
        <v>6.4951905283832906E-2</v>
      </c>
      <c r="BH12" s="31" t="s">
        <v>146</v>
      </c>
      <c r="BJ12" s="30">
        <v>0.67500000000000038</v>
      </c>
      <c r="BK12" s="31">
        <v>0.30310889132455349</v>
      </c>
      <c r="BM12" s="26">
        <v>0</v>
      </c>
      <c r="BN12" s="26">
        <v>0.57499999999999996</v>
      </c>
      <c r="BP12" s="27" t="s">
        <v>156</v>
      </c>
    </row>
    <row r="13" spans="1:68" x14ac:dyDescent="0.25">
      <c r="A13" s="4"/>
      <c r="B13" s="4"/>
      <c r="D13" s="37">
        <v>0</v>
      </c>
      <c r="E13" s="39">
        <v>0.99999999999999989</v>
      </c>
      <c r="F13" s="38">
        <v>0</v>
      </c>
      <c r="G13" s="32"/>
      <c r="H13" s="30">
        <v>0.85</v>
      </c>
      <c r="I13" s="31">
        <v>0.25980762113533162</v>
      </c>
      <c r="J13" s="32"/>
      <c r="K13" s="30">
        <v>0.65</v>
      </c>
      <c r="L13" s="31">
        <v>0.60621778264910697</v>
      </c>
      <c r="M13" s="32"/>
      <c r="N13" s="30">
        <v>0.35</v>
      </c>
      <c r="O13" s="31">
        <v>0.60621778264910697</v>
      </c>
      <c r="P13" s="32"/>
      <c r="Q13" s="30">
        <v>0.12</v>
      </c>
      <c r="R13" s="31">
        <v>0.25980762113533162</v>
      </c>
      <c r="S13" s="32"/>
      <c r="T13" s="30">
        <f>T12+0.015</f>
        <v>0.66500000000000004</v>
      </c>
      <c r="U13" s="31">
        <f>U12+0.02598</f>
        <v>0.63219778264910698</v>
      </c>
      <c r="V13" s="32"/>
      <c r="W13" s="30">
        <f>W12+0.015</f>
        <v>0.71499999999999997</v>
      </c>
      <c r="X13" s="31">
        <f>X12-0.02598</f>
        <v>-2.598E-2</v>
      </c>
      <c r="Y13" s="32"/>
      <c r="Z13" s="30">
        <v>0.9250000000000006</v>
      </c>
      <c r="AA13" s="31">
        <v>0.12990381056766581</v>
      </c>
      <c r="AC13" s="30">
        <v>0.57500000000000029</v>
      </c>
      <c r="AD13" s="31">
        <v>0.73612159321677273</v>
      </c>
      <c r="AF13" s="30">
        <v>0.42500000000000021</v>
      </c>
      <c r="AG13" s="31">
        <v>0.73612159321677273</v>
      </c>
      <c r="AI13" s="30">
        <v>4.4999999999999998E-2</v>
      </c>
      <c r="AJ13" s="31">
        <v>0.12990381056766581</v>
      </c>
      <c r="AL13" s="30">
        <v>0.59</v>
      </c>
      <c r="AM13" s="31">
        <v>0.76210159321677273</v>
      </c>
      <c r="AO13" s="30">
        <v>0.86499999999999999</v>
      </c>
      <c r="AP13" s="31">
        <v>-2.598E-2</v>
      </c>
      <c r="AQ13" s="32"/>
      <c r="AR13" s="30">
        <v>9.9999999999999992E-2</v>
      </c>
      <c r="AS13" s="31">
        <v>0</v>
      </c>
      <c r="AT13" s="32"/>
      <c r="AU13" s="30">
        <v>0.05</v>
      </c>
      <c r="AV13" s="31">
        <v>8.6602540378443879E-2</v>
      </c>
      <c r="AX13" s="30">
        <v>0.4150000000000002</v>
      </c>
      <c r="AY13" s="31">
        <v>0.23382685902179845</v>
      </c>
      <c r="BA13" s="30">
        <v>0.17500000000000002</v>
      </c>
      <c r="BB13" s="31">
        <v>0.30310889132455349</v>
      </c>
      <c r="BD13" s="23">
        <v>55</v>
      </c>
      <c r="BF13" s="30">
        <f>(AU4+AU5)/2</f>
        <v>7.4999999999999997E-2</v>
      </c>
      <c r="BG13" s="31">
        <f>(AV3+AV5)/2</f>
        <v>4.330127018922194E-2</v>
      </c>
      <c r="BH13" s="31" t="s">
        <v>1</v>
      </c>
      <c r="BJ13" s="30">
        <v>0.85000000000000053</v>
      </c>
      <c r="BK13" s="31">
        <v>0</v>
      </c>
      <c r="BM13" s="26">
        <v>0</v>
      </c>
      <c r="BN13" s="26">
        <v>0.6</v>
      </c>
      <c r="BP13" s="40" t="s">
        <v>157</v>
      </c>
    </row>
    <row r="14" spans="1:68" x14ac:dyDescent="0.25">
      <c r="A14" s="4"/>
      <c r="B14" s="4"/>
      <c r="D14" s="30"/>
      <c r="F14" s="31"/>
      <c r="G14" s="32"/>
      <c r="H14" s="30"/>
      <c r="I14" s="31"/>
      <c r="J14" s="32"/>
      <c r="K14" s="30"/>
      <c r="L14" s="31"/>
      <c r="M14" s="32"/>
      <c r="N14" s="30"/>
      <c r="O14" s="31"/>
      <c r="P14" s="32"/>
      <c r="Q14" s="30"/>
      <c r="R14" s="31"/>
      <c r="S14" s="32"/>
      <c r="T14" s="30"/>
      <c r="U14" s="31"/>
      <c r="V14" s="32"/>
      <c r="W14" s="30"/>
      <c r="X14" s="31"/>
      <c r="Y14" s="32"/>
      <c r="Z14" s="30"/>
      <c r="AA14" s="31"/>
      <c r="AC14" s="30"/>
      <c r="AD14" s="31"/>
      <c r="AF14" s="30"/>
      <c r="AG14" s="31"/>
      <c r="AI14" s="30"/>
      <c r="AJ14" s="31"/>
      <c r="AL14" s="30"/>
      <c r="AM14" s="31"/>
      <c r="AO14" s="30"/>
      <c r="AP14" s="31"/>
      <c r="AQ14" s="32"/>
      <c r="AR14" s="30">
        <v>0.10999999999999999</v>
      </c>
      <c r="AS14" s="31">
        <v>0</v>
      </c>
      <c r="AT14" s="32"/>
      <c r="AU14" s="37">
        <v>7.4999999999999997E-2</v>
      </c>
      <c r="AV14" s="38">
        <v>0.12990381056766581</v>
      </c>
      <c r="AX14" s="37">
        <v>0.35000000000000014</v>
      </c>
      <c r="AY14" s="38">
        <v>0.34641016151377552</v>
      </c>
      <c r="BA14" s="37">
        <v>0.3</v>
      </c>
      <c r="BB14" s="38">
        <v>0.51961524227066325</v>
      </c>
      <c r="BD14" s="23">
        <v>60</v>
      </c>
      <c r="BF14" s="37">
        <f>(AX45+AX46)/2</f>
        <v>0.90000000000000024</v>
      </c>
      <c r="BG14" s="38">
        <f>(AY43+AY46)/2</f>
        <v>5.1961524227066319E-2</v>
      </c>
      <c r="BH14" s="38" t="s">
        <v>3</v>
      </c>
      <c r="BJ14" s="24"/>
      <c r="BK14" s="25"/>
      <c r="BM14" s="26"/>
      <c r="BN14" s="26"/>
    </row>
    <row r="15" spans="1:68" x14ac:dyDescent="0.25">
      <c r="A15" s="4"/>
      <c r="B15" s="4"/>
      <c r="D15" s="20">
        <v>0.1</v>
      </c>
      <c r="E15" s="21">
        <v>0.05</v>
      </c>
      <c r="F15" s="22">
        <v>8.6602540378443879E-2</v>
      </c>
      <c r="G15" s="32"/>
      <c r="H15" s="30">
        <v>0.2</v>
      </c>
      <c r="I15" s="31">
        <v>0.34641016151377552</v>
      </c>
      <c r="J15" s="32"/>
      <c r="K15" s="30">
        <v>0.4</v>
      </c>
      <c r="L15" s="31">
        <v>0</v>
      </c>
      <c r="M15" s="32"/>
      <c r="N15" s="30">
        <v>0.6</v>
      </c>
      <c r="O15" s="31">
        <v>0</v>
      </c>
      <c r="P15" s="32"/>
      <c r="Q15" s="30">
        <v>0.2</v>
      </c>
      <c r="R15" s="31">
        <v>0.34641016151377552</v>
      </c>
      <c r="S15" s="32"/>
      <c r="T15" s="30">
        <v>0.7</v>
      </c>
      <c r="U15" s="31">
        <v>0.51961524227066325</v>
      </c>
      <c r="V15" s="32"/>
      <c r="W15" s="30">
        <v>0.6</v>
      </c>
      <c r="X15" s="31">
        <v>0</v>
      </c>
      <c r="Y15" s="32"/>
      <c r="Z15" s="30">
        <v>9.9999999999999992E-2</v>
      </c>
      <c r="AA15" s="31">
        <v>0.17320508075688776</v>
      </c>
      <c r="AC15" s="30">
        <v>0.2</v>
      </c>
      <c r="AD15" s="31">
        <v>0</v>
      </c>
      <c r="AF15" s="30">
        <v>0.8</v>
      </c>
      <c r="AG15" s="31">
        <v>0</v>
      </c>
      <c r="AI15" s="30">
        <v>9.9999999999999992E-2</v>
      </c>
      <c r="AJ15" s="31">
        <v>0.17320508075688776</v>
      </c>
      <c r="AL15" s="30">
        <v>0.6</v>
      </c>
      <c r="AM15" s="31">
        <v>0.69282032302755103</v>
      </c>
      <c r="AO15" s="30">
        <v>0.8</v>
      </c>
      <c r="AP15" s="31">
        <v>0</v>
      </c>
      <c r="AQ15" s="32"/>
      <c r="AR15" s="30">
        <v>0.11999999999999998</v>
      </c>
      <c r="AS15" s="31">
        <v>0</v>
      </c>
      <c r="AT15" s="32"/>
      <c r="BD15" s="23">
        <v>65</v>
      </c>
      <c r="BJ15" s="30">
        <v>7.4999999999999997E-2</v>
      </c>
      <c r="BK15" s="31">
        <v>0.12990381056766581</v>
      </c>
      <c r="BM15" s="26">
        <v>0.08</v>
      </c>
      <c r="BN15" s="26">
        <v>0.6</v>
      </c>
    </row>
    <row r="16" spans="1:68" x14ac:dyDescent="0.25">
      <c r="A16" s="4"/>
      <c r="B16" s="4"/>
      <c r="D16" s="30">
        <v>0.1</v>
      </c>
      <c r="E16" s="11">
        <v>0.15</v>
      </c>
      <c r="F16" s="31">
        <v>8.6602540378443879E-2</v>
      </c>
      <c r="G16" s="32"/>
      <c r="H16" s="30">
        <v>0.8</v>
      </c>
      <c r="I16" s="31">
        <v>0.34641016151377552</v>
      </c>
      <c r="J16" s="32"/>
      <c r="K16" s="30">
        <v>0.7</v>
      </c>
      <c r="L16" s="31">
        <v>0.51961524227066325</v>
      </c>
      <c r="M16" s="32"/>
      <c r="N16" s="30">
        <v>0.3</v>
      </c>
      <c r="O16" s="31">
        <v>0.51961524227066325</v>
      </c>
      <c r="P16" s="32"/>
      <c r="Q16" s="30">
        <v>0.17</v>
      </c>
      <c r="R16" s="31">
        <v>0.34641016151377552</v>
      </c>
      <c r="S16" s="32"/>
      <c r="T16" s="30">
        <f>T15+0.015</f>
        <v>0.71499999999999997</v>
      </c>
      <c r="U16" s="31">
        <f>U15+0.02598</f>
        <v>0.54559524227066325</v>
      </c>
      <c r="V16" s="32"/>
      <c r="W16" s="30">
        <f>W15+0.015</f>
        <v>0.61499999999999999</v>
      </c>
      <c r="X16" s="31">
        <f>X15-0.02598</f>
        <v>-2.598E-2</v>
      </c>
      <c r="Y16" s="32"/>
      <c r="Z16" s="30">
        <v>0.89999999999999991</v>
      </c>
      <c r="AA16" s="31">
        <v>0.17320508075688776</v>
      </c>
      <c r="AC16" s="30">
        <v>0.6</v>
      </c>
      <c r="AD16" s="31">
        <v>0.69282032302755103</v>
      </c>
      <c r="AF16" s="30">
        <v>0.4</v>
      </c>
      <c r="AG16" s="31">
        <v>0.69282032302755103</v>
      </c>
      <c r="AI16" s="30">
        <v>6.9999999999999993E-2</v>
      </c>
      <c r="AJ16" s="31">
        <v>0.17320508075688776</v>
      </c>
      <c r="AL16" s="30">
        <v>0.61499999999999999</v>
      </c>
      <c r="AM16" s="31">
        <v>0.71880032302755104</v>
      </c>
      <c r="AO16" s="30">
        <v>0.81500000000000006</v>
      </c>
      <c r="AP16" s="31">
        <v>-2.598E-2</v>
      </c>
      <c r="AQ16" s="32"/>
      <c r="AR16" s="30">
        <v>0.12999999999999998</v>
      </c>
      <c r="AS16" s="31">
        <v>0</v>
      </c>
      <c r="AT16" s="32"/>
      <c r="AU16" s="82" t="s">
        <v>152</v>
      </c>
      <c r="AV16" s="81"/>
      <c r="AX16" s="82" t="s">
        <v>141</v>
      </c>
      <c r="AY16" s="81"/>
      <c r="BA16" s="82" t="s">
        <v>158</v>
      </c>
      <c r="BB16" s="81"/>
      <c r="BD16" s="23">
        <v>70</v>
      </c>
      <c r="BJ16" s="37">
        <v>0.3</v>
      </c>
      <c r="BK16" s="38">
        <v>0</v>
      </c>
      <c r="BM16" s="26">
        <v>0.14000000000000001</v>
      </c>
      <c r="BN16" s="26">
        <v>0.6</v>
      </c>
    </row>
    <row r="17" spans="1:66" x14ac:dyDescent="0.25">
      <c r="A17" s="4"/>
      <c r="B17" s="4"/>
      <c r="D17" s="30">
        <v>0.1</v>
      </c>
      <c r="E17" s="11">
        <v>0.25</v>
      </c>
      <c r="F17" s="31">
        <v>8.6602540378443879E-2</v>
      </c>
      <c r="G17" s="32"/>
      <c r="H17" s="30"/>
      <c r="I17" s="31"/>
      <c r="J17" s="32"/>
      <c r="K17" s="30"/>
      <c r="L17" s="31"/>
      <c r="M17" s="32"/>
      <c r="N17" s="30"/>
      <c r="O17" s="31"/>
      <c r="P17" s="32"/>
      <c r="Q17" s="30"/>
      <c r="R17" s="31"/>
      <c r="S17" s="32"/>
      <c r="T17" s="30"/>
      <c r="U17" s="31"/>
      <c r="V17" s="32"/>
      <c r="W17" s="30"/>
      <c r="X17" s="31"/>
      <c r="Y17" s="32"/>
      <c r="Z17" s="30"/>
      <c r="AA17" s="31"/>
      <c r="AC17" s="30"/>
      <c r="AD17" s="31"/>
      <c r="AF17" s="30"/>
      <c r="AG17" s="31"/>
      <c r="AI17" s="30"/>
      <c r="AJ17" s="31"/>
      <c r="AL17" s="30"/>
      <c r="AM17" s="31"/>
      <c r="AO17" s="30"/>
      <c r="AP17" s="31"/>
      <c r="AQ17" s="32"/>
      <c r="AR17" s="30">
        <v>0.13999999999999999</v>
      </c>
      <c r="AS17" s="31">
        <v>0</v>
      </c>
      <c r="AT17" s="32"/>
      <c r="AU17" s="15" t="s">
        <v>9</v>
      </c>
      <c r="AV17" s="15" t="s">
        <v>10</v>
      </c>
      <c r="AX17" s="9" t="s">
        <v>9</v>
      </c>
      <c r="AY17" s="9" t="s">
        <v>10</v>
      </c>
      <c r="BA17" s="9" t="s">
        <v>9</v>
      </c>
      <c r="BB17" s="9" t="s">
        <v>10</v>
      </c>
      <c r="BD17" s="23">
        <v>75</v>
      </c>
      <c r="BJ17" s="26"/>
      <c r="BK17" s="26"/>
      <c r="BM17" s="26">
        <v>0.14000000000000001</v>
      </c>
      <c r="BN17" s="26">
        <v>0.57499999999999996</v>
      </c>
    </row>
    <row r="18" spans="1:66" x14ac:dyDescent="0.25">
      <c r="A18" s="4"/>
      <c r="B18" s="4"/>
      <c r="D18" s="30">
        <v>0.1</v>
      </c>
      <c r="E18" s="11">
        <v>0.35</v>
      </c>
      <c r="F18" s="31">
        <v>8.6602540378443879E-2</v>
      </c>
      <c r="G18" s="32"/>
      <c r="H18" s="30">
        <v>0.25</v>
      </c>
      <c r="I18" s="31">
        <v>0.4330127018922193</v>
      </c>
      <c r="J18" s="32"/>
      <c r="K18" s="30">
        <v>0.5</v>
      </c>
      <c r="L18" s="31">
        <v>0</v>
      </c>
      <c r="M18" s="32"/>
      <c r="N18" s="30">
        <v>0.5</v>
      </c>
      <c r="O18" s="31">
        <v>0</v>
      </c>
      <c r="P18" s="32"/>
      <c r="Q18" s="30">
        <v>0.25</v>
      </c>
      <c r="R18" s="31">
        <v>0.4330127018922193</v>
      </c>
      <c r="S18" s="32"/>
      <c r="T18" s="30">
        <v>0.75</v>
      </c>
      <c r="U18" s="31">
        <v>0.4330127018922193</v>
      </c>
      <c r="V18" s="32"/>
      <c r="W18" s="30">
        <v>0.5</v>
      </c>
      <c r="X18" s="31">
        <v>0</v>
      </c>
      <c r="Y18" s="32"/>
      <c r="Z18" s="30">
        <v>0.12499999999999997</v>
      </c>
      <c r="AA18" s="31">
        <v>0.21650635094610965</v>
      </c>
      <c r="AC18" s="30">
        <v>0.25</v>
      </c>
      <c r="AD18" s="31">
        <v>0</v>
      </c>
      <c r="AF18" s="30">
        <v>0.75</v>
      </c>
      <c r="AG18" s="31">
        <v>0</v>
      </c>
      <c r="AI18" s="30">
        <v>0.125</v>
      </c>
      <c r="AJ18" s="31">
        <v>0.21650635094610965</v>
      </c>
      <c r="AL18" s="30">
        <v>0.625</v>
      </c>
      <c r="AM18" s="31">
        <v>0.649519052838329</v>
      </c>
      <c r="AO18" s="30">
        <v>0.75</v>
      </c>
      <c r="AP18" s="31">
        <v>0</v>
      </c>
      <c r="AQ18" s="32"/>
      <c r="AR18" s="30">
        <v>0.15</v>
      </c>
      <c r="AS18" s="31">
        <v>0</v>
      </c>
      <c r="AT18" s="32"/>
      <c r="AU18" s="20">
        <v>9.9999999999999992E-2</v>
      </c>
      <c r="AV18" s="22">
        <v>0.17320508075688776</v>
      </c>
      <c r="AX18" s="20">
        <v>0.7</v>
      </c>
      <c r="AY18" s="22">
        <v>0.51961524227066325</v>
      </c>
      <c r="BA18" s="20">
        <v>0.67500000000000038</v>
      </c>
      <c r="BB18" s="22">
        <v>0.30310889132455349</v>
      </c>
      <c r="BD18" s="23">
        <v>80</v>
      </c>
      <c r="BJ18" s="26"/>
      <c r="BK18" s="26"/>
      <c r="BM18" s="26">
        <v>0.08</v>
      </c>
      <c r="BN18" s="26">
        <v>0.57499999999999996</v>
      </c>
    </row>
    <row r="19" spans="1:66" x14ac:dyDescent="0.25">
      <c r="A19" s="4"/>
      <c r="B19" s="4"/>
      <c r="D19" s="30">
        <v>0.1</v>
      </c>
      <c r="E19" s="11">
        <v>0.45</v>
      </c>
      <c r="F19" s="31">
        <v>8.6602540378443879E-2</v>
      </c>
      <c r="G19" s="32"/>
      <c r="H19" s="30">
        <v>0.75</v>
      </c>
      <c r="I19" s="31">
        <v>0.4330127018922193</v>
      </c>
      <c r="J19" s="32"/>
      <c r="K19" s="30">
        <v>0.75</v>
      </c>
      <c r="L19" s="31">
        <v>0.4330127018922193</v>
      </c>
      <c r="M19" s="32"/>
      <c r="N19" s="30">
        <v>0.25</v>
      </c>
      <c r="O19" s="31">
        <v>0.4330127018922193</v>
      </c>
      <c r="P19" s="32"/>
      <c r="Q19" s="30">
        <v>0.22</v>
      </c>
      <c r="R19" s="31">
        <v>0.4330127018922193</v>
      </c>
      <c r="S19" s="32"/>
      <c r="T19" s="30">
        <f>T18+0.015</f>
        <v>0.76500000000000001</v>
      </c>
      <c r="U19" s="31">
        <f>U18+0.02598</f>
        <v>0.4589927018922193</v>
      </c>
      <c r="V19" s="32"/>
      <c r="W19" s="30">
        <f>W18+0.015</f>
        <v>0.51500000000000001</v>
      </c>
      <c r="X19" s="31">
        <f>X18-0.02598</f>
        <v>-2.598E-2</v>
      </c>
      <c r="Y19" s="32"/>
      <c r="Z19" s="30">
        <v>0.87500000000000056</v>
      </c>
      <c r="AA19" s="31">
        <v>0.21650635094610965</v>
      </c>
      <c r="AC19" s="30">
        <v>0.62500000000000033</v>
      </c>
      <c r="AD19" s="31">
        <v>0.649519052838329</v>
      </c>
      <c r="AF19" s="30">
        <v>0.37500000000000017</v>
      </c>
      <c r="AG19" s="31">
        <v>0.649519052838329</v>
      </c>
      <c r="AI19" s="30">
        <v>9.5000000000000001E-2</v>
      </c>
      <c r="AJ19" s="31">
        <v>0.21650635094610965</v>
      </c>
      <c r="AL19" s="30">
        <v>0.64</v>
      </c>
      <c r="AM19" s="31">
        <v>0.67549905283832901</v>
      </c>
      <c r="AO19" s="30">
        <v>0.76500000000000001</v>
      </c>
      <c r="AP19" s="31">
        <v>-2.598E-2</v>
      </c>
      <c r="AQ19" s="32"/>
      <c r="AR19" s="30">
        <v>0.16</v>
      </c>
      <c r="AS19" s="31">
        <v>0</v>
      </c>
      <c r="AT19" s="32"/>
      <c r="AU19" s="30">
        <v>0.38000000000000017</v>
      </c>
      <c r="AV19" s="31">
        <v>0.17320508075688776</v>
      </c>
      <c r="AX19" s="30">
        <v>0.8</v>
      </c>
      <c r="AY19" s="31">
        <v>0.34641016151377552</v>
      </c>
      <c r="BA19" s="30">
        <v>0.82500000000000051</v>
      </c>
      <c r="BB19" s="31">
        <v>0.30310889132455349</v>
      </c>
      <c r="BD19" s="23">
        <v>85</v>
      </c>
      <c r="BJ19" s="26"/>
      <c r="BK19" s="26"/>
      <c r="BM19" s="26">
        <v>0.08</v>
      </c>
      <c r="BN19" s="26">
        <v>0.6</v>
      </c>
    </row>
    <row r="20" spans="1:66" x14ac:dyDescent="0.25">
      <c r="A20" s="4"/>
      <c r="B20" s="4"/>
      <c r="D20" s="30">
        <v>0.1</v>
      </c>
      <c r="E20" s="11">
        <v>0.55000000000000004</v>
      </c>
      <c r="F20" s="31">
        <v>8.6602540378443879E-2</v>
      </c>
      <c r="G20" s="32"/>
      <c r="H20" s="30"/>
      <c r="I20" s="31"/>
      <c r="J20" s="32"/>
      <c r="K20" s="30"/>
      <c r="L20" s="31"/>
      <c r="M20" s="32"/>
      <c r="N20" s="30"/>
      <c r="O20" s="31"/>
      <c r="P20" s="32"/>
      <c r="Q20" s="30"/>
      <c r="R20" s="31"/>
      <c r="S20" s="32"/>
      <c r="T20" s="30"/>
      <c r="U20" s="31"/>
      <c r="V20" s="32"/>
      <c r="W20" s="30"/>
      <c r="X20" s="31"/>
      <c r="Y20" s="32"/>
      <c r="Z20" s="30"/>
      <c r="AA20" s="31"/>
      <c r="AC20" s="30"/>
      <c r="AD20" s="31"/>
      <c r="AF20" s="30"/>
      <c r="AG20" s="31"/>
      <c r="AI20" s="30"/>
      <c r="AJ20" s="31"/>
      <c r="AL20" s="30"/>
      <c r="AM20" s="31"/>
      <c r="AO20" s="30"/>
      <c r="AP20" s="31"/>
      <c r="AQ20" s="32"/>
      <c r="AR20" s="30">
        <v>0.17</v>
      </c>
      <c r="AS20" s="31">
        <v>0</v>
      </c>
      <c r="AT20" s="32"/>
      <c r="AU20" s="30">
        <v>0.44500000000000023</v>
      </c>
      <c r="AV20" s="31">
        <v>6.0621778264910706E-2</v>
      </c>
      <c r="AX20" s="30">
        <v>0.60000000000000031</v>
      </c>
      <c r="AY20" s="31">
        <v>0.34641016151377552</v>
      </c>
      <c r="BA20" s="30">
        <v>0.91000000000000059</v>
      </c>
      <c r="BB20" s="31">
        <v>0.15588457268119896</v>
      </c>
      <c r="BD20" s="23">
        <v>90</v>
      </c>
      <c r="BJ20" s="26"/>
      <c r="BK20" s="26"/>
      <c r="BM20" s="26"/>
      <c r="BN20" s="26"/>
    </row>
    <row r="21" spans="1:66" x14ac:dyDescent="0.25">
      <c r="A21" s="4"/>
      <c r="B21" s="4"/>
      <c r="D21" s="30">
        <v>0.1</v>
      </c>
      <c r="E21" s="11">
        <v>0.65</v>
      </c>
      <c r="F21" s="31">
        <v>8.6602540378443879E-2</v>
      </c>
      <c r="G21" s="32"/>
      <c r="H21" s="30">
        <v>0.3</v>
      </c>
      <c r="I21" s="31">
        <v>0.51961524227066325</v>
      </c>
      <c r="J21" s="32"/>
      <c r="K21" s="30">
        <v>0.6</v>
      </c>
      <c r="L21" s="31">
        <v>0</v>
      </c>
      <c r="M21" s="32"/>
      <c r="N21" s="30">
        <v>0.4</v>
      </c>
      <c r="O21" s="31">
        <v>0</v>
      </c>
      <c r="P21" s="32"/>
      <c r="Q21" s="30">
        <v>0.3</v>
      </c>
      <c r="R21" s="31">
        <v>0.51961524227066325</v>
      </c>
      <c r="S21" s="32"/>
      <c r="T21" s="30">
        <v>0.8</v>
      </c>
      <c r="U21" s="31">
        <v>0.34641016151377552</v>
      </c>
      <c r="V21" s="32"/>
      <c r="W21" s="30">
        <v>0.4</v>
      </c>
      <c r="X21" s="31">
        <v>0</v>
      </c>
      <c r="Y21" s="32"/>
      <c r="Z21" s="30">
        <v>0.15</v>
      </c>
      <c r="AA21" s="31">
        <v>0.25980762113533162</v>
      </c>
      <c r="AC21" s="30">
        <v>0.3</v>
      </c>
      <c r="AD21" s="31">
        <v>0</v>
      </c>
      <c r="AF21" s="30">
        <v>0.7</v>
      </c>
      <c r="AG21" s="31">
        <v>0</v>
      </c>
      <c r="AI21" s="30">
        <v>0.15</v>
      </c>
      <c r="AJ21" s="31">
        <v>0.25980762113533162</v>
      </c>
      <c r="AL21" s="30">
        <v>0.65</v>
      </c>
      <c r="AM21" s="31">
        <v>0.60621778264910697</v>
      </c>
      <c r="AO21" s="30">
        <v>0.7</v>
      </c>
      <c r="AP21" s="31">
        <v>0</v>
      </c>
      <c r="AQ21" s="32"/>
      <c r="AR21" s="30">
        <v>0.18000000000000002</v>
      </c>
      <c r="AS21" s="31">
        <v>0</v>
      </c>
      <c r="AT21" s="32"/>
      <c r="AU21" s="30">
        <v>0.53500000000000025</v>
      </c>
      <c r="AV21" s="31">
        <v>6.0621778264910706E-2</v>
      </c>
      <c r="AX21" s="37">
        <v>0.7</v>
      </c>
      <c r="AY21" s="38">
        <v>0.51961524227066325</v>
      </c>
      <c r="BA21" s="30">
        <v>0.76000000000000045</v>
      </c>
      <c r="BB21" s="31">
        <v>0.15588457268119896</v>
      </c>
      <c r="BD21" s="23">
        <v>95</v>
      </c>
      <c r="BJ21" s="26"/>
      <c r="BK21" s="26"/>
      <c r="BM21" s="26">
        <v>0.16</v>
      </c>
      <c r="BN21" s="26">
        <v>0.6</v>
      </c>
    </row>
    <row r="22" spans="1:66" x14ac:dyDescent="0.25">
      <c r="A22" s="4"/>
      <c r="B22" s="4"/>
      <c r="D22" s="30">
        <v>0.1</v>
      </c>
      <c r="E22" s="11">
        <v>0.75</v>
      </c>
      <c r="F22" s="31">
        <v>8.6602540378443879E-2</v>
      </c>
      <c r="G22" s="32"/>
      <c r="H22" s="30">
        <v>0.7</v>
      </c>
      <c r="I22" s="31">
        <v>0.51961524227066325</v>
      </c>
      <c r="J22" s="32"/>
      <c r="K22" s="30">
        <v>0.8</v>
      </c>
      <c r="L22" s="31">
        <v>0.34641016151377552</v>
      </c>
      <c r="M22" s="32"/>
      <c r="N22" s="30">
        <v>0.2</v>
      </c>
      <c r="O22" s="31">
        <v>0.34641016151377552</v>
      </c>
      <c r="P22" s="32"/>
      <c r="Q22" s="30">
        <v>0.27</v>
      </c>
      <c r="R22" s="31">
        <v>0.51961524227066325</v>
      </c>
      <c r="S22" s="32"/>
      <c r="T22" s="30">
        <f>T21+0.015</f>
        <v>0.81500000000000006</v>
      </c>
      <c r="U22" s="31">
        <f>U21+0.02598</f>
        <v>0.37239016151377552</v>
      </c>
      <c r="V22" s="32"/>
      <c r="W22" s="30">
        <f>W21+0.015</f>
        <v>0.41500000000000004</v>
      </c>
      <c r="X22" s="31">
        <f>X21-0.02598</f>
        <v>-2.598E-2</v>
      </c>
      <c r="Y22" s="32"/>
      <c r="Z22" s="30">
        <v>0.85</v>
      </c>
      <c r="AA22" s="31">
        <v>0.25980762113533162</v>
      </c>
      <c r="AC22" s="30">
        <v>0.65</v>
      </c>
      <c r="AD22" s="31">
        <v>0.60621778264910697</v>
      </c>
      <c r="AF22" s="30">
        <v>0.35</v>
      </c>
      <c r="AG22" s="31">
        <v>0.60621778264910697</v>
      </c>
      <c r="AI22" s="30">
        <v>0.12</v>
      </c>
      <c r="AJ22" s="31">
        <v>0.25980762113533162</v>
      </c>
      <c r="AL22" s="30">
        <v>0.66500000000000004</v>
      </c>
      <c r="AM22" s="31">
        <v>0.63219778264910698</v>
      </c>
      <c r="AO22" s="30">
        <v>0.71499999999999997</v>
      </c>
      <c r="AP22" s="31">
        <v>-2.598E-2</v>
      </c>
      <c r="AQ22" s="32"/>
      <c r="AR22" s="30">
        <v>0.19000000000000003</v>
      </c>
      <c r="AS22" s="31">
        <v>0</v>
      </c>
      <c r="AT22" s="32"/>
      <c r="AU22" s="30">
        <v>0.5</v>
      </c>
      <c r="AV22" s="31">
        <v>0</v>
      </c>
      <c r="BA22" s="37">
        <v>0.67500000000000038</v>
      </c>
      <c r="BB22" s="38">
        <v>0.30310889132455349</v>
      </c>
      <c r="BD22" s="41">
        <v>100</v>
      </c>
      <c r="BJ22" s="26"/>
      <c r="BK22" s="26"/>
      <c r="BM22" s="26">
        <v>0.22</v>
      </c>
      <c r="BN22" s="26">
        <v>0.6</v>
      </c>
    </row>
    <row r="23" spans="1:66" x14ac:dyDescent="0.25">
      <c r="A23" s="4"/>
      <c r="B23" s="4"/>
      <c r="D23" s="30">
        <v>0.1</v>
      </c>
      <c r="E23" s="11">
        <v>0.85</v>
      </c>
      <c r="F23" s="31">
        <v>8.6602540378443879E-2</v>
      </c>
      <c r="G23" s="32"/>
      <c r="H23" s="30"/>
      <c r="I23" s="31"/>
      <c r="J23" s="32"/>
      <c r="K23" s="30"/>
      <c r="L23" s="31"/>
      <c r="M23" s="32"/>
      <c r="N23" s="30"/>
      <c r="O23" s="31"/>
      <c r="P23" s="32"/>
      <c r="Q23" s="30"/>
      <c r="R23" s="31"/>
      <c r="S23" s="32"/>
      <c r="T23" s="30"/>
      <c r="U23" s="31"/>
      <c r="V23" s="32"/>
      <c r="W23" s="30"/>
      <c r="X23" s="31"/>
      <c r="Y23" s="32"/>
      <c r="Z23" s="30"/>
      <c r="AA23" s="31"/>
      <c r="AC23" s="30"/>
      <c r="AD23" s="31"/>
      <c r="AF23" s="30"/>
      <c r="AG23" s="31"/>
      <c r="AI23" s="30"/>
      <c r="AJ23" s="31"/>
      <c r="AL23" s="30"/>
      <c r="AM23" s="31"/>
      <c r="AO23" s="30"/>
      <c r="AP23" s="31"/>
      <c r="AQ23" s="32"/>
      <c r="AR23" s="30">
        <v>0.20000000000000004</v>
      </c>
      <c r="AS23" s="31">
        <v>0</v>
      </c>
      <c r="AT23" s="32"/>
      <c r="AU23" s="30">
        <v>0.3</v>
      </c>
      <c r="AV23" s="31">
        <v>0</v>
      </c>
      <c r="AX23" s="82" t="s">
        <v>148</v>
      </c>
      <c r="AY23" s="81"/>
      <c r="BJ23" s="26"/>
      <c r="BK23" s="26"/>
      <c r="BM23" s="26">
        <v>0.22</v>
      </c>
      <c r="BN23" s="26">
        <v>0.57499999999999996</v>
      </c>
    </row>
    <row r="24" spans="1:66" x14ac:dyDescent="0.25">
      <c r="A24" s="4"/>
      <c r="B24" s="4"/>
      <c r="D24" s="37">
        <v>0.1</v>
      </c>
      <c r="E24" s="39">
        <v>0.95</v>
      </c>
      <c r="F24" s="38">
        <v>8.6602540378443879E-2</v>
      </c>
      <c r="G24" s="32"/>
      <c r="H24" s="30">
        <v>0.35</v>
      </c>
      <c r="I24" s="31">
        <v>0.60621778264910697</v>
      </c>
      <c r="J24" s="32"/>
      <c r="K24" s="30">
        <v>0.7</v>
      </c>
      <c r="L24" s="31">
        <v>0</v>
      </c>
      <c r="M24" s="32"/>
      <c r="N24" s="30">
        <v>0.3</v>
      </c>
      <c r="O24" s="31">
        <v>0</v>
      </c>
      <c r="P24" s="32"/>
      <c r="Q24" s="30">
        <v>0.35</v>
      </c>
      <c r="R24" s="31">
        <v>0.60621778264910697</v>
      </c>
      <c r="S24" s="32"/>
      <c r="T24" s="30">
        <v>0.85</v>
      </c>
      <c r="U24" s="31">
        <v>0.25980762113533162</v>
      </c>
      <c r="V24" s="32"/>
      <c r="W24" s="30">
        <v>0.3</v>
      </c>
      <c r="X24" s="31">
        <v>0</v>
      </c>
      <c r="Y24" s="32"/>
      <c r="Z24" s="30">
        <v>0.17500000000000002</v>
      </c>
      <c r="AA24" s="31">
        <v>0.30310889132455349</v>
      </c>
      <c r="AC24" s="30">
        <v>0.35</v>
      </c>
      <c r="AD24" s="31">
        <v>0</v>
      </c>
      <c r="AF24" s="30">
        <v>0.65</v>
      </c>
      <c r="AG24" s="31">
        <v>0</v>
      </c>
      <c r="AI24" s="30">
        <v>0.17499999999999999</v>
      </c>
      <c r="AJ24" s="31">
        <v>0.30310889132455349</v>
      </c>
      <c r="AL24" s="30">
        <v>0.67500000000000004</v>
      </c>
      <c r="AM24" s="31">
        <v>0.56291651245988517</v>
      </c>
      <c r="AO24" s="30">
        <v>0.65</v>
      </c>
      <c r="AP24" s="31">
        <v>0</v>
      </c>
      <c r="AQ24" s="32"/>
      <c r="AR24" s="30">
        <v>0.21000000000000005</v>
      </c>
      <c r="AS24" s="31">
        <v>0</v>
      </c>
      <c r="AT24" s="32"/>
      <c r="AU24" s="30">
        <v>7.4999999999999997E-2</v>
      </c>
      <c r="AV24" s="31">
        <v>0.12990381056766581</v>
      </c>
      <c r="AX24" s="9" t="s">
        <v>9</v>
      </c>
      <c r="AY24" s="9" t="s">
        <v>10</v>
      </c>
      <c r="BA24" s="82" t="s">
        <v>159</v>
      </c>
      <c r="BB24" s="81"/>
      <c r="BJ24" s="26"/>
      <c r="BK24" s="26"/>
      <c r="BM24" s="26">
        <v>0.16</v>
      </c>
      <c r="BN24" s="26">
        <v>0.57499999999999996</v>
      </c>
    </row>
    <row r="25" spans="1:66" x14ac:dyDescent="0.25">
      <c r="A25" s="4"/>
      <c r="B25" s="4"/>
      <c r="D25" s="30"/>
      <c r="F25" s="31"/>
      <c r="G25" s="32"/>
      <c r="H25" s="30">
        <v>0.65</v>
      </c>
      <c r="I25" s="31">
        <v>0.60621778264910697</v>
      </c>
      <c r="J25" s="32"/>
      <c r="K25" s="30">
        <v>0.85</v>
      </c>
      <c r="L25" s="31">
        <v>0.25980762113533162</v>
      </c>
      <c r="M25" s="32"/>
      <c r="N25" s="30">
        <v>0.15</v>
      </c>
      <c r="O25" s="31">
        <v>0.25980762113533162</v>
      </c>
      <c r="P25" s="32"/>
      <c r="Q25" s="30">
        <v>0.31999999999999995</v>
      </c>
      <c r="R25" s="31">
        <v>0.60621778264910697</v>
      </c>
      <c r="S25" s="32"/>
      <c r="T25" s="30">
        <f>T24+0.015</f>
        <v>0.86499999999999999</v>
      </c>
      <c r="U25" s="31">
        <f>U24+0.02598</f>
        <v>0.28578762113533163</v>
      </c>
      <c r="V25" s="32"/>
      <c r="W25" s="30">
        <f>W24+0.015</f>
        <v>0.315</v>
      </c>
      <c r="X25" s="31">
        <f>X24-0.02598</f>
        <v>-2.598E-2</v>
      </c>
      <c r="Y25" s="32"/>
      <c r="Z25" s="30">
        <v>0.82500000000000051</v>
      </c>
      <c r="AA25" s="31">
        <v>0.30310889132455349</v>
      </c>
      <c r="AC25" s="30">
        <v>0.67500000000000038</v>
      </c>
      <c r="AD25" s="31">
        <v>0.56291651245988517</v>
      </c>
      <c r="AF25" s="30">
        <v>0.32500000000000012</v>
      </c>
      <c r="AG25" s="31">
        <v>0.56291651245988517</v>
      </c>
      <c r="AI25" s="30">
        <v>0.14499999999999999</v>
      </c>
      <c r="AJ25" s="31">
        <v>0.30310889132455349</v>
      </c>
      <c r="AL25" s="30">
        <v>0.69000000000000006</v>
      </c>
      <c r="AM25" s="31">
        <v>0.58889651245988517</v>
      </c>
      <c r="AO25" s="30">
        <v>0.66500000000000004</v>
      </c>
      <c r="AP25" s="31">
        <v>-2.598E-2</v>
      </c>
      <c r="AQ25" s="32"/>
      <c r="AR25" s="30">
        <v>0.22000000000000006</v>
      </c>
      <c r="AS25" s="31">
        <v>0</v>
      </c>
      <c r="AT25" s="32"/>
      <c r="AU25" s="37">
        <v>9.9999999999999992E-2</v>
      </c>
      <c r="AV25" s="38">
        <v>0.17320508075688776</v>
      </c>
      <c r="AX25" s="20">
        <v>0.60000000000000031</v>
      </c>
      <c r="AY25" s="22">
        <v>0.34641016151377552</v>
      </c>
      <c r="BA25" s="9" t="s">
        <v>9</v>
      </c>
      <c r="BB25" s="9" t="s">
        <v>10</v>
      </c>
      <c r="BJ25" s="26"/>
      <c r="BK25" s="26"/>
      <c r="BM25" s="26">
        <v>0.16</v>
      </c>
      <c r="BN25" s="26">
        <v>0.6</v>
      </c>
    </row>
    <row r="26" spans="1:66" x14ac:dyDescent="0.25">
      <c r="A26" s="4"/>
      <c r="B26" s="4"/>
      <c r="D26" s="20">
        <v>0.2</v>
      </c>
      <c r="E26" s="21">
        <v>9.9999999999999992E-2</v>
      </c>
      <c r="F26" s="22">
        <v>0.17320508075688776</v>
      </c>
      <c r="G26" s="32"/>
      <c r="H26" s="30"/>
      <c r="I26" s="31"/>
      <c r="J26" s="32"/>
      <c r="K26" s="30"/>
      <c r="L26" s="31"/>
      <c r="M26" s="32"/>
      <c r="N26" s="30"/>
      <c r="O26" s="31"/>
      <c r="P26" s="32"/>
      <c r="Q26" s="30"/>
      <c r="R26" s="31"/>
      <c r="S26" s="32"/>
      <c r="T26" s="30"/>
      <c r="U26" s="31"/>
      <c r="V26" s="32"/>
      <c r="W26" s="30"/>
      <c r="X26" s="31"/>
      <c r="Y26" s="32"/>
      <c r="Z26" s="30"/>
      <c r="AA26" s="31"/>
      <c r="AC26" s="30"/>
      <c r="AD26" s="31"/>
      <c r="AF26" s="30"/>
      <c r="AG26" s="31"/>
      <c r="AI26" s="30"/>
      <c r="AJ26" s="31"/>
      <c r="AL26" s="30"/>
      <c r="AM26" s="31"/>
      <c r="AO26" s="30"/>
      <c r="AP26" s="31"/>
      <c r="AQ26" s="32"/>
      <c r="AR26" s="30">
        <v>0.23000000000000007</v>
      </c>
      <c r="AS26" s="31">
        <v>0</v>
      </c>
      <c r="AT26" s="32"/>
      <c r="AX26" s="30">
        <v>0.8</v>
      </c>
      <c r="AY26" s="31">
        <v>0.34641016151377552</v>
      </c>
      <c r="BA26" s="20">
        <v>0.76000000000000045</v>
      </c>
      <c r="BB26" s="22">
        <v>0.15588457268119896</v>
      </c>
      <c r="BJ26" s="26"/>
      <c r="BK26" s="26"/>
      <c r="BM26" s="26"/>
      <c r="BN26" s="26"/>
    </row>
    <row r="27" spans="1:66" x14ac:dyDescent="0.25">
      <c r="A27" s="4"/>
      <c r="B27" s="4"/>
      <c r="D27" s="30">
        <v>0.2</v>
      </c>
      <c r="E27" s="11">
        <v>0.2</v>
      </c>
      <c r="F27" s="31">
        <v>0.17320508075688776</v>
      </c>
      <c r="G27" s="32"/>
      <c r="H27" s="30">
        <v>0.4</v>
      </c>
      <c r="I27" s="31">
        <v>0.69282032302755103</v>
      </c>
      <c r="J27" s="32"/>
      <c r="K27" s="30">
        <v>0.8</v>
      </c>
      <c r="L27" s="31">
        <v>0</v>
      </c>
      <c r="M27" s="32"/>
      <c r="N27" s="30">
        <v>0.2</v>
      </c>
      <c r="O27" s="31">
        <v>0</v>
      </c>
      <c r="P27" s="32"/>
      <c r="Q27" s="30">
        <v>0.4</v>
      </c>
      <c r="R27" s="31">
        <v>0.69282032302755103</v>
      </c>
      <c r="S27" s="32"/>
      <c r="T27" s="30">
        <v>0.89999999999999991</v>
      </c>
      <c r="U27" s="31">
        <v>0.17320508075688776</v>
      </c>
      <c r="V27" s="32"/>
      <c r="W27" s="30">
        <v>0.2</v>
      </c>
      <c r="X27" s="31">
        <v>0</v>
      </c>
      <c r="Y27" s="32"/>
      <c r="Z27" s="30">
        <v>0.2</v>
      </c>
      <c r="AA27" s="31">
        <v>0.34641016151377552</v>
      </c>
      <c r="AC27" s="30">
        <v>0.4</v>
      </c>
      <c r="AD27" s="31">
        <v>0</v>
      </c>
      <c r="AF27" s="30">
        <v>0.6</v>
      </c>
      <c r="AG27" s="31">
        <v>0</v>
      </c>
      <c r="AI27" s="30">
        <v>0.2</v>
      </c>
      <c r="AJ27" s="31">
        <v>0.34641016151377552</v>
      </c>
      <c r="AL27" s="30">
        <v>0.7</v>
      </c>
      <c r="AM27" s="31">
        <v>0.51961524227066325</v>
      </c>
      <c r="AO27" s="30">
        <v>0.6</v>
      </c>
      <c r="AP27" s="31">
        <v>0</v>
      </c>
      <c r="AQ27" s="32"/>
      <c r="AR27" s="30">
        <v>0.24000000000000007</v>
      </c>
      <c r="AS27" s="31">
        <v>0</v>
      </c>
      <c r="AT27" s="32"/>
      <c r="AU27" s="82" t="s">
        <v>144</v>
      </c>
      <c r="AV27" s="81"/>
      <c r="AX27" s="30">
        <v>0.86500000000000055</v>
      </c>
      <c r="AY27" s="31">
        <v>0.23382685902179845</v>
      </c>
      <c r="BA27" s="30">
        <v>0.91000000000000059</v>
      </c>
      <c r="BB27" s="31">
        <v>0.15588457268119896</v>
      </c>
      <c r="BJ27" s="26"/>
      <c r="BK27" s="26"/>
      <c r="BM27" s="26">
        <v>-0.08</v>
      </c>
      <c r="BN27" s="26">
        <v>0.55000000000000004</v>
      </c>
    </row>
    <row r="28" spans="1:66" x14ac:dyDescent="0.25">
      <c r="A28" s="4"/>
      <c r="B28" s="4"/>
      <c r="D28" s="30">
        <v>0.2</v>
      </c>
      <c r="E28" s="11">
        <v>0.30000000000000004</v>
      </c>
      <c r="F28" s="31">
        <v>0.17320508075688776</v>
      </c>
      <c r="G28" s="32"/>
      <c r="H28" s="30">
        <v>0.6</v>
      </c>
      <c r="I28" s="31">
        <v>0.69282032302755103</v>
      </c>
      <c r="J28" s="32"/>
      <c r="K28" s="30">
        <v>0.89999999999999991</v>
      </c>
      <c r="L28" s="31">
        <v>0.17320508075688776</v>
      </c>
      <c r="M28" s="32"/>
      <c r="N28" s="30">
        <v>9.9999999999999992E-2</v>
      </c>
      <c r="O28" s="31">
        <v>0.17320508075688776</v>
      </c>
      <c r="P28" s="32"/>
      <c r="Q28" s="30">
        <v>0.37</v>
      </c>
      <c r="R28" s="31">
        <v>0.69282032302755103</v>
      </c>
      <c r="S28" s="32"/>
      <c r="T28" s="30">
        <f>T27+0.015</f>
        <v>0.91499999999999992</v>
      </c>
      <c r="U28" s="31">
        <f>U27+0.02598</f>
        <v>0.19918508075688776</v>
      </c>
      <c r="V28" s="32"/>
      <c r="W28" s="30">
        <f>W27+0.015</f>
        <v>0.21500000000000002</v>
      </c>
      <c r="X28" s="31">
        <f>X27-0.02598</f>
        <v>-2.598E-2</v>
      </c>
      <c r="Y28" s="32"/>
      <c r="Z28" s="30">
        <v>0.8</v>
      </c>
      <c r="AA28" s="31">
        <v>0.34641016151377552</v>
      </c>
      <c r="AC28" s="30">
        <v>0.7</v>
      </c>
      <c r="AD28" s="31">
        <v>0.51961524227066325</v>
      </c>
      <c r="AF28" s="30">
        <v>0.3</v>
      </c>
      <c r="AG28" s="31">
        <v>0.51961524227066325</v>
      </c>
      <c r="AI28" s="30">
        <v>0.17</v>
      </c>
      <c r="AJ28" s="31">
        <v>0.34641016151377552</v>
      </c>
      <c r="AL28" s="30">
        <v>0.71499999999999997</v>
      </c>
      <c r="AM28" s="31">
        <v>0.54559524227066325</v>
      </c>
      <c r="AO28" s="30">
        <v>0.61499999999999999</v>
      </c>
      <c r="AP28" s="31">
        <v>-2.598E-2</v>
      </c>
      <c r="AQ28" s="32"/>
      <c r="AR28" s="30">
        <v>0.25000000000000006</v>
      </c>
      <c r="AS28" s="31">
        <v>0</v>
      </c>
      <c r="AT28" s="32"/>
      <c r="AU28" s="15" t="s">
        <v>9</v>
      </c>
      <c r="AV28" s="15" t="s">
        <v>10</v>
      </c>
      <c r="AX28" s="30">
        <v>0.66500000000000037</v>
      </c>
      <c r="AY28" s="31">
        <v>0.23382685902179845</v>
      </c>
      <c r="BA28" s="30">
        <v>1</v>
      </c>
      <c r="BB28" s="31">
        <v>0</v>
      </c>
      <c r="BJ28" s="26"/>
      <c r="BK28" s="26"/>
      <c r="BM28" s="26">
        <v>-0.02</v>
      </c>
      <c r="BN28" s="26">
        <v>0.55000000000000004</v>
      </c>
    </row>
    <row r="29" spans="1:66" x14ac:dyDescent="0.25">
      <c r="A29" s="4"/>
      <c r="B29" s="4"/>
      <c r="D29" s="30">
        <v>0.2</v>
      </c>
      <c r="E29" s="11">
        <v>0.4</v>
      </c>
      <c r="F29" s="31">
        <v>0.17320508075688776</v>
      </c>
      <c r="G29" s="32"/>
      <c r="H29" s="30"/>
      <c r="I29" s="31"/>
      <c r="J29" s="32"/>
      <c r="K29" s="30"/>
      <c r="L29" s="31"/>
      <c r="M29" s="32"/>
      <c r="N29" s="30"/>
      <c r="O29" s="31"/>
      <c r="P29" s="32"/>
      <c r="Q29" s="30"/>
      <c r="R29" s="31"/>
      <c r="S29" s="32"/>
      <c r="T29" s="30"/>
      <c r="U29" s="31"/>
      <c r="V29" s="32"/>
      <c r="W29" s="30"/>
      <c r="X29" s="31"/>
      <c r="Y29" s="32"/>
      <c r="Z29" s="30"/>
      <c r="AA29" s="31"/>
      <c r="AC29" s="30"/>
      <c r="AD29" s="31"/>
      <c r="AF29" s="30"/>
      <c r="AG29" s="31"/>
      <c r="AI29" s="30"/>
      <c r="AJ29" s="31"/>
      <c r="AL29" s="30"/>
      <c r="AM29" s="31"/>
      <c r="AO29" s="30"/>
      <c r="AP29" s="31"/>
      <c r="AQ29" s="32"/>
      <c r="AR29" s="30">
        <v>0.26000000000000006</v>
      </c>
      <c r="AS29" s="31">
        <v>0</v>
      </c>
      <c r="AT29" s="32"/>
      <c r="AU29" s="20">
        <v>0.17500000000000002</v>
      </c>
      <c r="AV29" s="22">
        <v>0.30310889132455349</v>
      </c>
      <c r="AX29" s="37">
        <v>0.60000000000000031</v>
      </c>
      <c r="AY29" s="38">
        <v>0.34641016151377552</v>
      </c>
      <c r="BA29" s="30">
        <v>0.85000000000000053</v>
      </c>
      <c r="BB29" s="31">
        <v>0</v>
      </c>
      <c r="BJ29" s="26"/>
      <c r="BK29" s="26"/>
      <c r="BM29" s="26">
        <v>-0.02</v>
      </c>
      <c r="BN29" s="26">
        <v>0.52500000000000002</v>
      </c>
    </row>
    <row r="30" spans="1:66" x14ac:dyDescent="0.25">
      <c r="A30" s="4"/>
      <c r="B30" s="4"/>
      <c r="D30" s="30">
        <v>0.2</v>
      </c>
      <c r="E30" s="11">
        <v>0.5</v>
      </c>
      <c r="F30" s="31">
        <v>0.17320508075688776</v>
      </c>
      <c r="G30" s="32"/>
      <c r="H30" s="30">
        <v>0.45</v>
      </c>
      <c r="I30" s="31">
        <v>0.77942286340599476</v>
      </c>
      <c r="J30" s="32"/>
      <c r="K30" s="30">
        <v>0.9</v>
      </c>
      <c r="L30" s="31">
        <v>0</v>
      </c>
      <c r="M30" s="32"/>
      <c r="N30" s="30">
        <v>0.1</v>
      </c>
      <c r="O30" s="31">
        <v>0</v>
      </c>
      <c r="P30" s="32"/>
      <c r="Q30" s="30">
        <v>0.45</v>
      </c>
      <c r="R30" s="31">
        <v>0.77942286340599476</v>
      </c>
      <c r="S30" s="32"/>
      <c r="T30" s="30">
        <v>0.95</v>
      </c>
      <c r="U30" s="31">
        <v>8.6602540378443879E-2</v>
      </c>
      <c r="V30" s="32"/>
      <c r="W30" s="30">
        <v>0.1</v>
      </c>
      <c r="X30" s="31">
        <v>0</v>
      </c>
      <c r="Y30" s="32"/>
      <c r="Z30" s="30">
        <v>0.22500000000000006</v>
      </c>
      <c r="AA30" s="31">
        <v>0.38971143170299738</v>
      </c>
      <c r="AC30" s="30">
        <v>0.45</v>
      </c>
      <c r="AD30" s="31">
        <v>0</v>
      </c>
      <c r="AF30" s="30">
        <v>0.55000000000000004</v>
      </c>
      <c r="AG30" s="31">
        <v>0</v>
      </c>
      <c r="AI30" s="30">
        <v>0.22500000000000001</v>
      </c>
      <c r="AJ30" s="31">
        <v>0.38971143170299738</v>
      </c>
      <c r="AL30" s="30">
        <v>0.72499999999999998</v>
      </c>
      <c r="AM30" s="31">
        <v>0.47631397208144133</v>
      </c>
      <c r="AO30" s="30">
        <v>0.55000000000000004</v>
      </c>
      <c r="AP30" s="31">
        <v>0</v>
      </c>
      <c r="AQ30" s="32"/>
      <c r="AR30" s="30">
        <v>0.27000000000000007</v>
      </c>
      <c r="AS30" s="31">
        <v>0</v>
      </c>
      <c r="AT30" s="32"/>
      <c r="AU30" s="30">
        <v>0.37500000000000017</v>
      </c>
      <c r="AV30" s="31">
        <v>0.30310889132455349</v>
      </c>
      <c r="BA30" s="37">
        <v>0.76000000000000045</v>
      </c>
      <c r="BB30" s="38">
        <v>0.15588457268119896</v>
      </c>
      <c r="BJ30" s="26"/>
      <c r="BK30" s="26"/>
      <c r="BM30" s="26">
        <v>-0.08</v>
      </c>
      <c r="BN30" s="26">
        <v>0.52500000000000002</v>
      </c>
    </row>
    <row r="31" spans="1:66" x14ac:dyDescent="0.25">
      <c r="A31" s="4"/>
      <c r="B31" s="4"/>
      <c r="D31" s="30">
        <v>0.2</v>
      </c>
      <c r="E31" s="11">
        <v>0.6</v>
      </c>
      <c r="F31" s="31">
        <v>0.17320508075688776</v>
      </c>
      <c r="G31" s="32"/>
      <c r="H31" s="30">
        <v>0.55000000000000004</v>
      </c>
      <c r="I31" s="31">
        <v>0.77942286340599476</v>
      </c>
      <c r="J31" s="32"/>
      <c r="K31" s="30">
        <v>0.95</v>
      </c>
      <c r="L31" s="31">
        <v>8.6602540378443879E-2</v>
      </c>
      <c r="M31" s="32"/>
      <c r="N31" s="30">
        <v>0.05</v>
      </c>
      <c r="O31" s="31">
        <v>8.6602540378443879E-2</v>
      </c>
      <c r="P31" s="32"/>
      <c r="Q31" s="30">
        <v>0.42000000000000004</v>
      </c>
      <c r="R31" s="31">
        <v>0.77942286340599476</v>
      </c>
      <c r="S31" s="32"/>
      <c r="T31" s="30">
        <f>T30+0.015</f>
        <v>0.96499999999999997</v>
      </c>
      <c r="U31" s="31">
        <f>U30+0.02598</f>
        <v>0.11258254037844388</v>
      </c>
      <c r="V31" s="32"/>
      <c r="W31" s="30">
        <f>W30+0.015</f>
        <v>0.115</v>
      </c>
      <c r="X31" s="31">
        <f>X30-0.02598</f>
        <v>-2.598E-2</v>
      </c>
      <c r="Y31" s="32"/>
      <c r="Z31" s="30">
        <v>0.77500000000000047</v>
      </c>
      <c r="AA31" s="31">
        <v>0.38971143170299738</v>
      </c>
      <c r="AC31" s="30">
        <v>0.72500000000000042</v>
      </c>
      <c r="AD31" s="31">
        <v>0.47631397208144133</v>
      </c>
      <c r="AF31" s="30">
        <v>0.27500000000000008</v>
      </c>
      <c r="AG31" s="31">
        <v>0.47631397208144133</v>
      </c>
      <c r="AI31" s="30">
        <v>0.19500000000000001</v>
      </c>
      <c r="AJ31" s="31">
        <v>0.38971143170299738</v>
      </c>
      <c r="AL31" s="30">
        <v>0.74</v>
      </c>
      <c r="AM31" s="31">
        <v>0.50229397208144133</v>
      </c>
      <c r="AO31" s="30">
        <v>0.56500000000000006</v>
      </c>
      <c r="AP31" s="31">
        <v>-2.598E-2</v>
      </c>
      <c r="AQ31" s="32"/>
      <c r="AR31" s="30">
        <v>0.28000000000000008</v>
      </c>
      <c r="AS31" s="31">
        <v>0</v>
      </c>
      <c r="AT31" s="32"/>
      <c r="AU31" s="30">
        <v>0.4150000000000002</v>
      </c>
      <c r="AV31" s="31">
        <v>0.23382685902179845</v>
      </c>
      <c r="AX31" s="82" t="s">
        <v>154</v>
      </c>
      <c r="AY31" s="81"/>
      <c r="BJ31" s="26"/>
      <c r="BK31" s="26"/>
      <c r="BM31" s="26">
        <v>-0.08</v>
      </c>
      <c r="BN31" s="26">
        <v>0.55000000000000004</v>
      </c>
    </row>
    <row r="32" spans="1:66" x14ac:dyDescent="0.25">
      <c r="A32" s="4"/>
      <c r="B32" s="4"/>
      <c r="D32" s="30">
        <v>0.2</v>
      </c>
      <c r="E32" s="11">
        <v>0.7</v>
      </c>
      <c r="F32" s="31">
        <v>0.17320508075688776</v>
      </c>
      <c r="G32" s="32"/>
      <c r="H32" s="30"/>
      <c r="I32" s="31"/>
      <c r="J32" s="32"/>
      <c r="K32" s="30"/>
      <c r="L32" s="31"/>
      <c r="M32" s="32"/>
      <c r="N32" s="30"/>
      <c r="O32" s="31"/>
      <c r="P32" s="32"/>
      <c r="Q32" s="30"/>
      <c r="R32" s="31"/>
      <c r="S32" s="32"/>
      <c r="T32" s="30"/>
      <c r="U32" s="31"/>
      <c r="V32" s="32"/>
      <c r="W32" s="30"/>
      <c r="X32" s="31"/>
      <c r="Y32" s="32"/>
      <c r="Z32" s="30"/>
      <c r="AA32" s="31"/>
      <c r="AC32" s="30"/>
      <c r="AD32" s="31"/>
      <c r="AF32" s="30"/>
      <c r="AG32" s="31"/>
      <c r="AI32" s="30"/>
      <c r="AJ32" s="31"/>
      <c r="AL32" s="30"/>
      <c r="AM32" s="31"/>
      <c r="AO32" s="30"/>
      <c r="AP32" s="31"/>
      <c r="AQ32" s="32"/>
      <c r="AR32" s="30">
        <v>0.29000000000000009</v>
      </c>
      <c r="AS32" s="31">
        <v>0</v>
      </c>
      <c r="AT32" s="32"/>
      <c r="AU32" s="30">
        <v>0.38000000000000017</v>
      </c>
      <c r="AV32" s="31">
        <v>0.17320508075688776</v>
      </c>
      <c r="AX32" s="9" t="s">
        <v>9</v>
      </c>
      <c r="AY32" s="9" t="s">
        <v>10</v>
      </c>
      <c r="BA32" s="82" t="s">
        <v>160</v>
      </c>
      <c r="BB32" s="81"/>
      <c r="BJ32" s="26"/>
      <c r="BK32" s="26"/>
      <c r="BM32" s="26"/>
      <c r="BN32" s="26"/>
    </row>
    <row r="33" spans="1:66" x14ac:dyDescent="0.25">
      <c r="A33" s="4"/>
      <c r="B33" s="4"/>
      <c r="D33" s="30">
        <v>0.2</v>
      </c>
      <c r="E33" s="11">
        <v>0.79999999999999993</v>
      </c>
      <c r="F33" s="31">
        <v>0.17320508075688776</v>
      </c>
      <c r="G33" s="32"/>
      <c r="H33" s="37">
        <v>0.5</v>
      </c>
      <c r="I33" s="38">
        <v>0.8660254037844386</v>
      </c>
      <c r="J33" s="32"/>
      <c r="K33" s="37">
        <v>1</v>
      </c>
      <c r="L33" s="38">
        <v>0</v>
      </c>
      <c r="M33" s="32"/>
      <c r="N33" s="37">
        <v>0</v>
      </c>
      <c r="O33" s="38">
        <v>0</v>
      </c>
      <c r="P33" s="32"/>
      <c r="Q33" s="30">
        <v>0.5</v>
      </c>
      <c r="R33" s="31">
        <v>0.8660254037844386</v>
      </c>
      <c r="S33" s="32"/>
      <c r="T33" s="30">
        <v>1</v>
      </c>
      <c r="U33" s="31">
        <v>0</v>
      </c>
      <c r="V33" s="32"/>
      <c r="W33" s="30">
        <v>0</v>
      </c>
      <c r="X33" s="31">
        <v>0</v>
      </c>
      <c r="Y33" s="32"/>
      <c r="Z33" s="30">
        <v>0.25</v>
      </c>
      <c r="AA33" s="31">
        <v>0.4330127018922193</v>
      </c>
      <c r="AC33" s="30">
        <v>0.5</v>
      </c>
      <c r="AD33" s="31">
        <v>0</v>
      </c>
      <c r="AF33" s="30">
        <v>0.5</v>
      </c>
      <c r="AG33" s="31">
        <v>0</v>
      </c>
      <c r="AI33" s="30">
        <v>0.25</v>
      </c>
      <c r="AJ33" s="31">
        <v>0.4330127018922193</v>
      </c>
      <c r="AL33" s="30">
        <v>0.75</v>
      </c>
      <c r="AM33" s="31">
        <v>0.4330127018922193</v>
      </c>
      <c r="AO33" s="30">
        <v>0.5</v>
      </c>
      <c r="AP33" s="31">
        <v>0</v>
      </c>
      <c r="AQ33" s="32"/>
      <c r="AR33" s="30">
        <v>0.3000000000000001</v>
      </c>
      <c r="AS33" s="31">
        <v>0</v>
      </c>
      <c r="AT33" s="32"/>
      <c r="AU33" s="30">
        <v>9.9999999999999992E-2</v>
      </c>
      <c r="AV33" s="31">
        <v>0.17320508075688776</v>
      </c>
      <c r="AX33" s="20">
        <v>0.63500000000000034</v>
      </c>
      <c r="AY33" s="22">
        <v>0.23382685902179845</v>
      </c>
      <c r="BA33" s="15" t="s">
        <v>9</v>
      </c>
      <c r="BB33" s="15" t="s">
        <v>10</v>
      </c>
      <c r="BJ33" s="26"/>
      <c r="BK33" s="26"/>
      <c r="BM33" s="26">
        <v>0</v>
      </c>
      <c r="BN33" s="26">
        <v>0.55000000000000004</v>
      </c>
    </row>
    <row r="34" spans="1:66" x14ac:dyDescent="0.25">
      <c r="A34" s="4"/>
      <c r="B34" s="4"/>
      <c r="D34" s="37">
        <v>0.2</v>
      </c>
      <c r="E34" s="39">
        <v>0.89999999999999991</v>
      </c>
      <c r="F34" s="38">
        <v>0.17320508075688776</v>
      </c>
      <c r="G34" s="32"/>
      <c r="J34" s="32"/>
      <c r="M34" s="32"/>
      <c r="N34" s="32"/>
      <c r="O34" s="32"/>
      <c r="P34" s="32"/>
      <c r="Q34" s="37">
        <v>0.47</v>
      </c>
      <c r="R34" s="38">
        <v>0.8660254037844386</v>
      </c>
      <c r="S34" s="32"/>
      <c r="T34" s="37">
        <f>T33+0.015</f>
        <v>1.0149999999999999</v>
      </c>
      <c r="U34" s="38">
        <f>U33+0.02598</f>
        <v>2.598E-2</v>
      </c>
      <c r="V34" s="32"/>
      <c r="W34" s="37">
        <f>W33+0.015</f>
        <v>1.4999999999999999E-2</v>
      </c>
      <c r="X34" s="38">
        <f>X33-0.02598</f>
        <v>-2.598E-2</v>
      </c>
      <c r="Y34" s="32"/>
      <c r="Z34" s="30">
        <v>0.75</v>
      </c>
      <c r="AA34" s="31">
        <v>0.4330127018922193</v>
      </c>
      <c r="AC34" s="30">
        <v>0.75</v>
      </c>
      <c r="AD34" s="31">
        <v>0.4330127018922193</v>
      </c>
      <c r="AF34" s="30">
        <v>0.25</v>
      </c>
      <c r="AG34" s="31">
        <v>0.4330127018922193</v>
      </c>
      <c r="AI34" s="30">
        <v>0.22</v>
      </c>
      <c r="AJ34" s="31">
        <v>0.4330127018922193</v>
      </c>
      <c r="AL34" s="30">
        <v>0.76500000000000001</v>
      </c>
      <c r="AM34" s="31">
        <v>0.4589927018922193</v>
      </c>
      <c r="AO34" s="30">
        <v>0.51500000000000001</v>
      </c>
      <c r="AP34" s="31">
        <v>-2.598E-2</v>
      </c>
      <c r="AQ34" s="32"/>
      <c r="AR34" s="30">
        <v>0.31000000000000011</v>
      </c>
      <c r="AS34" s="31">
        <v>0</v>
      </c>
      <c r="AT34" s="32"/>
      <c r="AU34" s="37">
        <v>0.17500000000000002</v>
      </c>
      <c r="AV34" s="38">
        <v>0.30310889132455349</v>
      </c>
      <c r="AX34" s="30">
        <v>0.86500000000000055</v>
      </c>
      <c r="AY34" s="31">
        <v>0.23382685902179845</v>
      </c>
      <c r="BA34" s="20">
        <v>0.17500000000000002</v>
      </c>
      <c r="BB34" s="22">
        <v>0.30310889132455349</v>
      </c>
      <c r="BJ34" s="26"/>
      <c r="BK34" s="26"/>
      <c r="BM34" s="26">
        <v>0.06</v>
      </c>
      <c r="BN34" s="26">
        <v>0.55000000000000004</v>
      </c>
    </row>
    <row r="35" spans="1:66" x14ac:dyDescent="0.25">
      <c r="A35" s="4"/>
      <c r="B35" s="4"/>
      <c r="D35" s="30"/>
      <c r="F35" s="31"/>
      <c r="G35" s="32"/>
      <c r="J35" s="32"/>
      <c r="M35" s="32"/>
      <c r="N35" s="32"/>
      <c r="O35" s="32"/>
      <c r="P35" s="32"/>
      <c r="Q35" s="32"/>
      <c r="R35" s="32"/>
      <c r="S35" s="32"/>
      <c r="T35" s="32"/>
      <c r="U35" s="32"/>
      <c r="V35" s="32"/>
      <c r="W35" s="32"/>
      <c r="X35" s="32"/>
      <c r="Y35" s="32"/>
      <c r="Z35" s="30"/>
      <c r="AA35" s="31"/>
      <c r="AC35" s="30"/>
      <c r="AD35" s="31"/>
      <c r="AF35" s="30"/>
      <c r="AG35" s="31"/>
      <c r="AI35" s="30"/>
      <c r="AJ35" s="31"/>
      <c r="AL35" s="30"/>
      <c r="AM35" s="31"/>
      <c r="AO35" s="30"/>
      <c r="AP35" s="31"/>
      <c r="AQ35" s="32"/>
      <c r="AR35" s="30">
        <v>0.32000000000000012</v>
      </c>
      <c r="AS35" s="31">
        <v>0</v>
      </c>
      <c r="AT35" s="32"/>
      <c r="AX35" s="30">
        <v>0.94000000000000061</v>
      </c>
      <c r="AY35" s="31">
        <v>0.10392304845413264</v>
      </c>
      <c r="BA35" s="30">
        <v>0.67500000000000038</v>
      </c>
      <c r="BB35" s="31">
        <v>0.30310889132455349</v>
      </c>
      <c r="BJ35" s="26"/>
      <c r="BK35" s="26"/>
      <c r="BM35" s="26">
        <v>0.06</v>
      </c>
      <c r="BN35" s="26">
        <v>0.52500000000000002</v>
      </c>
    </row>
    <row r="36" spans="1:66" x14ac:dyDescent="0.25">
      <c r="A36" s="4"/>
      <c r="B36" s="4"/>
      <c r="D36" s="20">
        <v>0.3</v>
      </c>
      <c r="E36" s="21">
        <v>0.15</v>
      </c>
      <c r="F36" s="22">
        <v>0.25980762113533162</v>
      </c>
      <c r="G36" s="32"/>
      <c r="J36" s="32"/>
      <c r="M36" s="32"/>
      <c r="N36" s="32"/>
      <c r="O36" s="32"/>
      <c r="P36" s="32"/>
      <c r="Q36" s="32"/>
      <c r="R36" s="32"/>
      <c r="S36" s="32"/>
      <c r="T36" s="32"/>
      <c r="U36" s="32"/>
      <c r="V36" s="32"/>
      <c r="W36" s="32"/>
      <c r="X36" s="32"/>
      <c r="Y36" s="32"/>
      <c r="Z36" s="30">
        <v>0.27500000000000008</v>
      </c>
      <c r="AA36" s="31">
        <v>0.47631397208144133</v>
      </c>
      <c r="AC36" s="30">
        <v>0.55000000000000004</v>
      </c>
      <c r="AD36" s="31">
        <v>0</v>
      </c>
      <c r="AF36" s="30">
        <v>0.45</v>
      </c>
      <c r="AG36" s="31">
        <v>0</v>
      </c>
      <c r="AI36" s="30">
        <v>0.27500000000000002</v>
      </c>
      <c r="AJ36" s="31">
        <v>0.47631397208144133</v>
      </c>
      <c r="AL36" s="30">
        <v>0.77500000000000002</v>
      </c>
      <c r="AM36" s="31">
        <v>0.38971143170299738</v>
      </c>
      <c r="AO36" s="30">
        <v>0.45</v>
      </c>
      <c r="AP36" s="31">
        <v>0</v>
      </c>
      <c r="AQ36" s="32"/>
      <c r="AR36" s="30">
        <v>0.33000000000000013</v>
      </c>
      <c r="AS36" s="31">
        <v>0</v>
      </c>
      <c r="AT36" s="32"/>
      <c r="AU36" s="82" t="s">
        <v>150</v>
      </c>
      <c r="AV36" s="81"/>
      <c r="AX36" s="30">
        <v>0.86000000000000054</v>
      </c>
      <c r="AY36" s="31">
        <v>0.10392304845413264</v>
      </c>
      <c r="BA36" s="30">
        <v>0.76000000000000045</v>
      </c>
      <c r="BB36" s="31">
        <v>0.15588457268119896</v>
      </c>
      <c r="BJ36" s="26"/>
      <c r="BK36" s="26"/>
      <c r="BM36" s="26">
        <v>0</v>
      </c>
      <c r="BN36" s="26">
        <v>0.52500000000000002</v>
      </c>
    </row>
    <row r="37" spans="1:66" x14ac:dyDescent="0.25">
      <c r="A37" s="4"/>
      <c r="B37" s="4"/>
      <c r="D37" s="30">
        <v>0.3</v>
      </c>
      <c r="E37" s="11">
        <v>0.25</v>
      </c>
      <c r="F37" s="31">
        <v>0.25980762113533162</v>
      </c>
      <c r="G37" s="32"/>
      <c r="J37" s="32"/>
      <c r="M37" s="32"/>
      <c r="N37" s="32"/>
      <c r="O37" s="32"/>
      <c r="P37" s="32"/>
      <c r="Q37" s="32"/>
      <c r="R37" s="32"/>
      <c r="S37" s="32"/>
      <c r="T37" s="32"/>
      <c r="U37" s="32"/>
      <c r="V37" s="32"/>
      <c r="W37" s="32"/>
      <c r="X37" s="32"/>
      <c r="Y37" s="32"/>
      <c r="Z37" s="30">
        <v>0.72500000000000042</v>
      </c>
      <c r="AA37" s="31">
        <v>0.47631397208144133</v>
      </c>
      <c r="AC37" s="30">
        <v>0.77500000000000047</v>
      </c>
      <c r="AD37" s="31">
        <v>0.38971143170299738</v>
      </c>
      <c r="AF37" s="30">
        <v>0.22500000000000006</v>
      </c>
      <c r="AG37" s="31">
        <v>0.38971143170299738</v>
      </c>
      <c r="AI37" s="30">
        <v>0.24500000000000002</v>
      </c>
      <c r="AJ37" s="31">
        <v>0.47631397208144133</v>
      </c>
      <c r="AL37" s="30">
        <v>0.79</v>
      </c>
      <c r="AM37" s="31">
        <v>0.41569143170299738</v>
      </c>
      <c r="AO37" s="30">
        <v>0.46500000000000002</v>
      </c>
      <c r="AP37" s="31">
        <v>-2.598E-2</v>
      </c>
      <c r="AQ37" s="32"/>
      <c r="AR37" s="30">
        <v>0.34000000000000014</v>
      </c>
      <c r="AS37" s="31">
        <v>0</v>
      </c>
      <c r="AT37" s="32"/>
      <c r="AU37" s="9" t="s">
        <v>9</v>
      </c>
      <c r="AV37" s="9" t="s">
        <v>10</v>
      </c>
      <c r="AX37" s="30">
        <v>0.80000000000000049</v>
      </c>
      <c r="AY37" s="31">
        <v>0</v>
      </c>
      <c r="BA37" s="30">
        <v>0.09</v>
      </c>
      <c r="BB37" s="31">
        <v>0.15588457268119896</v>
      </c>
      <c r="BJ37" s="26"/>
      <c r="BK37" s="26"/>
      <c r="BM37" s="26">
        <v>0</v>
      </c>
      <c r="BN37" s="26">
        <v>0.55000000000000004</v>
      </c>
    </row>
    <row r="38" spans="1:66" x14ac:dyDescent="0.25">
      <c r="A38" s="4"/>
      <c r="B38" s="4"/>
      <c r="D38" s="30">
        <v>0.3</v>
      </c>
      <c r="E38" s="11">
        <v>0.35</v>
      </c>
      <c r="F38" s="31">
        <v>0.25980762113533162</v>
      </c>
      <c r="G38" s="32"/>
      <c r="J38" s="32"/>
      <c r="M38" s="32"/>
      <c r="N38" s="32"/>
      <c r="O38" s="32"/>
      <c r="P38" s="32"/>
      <c r="Q38" s="32"/>
      <c r="R38" s="32"/>
      <c r="S38" s="32"/>
      <c r="T38" s="32"/>
      <c r="U38" s="32"/>
      <c r="V38" s="32"/>
      <c r="W38" s="32"/>
      <c r="X38" s="32"/>
      <c r="Y38" s="32"/>
      <c r="Z38" s="30"/>
      <c r="AA38" s="31"/>
      <c r="AC38" s="30"/>
      <c r="AD38" s="31"/>
      <c r="AF38" s="30"/>
      <c r="AG38" s="31"/>
      <c r="AI38" s="30"/>
      <c r="AJ38" s="31"/>
      <c r="AL38" s="30"/>
      <c r="AM38" s="31"/>
      <c r="AO38" s="30"/>
      <c r="AP38" s="31"/>
      <c r="AQ38" s="32"/>
      <c r="AR38" s="30">
        <v>0.35000000000000014</v>
      </c>
      <c r="AS38" s="31">
        <v>0</v>
      </c>
      <c r="AT38" s="32"/>
      <c r="AU38" s="20">
        <v>0.4150000000000002</v>
      </c>
      <c r="AV38" s="22">
        <v>0.23382685902179845</v>
      </c>
      <c r="AX38" s="30">
        <v>0.5</v>
      </c>
      <c r="AY38" s="31">
        <v>0</v>
      </c>
      <c r="BA38" s="37">
        <v>0.17500000000000002</v>
      </c>
      <c r="BB38" s="38">
        <v>0.30310889132455349</v>
      </c>
      <c r="BJ38" s="26"/>
      <c r="BK38" s="26"/>
      <c r="BM38" s="26"/>
      <c r="BN38" s="26"/>
    </row>
    <row r="39" spans="1:66" x14ac:dyDescent="0.25">
      <c r="A39" s="4"/>
      <c r="B39" s="4"/>
      <c r="D39" s="30">
        <v>0.3</v>
      </c>
      <c r="E39" s="11">
        <v>0.45</v>
      </c>
      <c r="F39" s="31">
        <v>0.25980762113533162</v>
      </c>
      <c r="G39" s="32"/>
      <c r="J39" s="32"/>
      <c r="M39" s="32"/>
      <c r="N39" s="32"/>
      <c r="O39" s="32"/>
      <c r="P39" s="32"/>
      <c r="Q39" s="32"/>
      <c r="R39" s="32"/>
      <c r="S39" s="32"/>
      <c r="T39" s="32"/>
      <c r="U39" s="32"/>
      <c r="V39" s="32"/>
      <c r="W39" s="32"/>
      <c r="X39" s="32"/>
      <c r="Y39" s="32"/>
      <c r="Z39" s="30">
        <v>0.3</v>
      </c>
      <c r="AA39" s="31">
        <v>0.51961524227066325</v>
      </c>
      <c r="AC39" s="30">
        <v>0.6</v>
      </c>
      <c r="AD39" s="31">
        <v>0</v>
      </c>
      <c r="AF39" s="30">
        <v>0.4</v>
      </c>
      <c r="AG39" s="31">
        <v>0</v>
      </c>
      <c r="AI39" s="30">
        <v>0.3</v>
      </c>
      <c r="AJ39" s="31">
        <v>0.51961524227066325</v>
      </c>
      <c r="AL39" s="30">
        <v>0.8</v>
      </c>
      <c r="AM39" s="31">
        <v>0.34641016151377552</v>
      </c>
      <c r="AO39" s="30">
        <v>0.4</v>
      </c>
      <c r="AP39" s="31">
        <v>0</v>
      </c>
      <c r="AQ39" s="32"/>
      <c r="AR39" s="30">
        <v>0.36000000000000015</v>
      </c>
      <c r="AS39" s="31">
        <v>0</v>
      </c>
      <c r="AT39" s="32"/>
      <c r="AU39" s="30">
        <v>0.63500000000000034</v>
      </c>
      <c r="AV39" s="31">
        <v>0.23382685902179845</v>
      </c>
      <c r="AX39" s="37">
        <v>0.63500000000000034</v>
      </c>
      <c r="AY39" s="38">
        <v>0.23382685902179845</v>
      </c>
      <c r="BJ39" s="26"/>
      <c r="BK39" s="26"/>
      <c r="BM39" s="26">
        <v>0.08</v>
      </c>
      <c r="BN39" s="26">
        <v>0.55000000000000004</v>
      </c>
    </row>
    <row r="40" spans="1:66" x14ac:dyDescent="0.25">
      <c r="A40" s="4"/>
      <c r="B40" s="4"/>
      <c r="D40" s="30">
        <v>0.3</v>
      </c>
      <c r="E40" s="11">
        <v>0.55000000000000004</v>
      </c>
      <c r="F40" s="31">
        <v>0.25980762113533162</v>
      </c>
      <c r="G40" s="32"/>
      <c r="J40" s="32"/>
      <c r="M40" s="32"/>
      <c r="N40" s="32"/>
      <c r="O40" s="32"/>
      <c r="P40" s="32"/>
      <c r="Q40" s="32"/>
      <c r="R40" s="32"/>
      <c r="S40" s="32"/>
      <c r="T40" s="32"/>
      <c r="U40" s="32"/>
      <c r="V40" s="32"/>
      <c r="W40" s="32"/>
      <c r="X40" s="32"/>
      <c r="Y40" s="32"/>
      <c r="Z40" s="30">
        <v>0.7</v>
      </c>
      <c r="AA40" s="31">
        <v>0.51961524227066325</v>
      </c>
      <c r="AC40" s="30">
        <v>0.8</v>
      </c>
      <c r="AD40" s="31">
        <v>0.34641016151377552</v>
      </c>
      <c r="AF40" s="30">
        <v>0.2</v>
      </c>
      <c r="AG40" s="31">
        <v>0.34641016151377552</v>
      </c>
      <c r="AI40" s="30">
        <v>0.27</v>
      </c>
      <c r="AJ40" s="31">
        <v>0.51961524227066325</v>
      </c>
      <c r="AL40" s="30">
        <v>0.81500000000000006</v>
      </c>
      <c r="AM40" s="31">
        <v>0.37239016151377552</v>
      </c>
      <c r="AO40" s="30">
        <v>0.41500000000000004</v>
      </c>
      <c r="AP40" s="31">
        <v>-2.598E-2</v>
      </c>
      <c r="AQ40" s="32"/>
      <c r="AR40" s="30">
        <v>0.37000000000000016</v>
      </c>
      <c r="AS40" s="31">
        <v>0</v>
      </c>
      <c r="AT40" s="32"/>
      <c r="AU40" s="30">
        <v>0.53500000000000025</v>
      </c>
      <c r="AV40" s="31">
        <v>6.0621778264910706E-2</v>
      </c>
      <c r="BA40" s="82" t="s">
        <v>161</v>
      </c>
      <c r="BB40" s="81"/>
      <c r="BJ40" s="26"/>
      <c r="BK40" s="26"/>
      <c r="BM40" s="26">
        <v>0.14000000000000001</v>
      </c>
      <c r="BN40" s="26">
        <v>0.55000000000000004</v>
      </c>
    </row>
    <row r="41" spans="1:66" x14ac:dyDescent="0.25">
      <c r="A41" s="4"/>
      <c r="B41" s="4"/>
      <c r="D41" s="30">
        <v>0.3</v>
      </c>
      <c r="E41" s="11">
        <v>0.65</v>
      </c>
      <c r="F41" s="31">
        <v>0.25980762113533162</v>
      </c>
      <c r="G41" s="32"/>
      <c r="J41" s="32"/>
      <c r="M41" s="32"/>
      <c r="N41" s="32"/>
      <c r="O41" s="32"/>
      <c r="P41" s="32"/>
      <c r="Q41" s="32"/>
      <c r="R41" s="32"/>
      <c r="S41" s="32"/>
      <c r="T41" s="32"/>
      <c r="U41" s="32"/>
      <c r="V41" s="32"/>
      <c r="W41" s="32"/>
      <c r="X41" s="32"/>
      <c r="Y41" s="32"/>
      <c r="Z41" s="30"/>
      <c r="AA41" s="31"/>
      <c r="AC41" s="30"/>
      <c r="AD41" s="31"/>
      <c r="AF41" s="30"/>
      <c r="AG41" s="31"/>
      <c r="AI41" s="30"/>
      <c r="AJ41" s="31"/>
      <c r="AL41" s="30"/>
      <c r="AM41" s="31"/>
      <c r="AO41" s="30"/>
      <c r="AP41" s="31"/>
      <c r="AQ41" s="32"/>
      <c r="AR41" s="30">
        <v>0.38000000000000017</v>
      </c>
      <c r="AS41" s="31">
        <v>0</v>
      </c>
      <c r="AT41" s="32"/>
      <c r="AU41" s="30">
        <v>0.44500000000000023</v>
      </c>
      <c r="AV41" s="31">
        <v>6.0621778264910706E-2</v>
      </c>
      <c r="AX41" s="82" t="s">
        <v>3</v>
      </c>
      <c r="AY41" s="81"/>
      <c r="BA41" s="15" t="s">
        <v>9</v>
      </c>
      <c r="BB41" s="15" t="s">
        <v>10</v>
      </c>
      <c r="BJ41" s="26"/>
      <c r="BK41" s="26"/>
      <c r="BM41" s="26">
        <v>0.14000000000000001</v>
      </c>
      <c r="BN41" s="26">
        <v>0.52500000000000002</v>
      </c>
    </row>
    <row r="42" spans="1:66" x14ac:dyDescent="0.25">
      <c r="A42" s="4"/>
      <c r="B42" s="4"/>
      <c r="D42" s="30">
        <v>0.3</v>
      </c>
      <c r="E42" s="11">
        <v>0.75</v>
      </c>
      <c r="F42" s="31">
        <v>0.25980762113533162</v>
      </c>
      <c r="G42" s="32"/>
      <c r="J42" s="32"/>
      <c r="M42" s="32"/>
      <c r="N42" s="32"/>
      <c r="O42" s="32"/>
      <c r="P42" s="32"/>
      <c r="Q42" s="32"/>
      <c r="R42" s="32"/>
      <c r="S42" s="32"/>
      <c r="T42" s="32"/>
      <c r="U42" s="32"/>
      <c r="V42" s="32"/>
      <c r="W42" s="32"/>
      <c r="X42" s="32"/>
      <c r="Y42" s="32"/>
      <c r="Z42" s="30">
        <v>0.32500000000000012</v>
      </c>
      <c r="AA42" s="31">
        <v>0.56291651245988517</v>
      </c>
      <c r="AC42" s="30">
        <v>0.65</v>
      </c>
      <c r="AD42" s="31">
        <v>0</v>
      </c>
      <c r="AF42" s="30">
        <v>0.35</v>
      </c>
      <c r="AG42" s="31">
        <v>0</v>
      </c>
      <c r="AI42" s="30">
        <v>0.32500000000000001</v>
      </c>
      <c r="AJ42" s="31">
        <v>0.56291651245988517</v>
      </c>
      <c r="AL42" s="30">
        <v>0.82499999999999996</v>
      </c>
      <c r="AM42" s="31">
        <v>0.30310889132455349</v>
      </c>
      <c r="AO42" s="30">
        <v>0.35</v>
      </c>
      <c r="AP42" s="31">
        <v>0</v>
      </c>
      <c r="AQ42" s="32"/>
      <c r="AR42" s="30">
        <v>0.39000000000000018</v>
      </c>
      <c r="AS42" s="31">
        <v>0</v>
      </c>
      <c r="AT42" s="32"/>
      <c r="AU42" s="30">
        <v>0.38000000000000017</v>
      </c>
      <c r="AV42" s="31">
        <v>0.17320508075688776</v>
      </c>
      <c r="AX42" s="9" t="s">
        <v>9</v>
      </c>
      <c r="AY42" s="9" t="s">
        <v>10</v>
      </c>
      <c r="BA42" s="20">
        <v>0.09</v>
      </c>
      <c r="BB42" s="22">
        <v>0.15588457268119896</v>
      </c>
      <c r="BJ42" s="26"/>
      <c r="BK42" s="26"/>
      <c r="BM42" s="26">
        <v>0.08</v>
      </c>
      <c r="BN42" s="26">
        <v>0.52500000000000002</v>
      </c>
    </row>
    <row r="43" spans="1:66" x14ac:dyDescent="0.25">
      <c r="A43" s="4"/>
      <c r="B43" s="4"/>
      <c r="D43" s="37">
        <v>0.3</v>
      </c>
      <c r="E43" s="39">
        <v>0.85</v>
      </c>
      <c r="F43" s="38">
        <v>0.25980762113533162</v>
      </c>
      <c r="G43" s="32"/>
      <c r="J43" s="32"/>
      <c r="M43" s="32"/>
      <c r="N43" s="32"/>
      <c r="O43" s="32"/>
      <c r="P43" s="32"/>
      <c r="Q43" s="32"/>
      <c r="R43" s="32"/>
      <c r="S43" s="32"/>
      <c r="T43" s="32"/>
      <c r="U43" s="32"/>
      <c r="V43" s="32"/>
      <c r="W43" s="32"/>
      <c r="X43" s="32"/>
      <c r="Y43" s="32"/>
      <c r="Z43" s="30">
        <v>0.67500000000000038</v>
      </c>
      <c r="AA43" s="31">
        <v>0.56291651245988517</v>
      </c>
      <c r="AC43" s="30">
        <v>0.82500000000000051</v>
      </c>
      <c r="AD43" s="31">
        <v>0.30310889132455349</v>
      </c>
      <c r="AF43" s="30">
        <v>0.17500000000000002</v>
      </c>
      <c r="AG43" s="31">
        <v>0.30310889132455349</v>
      </c>
      <c r="AI43" s="30">
        <v>0.29500000000000004</v>
      </c>
      <c r="AJ43" s="31">
        <v>0.56291651245988517</v>
      </c>
      <c r="AL43" s="30">
        <v>0.84</v>
      </c>
      <c r="AM43" s="31">
        <v>0.32908889132455349</v>
      </c>
      <c r="AO43" s="30">
        <v>0.36499999999999999</v>
      </c>
      <c r="AP43" s="31">
        <v>-2.598E-2</v>
      </c>
      <c r="AQ43" s="32"/>
      <c r="AR43" s="30">
        <v>0.40000000000000019</v>
      </c>
      <c r="AS43" s="31">
        <v>0</v>
      </c>
      <c r="AT43" s="32"/>
      <c r="AU43" s="37">
        <v>0.4150000000000002</v>
      </c>
      <c r="AV43" s="38">
        <v>0.23382685902179845</v>
      </c>
      <c r="AX43" s="20">
        <v>0.86000000000000054</v>
      </c>
      <c r="AY43" s="22">
        <v>0.10392304845413264</v>
      </c>
      <c r="BA43" s="30">
        <v>0.76000000000000045</v>
      </c>
      <c r="BB43" s="31">
        <v>0.15588457268119896</v>
      </c>
      <c r="BJ43" s="26"/>
      <c r="BK43" s="26"/>
      <c r="BM43" s="26">
        <v>0.08</v>
      </c>
      <c r="BN43" s="26">
        <v>0.55000000000000004</v>
      </c>
    </row>
    <row r="44" spans="1:66" x14ac:dyDescent="0.25">
      <c r="A44" s="4"/>
      <c r="B44" s="4"/>
      <c r="D44" s="30"/>
      <c r="F44" s="31"/>
      <c r="G44" s="32"/>
      <c r="J44" s="32"/>
      <c r="M44" s="32"/>
      <c r="N44" s="32"/>
      <c r="O44" s="32"/>
      <c r="P44" s="32"/>
      <c r="Q44" s="32"/>
      <c r="R44" s="32"/>
      <c r="S44" s="32"/>
      <c r="T44" s="32"/>
      <c r="U44" s="32"/>
      <c r="V44" s="32"/>
      <c r="W44" s="32"/>
      <c r="X44" s="32"/>
      <c r="Y44" s="32"/>
      <c r="Z44" s="30"/>
      <c r="AA44" s="31"/>
      <c r="AC44" s="30"/>
      <c r="AD44" s="31"/>
      <c r="AF44" s="30"/>
      <c r="AG44" s="31"/>
      <c r="AI44" s="30"/>
      <c r="AJ44" s="31"/>
      <c r="AL44" s="30"/>
      <c r="AM44" s="31"/>
      <c r="AO44" s="30"/>
      <c r="AP44" s="31"/>
      <c r="AQ44" s="32"/>
      <c r="AR44" s="30">
        <v>0.4100000000000002</v>
      </c>
      <c r="AS44" s="31">
        <v>0</v>
      </c>
      <c r="AT44" s="32"/>
      <c r="AX44" s="30">
        <v>0.94000000000000061</v>
      </c>
      <c r="AY44" s="31">
        <v>0.10392304845413264</v>
      </c>
      <c r="BA44" s="30">
        <v>0.85000000000000053</v>
      </c>
      <c r="BB44" s="31">
        <v>0</v>
      </c>
      <c r="BJ44" s="26"/>
      <c r="BK44" s="26"/>
      <c r="BM44" s="26"/>
      <c r="BN44" s="26"/>
    </row>
    <row r="45" spans="1:66" x14ac:dyDescent="0.25">
      <c r="A45" s="4"/>
      <c r="B45" s="4"/>
      <c r="D45" s="20">
        <v>0.4</v>
      </c>
      <c r="E45" s="21">
        <v>0.2</v>
      </c>
      <c r="F45" s="22">
        <v>0.34641016151377552</v>
      </c>
      <c r="G45" s="32"/>
      <c r="J45" s="32"/>
      <c r="M45" s="32"/>
      <c r="N45" s="32"/>
      <c r="O45" s="32"/>
      <c r="P45" s="32"/>
      <c r="Q45" s="32"/>
      <c r="R45" s="32"/>
      <c r="S45" s="32"/>
      <c r="T45" s="32"/>
      <c r="U45" s="32"/>
      <c r="V45" s="32"/>
      <c r="W45" s="32"/>
      <c r="X45" s="32"/>
      <c r="Y45" s="32"/>
      <c r="Z45" s="30">
        <v>0.35</v>
      </c>
      <c r="AA45" s="31">
        <v>0.60621778264910697</v>
      </c>
      <c r="AC45" s="30">
        <v>0.7</v>
      </c>
      <c r="AD45" s="31">
        <v>0</v>
      </c>
      <c r="AF45" s="30">
        <v>0.3</v>
      </c>
      <c r="AG45" s="31">
        <v>0</v>
      </c>
      <c r="AI45" s="30">
        <v>0.35</v>
      </c>
      <c r="AJ45" s="31">
        <v>0.60621778264910697</v>
      </c>
      <c r="AL45" s="30">
        <v>0.85</v>
      </c>
      <c r="AM45" s="31">
        <v>0.25980762113533162</v>
      </c>
      <c r="AO45" s="30">
        <v>0.3</v>
      </c>
      <c r="AP45" s="31">
        <v>0</v>
      </c>
      <c r="AQ45" s="32"/>
      <c r="AR45" s="30">
        <v>0.42000000000000021</v>
      </c>
      <c r="AS45" s="31">
        <v>0</v>
      </c>
      <c r="AT45" s="32"/>
      <c r="AU45" s="82" t="s">
        <v>2</v>
      </c>
      <c r="AV45" s="81"/>
      <c r="AX45" s="30">
        <v>1</v>
      </c>
      <c r="AY45" s="31">
        <v>0</v>
      </c>
      <c r="BA45" s="30">
        <v>0.3</v>
      </c>
      <c r="BB45" s="31">
        <v>0</v>
      </c>
      <c r="BJ45" s="26"/>
      <c r="BK45" s="26"/>
      <c r="BM45" s="26">
        <v>0.16</v>
      </c>
      <c r="BN45" s="26">
        <v>0.55000000000000004</v>
      </c>
    </row>
    <row r="46" spans="1:66" x14ac:dyDescent="0.25">
      <c r="A46" s="4"/>
      <c r="B46" s="4"/>
      <c r="D46" s="30">
        <v>0.4</v>
      </c>
      <c r="E46" s="11">
        <v>0.3</v>
      </c>
      <c r="F46" s="31">
        <v>0.34641016151377552</v>
      </c>
      <c r="G46" s="32"/>
      <c r="J46" s="32"/>
      <c r="M46" s="32"/>
      <c r="N46" s="32"/>
      <c r="O46" s="32"/>
      <c r="P46" s="32"/>
      <c r="Q46" s="32"/>
      <c r="R46" s="32"/>
      <c r="S46" s="32"/>
      <c r="T46" s="32"/>
      <c r="U46" s="32"/>
      <c r="V46" s="32"/>
      <c r="W46" s="32"/>
      <c r="X46" s="32"/>
      <c r="Y46" s="32"/>
      <c r="Z46" s="30">
        <v>0.65</v>
      </c>
      <c r="AA46" s="31">
        <v>0.60621778264910697</v>
      </c>
      <c r="AC46" s="30">
        <v>0.85</v>
      </c>
      <c r="AD46" s="31">
        <v>0.25980762113533162</v>
      </c>
      <c r="AF46" s="30">
        <v>0.15</v>
      </c>
      <c r="AG46" s="31">
        <v>0.25980762113533162</v>
      </c>
      <c r="AI46" s="30">
        <v>0.31999999999999995</v>
      </c>
      <c r="AJ46" s="31">
        <v>0.60621778264910697</v>
      </c>
      <c r="AL46" s="30">
        <v>0.86499999999999999</v>
      </c>
      <c r="AM46" s="31">
        <v>0.28578762113533163</v>
      </c>
      <c r="AO46" s="30">
        <v>0.315</v>
      </c>
      <c r="AP46" s="31">
        <v>-2.598E-2</v>
      </c>
      <c r="AQ46" s="32"/>
      <c r="AR46" s="30">
        <v>0.43000000000000022</v>
      </c>
      <c r="AS46" s="31">
        <v>0</v>
      </c>
      <c r="AT46" s="32"/>
      <c r="AU46" s="15" t="s">
        <v>9</v>
      </c>
      <c r="AV46" s="15" t="s">
        <v>10</v>
      </c>
      <c r="AX46" s="30">
        <v>0.80000000000000049</v>
      </c>
      <c r="AY46" s="31">
        <v>0</v>
      </c>
      <c r="BA46" s="30">
        <v>7.4999999999999997E-2</v>
      </c>
      <c r="BB46" s="31">
        <v>0.12990381056766581</v>
      </c>
      <c r="BJ46" s="26"/>
      <c r="BK46" s="26"/>
      <c r="BM46" s="26">
        <v>0.22</v>
      </c>
      <c r="BN46" s="26">
        <v>0.55000000000000004</v>
      </c>
    </row>
    <row r="47" spans="1:66" x14ac:dyDescent="0.25">
      <c r="A47" s="4"/>
      <c r="B47" s="4"/>
      <c r="D47" s="30">
        <v>0.4</v>
      </c>
      <c r="E47" s="11">
        <v>0.4</v>
      </c>
      <c r="F47" s="31">
        <v>0.34641016151377552</v>
      </c>
      <c r="G47" s="32"/>
      <c r="J47" s="32"/>
      <c r="M47" s="32"/>
      <c r="N47" s="32"/>
      <c r="O47" s="32"/>
      <c r="P47" s="32"/>
      <c r="Q47" s="32"/>
      <c r="R47" s="32"/>
      <c r="S47" s="32"/>
      <c r="T47" s="32"/>
      <c r="U47" s="32"/>
      <c r="V47" s="32"/>
      <c r="W47" s="32"/>
      <c r="X47" s="32"/>
      <c r="Y47" s="32"/>
      <c r="Z47" s="30"/>
      <c r="AA47" s="31"/>
      <c r="AC47" s="30"/>
      <c r="AD47" s="31"/>
      <c r="AF47" s="30"/>
      <c r="AG47" s="31"/>
      <c r="AI47" s="30"/>
      <c r="AJ47" s="31"/>
      <c r="AL47" s="30"/>
      <c r="AM47" s="31"/>
      <c r="AO47" s="30"/>
      <c r="AP47" s="31"/>
      <c r="AQ47" s="32"/>
      <c r="AR47" s="30">
        <v>0.44000000000000022</v>
      </c>
      <c r="AS47" s="31">
        <v>0</v>
      </c>
      <c r="AT47" s="32"/>
      <c r="AU47" s="20">
        <v>0.5</v>
      </c>
      <c r="AV47" s="22">
        <v>0.8660254037844386</v>
      </c>
      <c r="AX47" s="37">
        <v>0.86000000000000054</v>
      </c>
      <c r="AY47" s="38">
        <v>0.10392304845413264</v>
      </c>
      <c r="BA47" s="37">
        <v>0.09</v>
      </c>
      <c r="BB47" s="38">
        <v>0.15588457268119896</v>
      </c>
      <c r="BJ47" s="26"/>
      <c r="BK47" s="26"/>
      <c r="BM47" s="26">
        <v>0.22</v>
      </c>
      <c r="BN47" s="26">
        <v>0.52500000000000002</v>
      </c>
    </row>
    <row r="48" spans="1:66" x14ac:dyDescent="0.25">
      <c r="A48" s="4"/>
      <c r="B48" s="4"/>
      <c r="D48" s="30">
        <v>0.4</v>
      </c>
      <c r="E48" s="11">
        <v>0.5</v>
      </c>
      <c r="F48" s="31">
        <v>0.34641016151377552</v>
      </c>
      <c r="G48" s="32"/>
      <c r="J48" s="32"/>
      <c r="M48" s="32"/>
      <c r="N48" s="32"/>
      <c r="O48" s="32"/>
      <c r="P48" s="32"/>
      <c r="Q48" s="32"/>
      <c r="R48" s="32"/>
      <c r="S48" s="32"/>
      <c r="T48" s="32"/>
      <c r="U48" s="32"/>
      <c r="V48" s="32"/>
      <c r="W48" s="32"/>
      <c r="X48" s="32"/>
      <c r="Y48" s="32"/>
      <c r="Z48" s="30">
        <v>0.37500000000000017</v>
      </c>
      <c r="AA48" s="31">
        <v>0.649519052838329</v>
      </c>
      <c r="AC48" s="30">
        <v>0.75</v>
      </c>
      <c r="AD48" s="31">
        <v>0</v>
      </c>
      <c r="AF48" s="30">
        <v>0.25</v>
      </c>
      <c r="AG48" s="31">
        <v>0</v>
      </c>
      <c r="AI48" s="30">
        <v>0.375</v>
      </c>
      <c r="AJ48" s="31">
        <v>0.649519052838329</v>
      </c>
      <c r="AL48" s="30">
        <v>0.875</v>
      </c>
      <c r="AM48" s="31">
        <v>0.21650635094610965</v>
      </c>
      <c r="AO48" s="30">
        <v>0.25</v>
      </c>
      <c r="AP48" s="31">
        <v>0</v>
      </c>
      <c r="AQ48" s="32"/>
      <c r="AR48" s="30">
        <v>0.45000000000000023</v>
      </c>
      <c r="AS48" s="31">
        <v>0</v>
      </c>
      <c r="AT48" s="32"/>
      <c r="AU48" s="30">
        <v>0.7</v>
      </c>
      <c r="AV48" s="31">
        <v>0.51961524227066325</v>
      </c>
      <c r="BJ48" s="26"/>
      <c r="BK48" s="26"/>
      <c r="BM48" s="26">
        <v>0.16</v>
      </c>
      <c r="BN48" s="26">
        <v>0.52500000000000002</v>
      </c>
    </row>
    <row r="49" spans="1:66" x14ac:dyDescent="0.25">
      <c r="A49" s="4"/>
      <c r="B49" s="4"/>
      <c r="D49" s="30">
        <v>0.4</v>
      </c>
      <c r="E49" s="11">
        <v>0.6</v>
      </c>
      <c r="F49" s="31">
        <v>0.34641016151377552</v>
      </c>
      <c r="G49" s="32"/>
      <c r="J49" s="32"/>
      <c r="M49" s="32"/>
      <c r="N49" s="32"/>
      <c r="O49" s="32"/>
      <c r="P49" s="32"/>
      <c r="Q49" s="32"/>
      <c r="R49" s="32"/>
      <c r="S49" s="32"/>
      <c r="T49" s="32"/>
      <c r="U49" s="32"/>
      <c r="V49" s="32"/>
      <c r="W49" s="32"/>
      <c r="X49" s="32"/>
      <c r="Y49" s="32"/>
      <c r="Z49" s="30">
        <v>0.62500000000000033</v>
      </c>
      <c r="AA49" s="31">
        <v>0.649519052838329</v>
      </c>
      <c r="AC49" s="30">
        <v>0.87500000000000056</v>
      </c>
      <c r="AD49" s="31">
        <v>0.21650635094610965</v>
      </c>
      <c r="AF49" s="30">
        <v>0.12499999999999997</v>
      </c>
      <c r="AG49" s="31">
        <v>0.21650635094610965</v>
      </c>
      <c r="AI49" s="30">
        <v>0.34499999999999997</v>
      </c>
      <c r="AJ49" s="31">
        <v>0.649519052838329</v>
      </c>
      <c r="AL49" s="30">
        <v>0.89</v>
      </c>
      <c r="AM49" s="31">
        <v>0.24248635094610965</v>
      </c>
      <c r="AO49" s="30">
        <v>0.26500000000000001</v>
      </c>
      <c r="AP49" s="31">
        <v>-2.598E-2</v>
      </c>
      <c r="AQ49" s="32"/>
      <c r="AR49" s="30">
        <v>0.46000000000000024</v>
      </c>
      <c r="AS49" s="31">
        <v>0</v>
      </c>
      <c r="AT49" s="32"/>
      <c r="AU49" s="30">
        <v>0.60000000000000031</v>
      </c>
      <c r="AV49" s="31">
        <v>0.34641016151377552</v>
      </c>
      <c r="BA49" s="82" t="s">
        <v>162</v>
      </c>
      <c r="BB49" s="81"/>
      <c r="BJ49" s="26"/>
      <c r="BK49" s="26"/>
      <c r="BM49" s="26">
        <v>0.16</v>
      </c>
      <c r="BN49" s="26">
        <v>0.55000000000000004</v>
      </c>
    </row>
    <row r="50" spans="1:66" x14ac:dyDescent="0.25">
      <c r="A50" s="4"/>
      <c r="B50" s="4"/>
      <c r="D50" s="30">
        <v>0.4</v>
      </c>
      <c r="E50" s="11">
        <v>0.7</v>
      </c>
      <c r="F50" s="31">
        <v>0.34641016151377552</v>
      </c>
      <c r="G50" s="32"/>
      <c r="J50" s="32"/>
      <c r="M50" s="32"/>
      <c r="N50" s="32"/>
      <c r="O50" s="32"/>
      <c r="P50" s="32"/>
      <c r="Q50" s="32"/>
      <c r="R50" s="32"/>
      <c r="S50" s="32"/>
      <c r="T50" s="32"/>
      <c r="U50" s="32"/>
      <c r="V50" s="32"/>
      <c r="W50" s="32"/>
      <c r="X50" s="32"/>
      <c r="Y50" s="32"/>
      <c r="Z50" s="30"/>
      <c r="AA50" s="31"/>
      <c r="AC50" s="30"/>
      <c r="AD50" s="31"/>
      <c r="AF50" s="30"/>
      <c r="AG50" s="31"/>
      <c r="AI50" s="30"/>
      <c r="AJ50" s="31"/>
      <c r="AL50" s="30"/>
      <c r="AM50" s="31"/>
      <c r="AO50" s="30"/>
      <c r="AP50" s="31"/>
      <c r="AQ50" s="32"/>
      <c r="AR50" s="30">
        <v>0.47000000000000025</v>
      </c>
      <c r="AS50" s="31">
        <v>0</v>
      </c>
      <c r="AT50" s="32"/>
      <c r="AU50" s="30">
        <v>0.35000000000000014</v>
      </c>
      <c r="AV50" s="31">
        <v>0.34641016151377552</v>
      </c>
      <c r="BA50" s="15" t="s">
        <v>9</v>
      </c>
      <c r="BB50" s="15" t="s">
        <v>10</v>
      </c>
      <c r="BJ50" s="26"/>
      <c r="BK50" s="26"/>
      <c r="BM50" s="26"/>
      <c r="BN50" s="26"/>
    </row>
    <row r="51" spans="1:66" x14ac:dyDescent="0.25">
      <c r="A51" s="4"/>
      <c r="B51" s="4"/>
      <c r="D51" s="30">
        <v>0.4</v>
      </c>
      <c r="E51" s="11">
        <v>0.8</v>
      </c>
      <c r="F51" s="31">
        <v>0.34641016151377552</v>
      </c>
      <c r="G51" s="32"/>
      <c r="J51" s="32"/>
      <c r="M51" s="32"/>
      <c r="N51" s="32"/>
      <c r="O51" s="32"/>
      <c r="P51" s="32"/>
      <c r="Q51" s="32"/>
      <c r="R51" s="32"/>
      <c r="S51" s="32"/>
      <c r="T51" s="32"/>
      <c r="U51" s="32"/>
      <c r="V51" s="32"/>
      <c r="W51" s="32"/>
      <c r="X51" s="32"/>
      <c r="Y51" s="32"/>
      <c r="Z51" s="30">
        <v>0.4</v>
      </c>
      <c r="AA51" s="31">
        <v>0.69282032302755103</v>
      </c>
      <c r="AC51" s="30">
        <v>0.8</v>
      </c>
      <c r="AD51" s="31">
        <v>0</v>
      </c>
      <c r="AF51" s="30">
        <v>0.2</v>
      </c>
      <c r="AG51" s="31">
        <v>0</v>
      </c>
      <c r="AI51" s="30">
        <v>0.4</v>
      </c>
      <c r="AJ51" s="31">
        <v>0.69282032302755103</v>
      </c>
      <c r="AL51" s="30">
        <v>0.89999999999999991</v>
      </c>
      <c r="AM51" s="31">
        <v>0.17320508075688776</v>
      </c>
      <c r="AO51" s="30">
        <v>0.2</v>
      </c>
      <c r="AP51" s="31">
        <v>0</v>
      </c>
      <c r="AQ51" s="32"/>
      <c r="AR51" s="30">
        <v>0.48000000000000026</v>
      </c>
      <c r="AS51" s="31">
        <v>0</v>
      </c>
      <c r="AT51" s="32"/>
      <c r="AU51" s="30">
        <v>0.27500000000000008</v>
      </c>
      <c r="AV51" s="31">
        <v>0.47631397208144133</v>
      </c>
      <c r="BA51" s="20">
        <v>7.4999999999999997E-2</v>
      </c>
      <c r="BB51" s="22">
        <v>0.12990381056766581</v>
      </c>
      <c r="BJ51" s="26"/>
      <c r="BK51" s="26"/>
      <c r="BM51" s="26">
        <v>-0.08</v>
      </c>
      <c r="BN51" s="26">
        <v>0.5</v>
      </c>
    </row>
    <row r="52" spans="1:66" x14ac:dyDescent="0.25">
      <c r="A52" s="4"/>
      <c r="B52" s="4"/>
      <c r="D52" s="30"/>
      <c r="F52" s="31"/>
      <c r="G52" s="32"/>
      <c r="J52" s="32"/>
      <c r="M52" s="32"/>
      <c r="N52" s="32"/>
      <c r="O52" s="32"/>
      <c r="P52" s="32"/>
      <c r="Q52" s="32"/>
      <c r="R52" s="32"/>
      <c r="S52" s="32"/>
      <c r="T52" s="32"/>
      <c r="U52" s="32"/>
      <c r="V52" s="32"/>
      <c r="W52" s="32"/>
      <c r="X52" s="32"/>
      <c r="Y52" s="32"/>
      <c r="Z52" s="30">
        <v>0.6</v>
      </c>
      <c r="AA52" s="31">
        <v>0.69282032302755103</v>
      </c>
      <c r="AC52" s="30">
        <v>0.89999999999999991</v>
      </c>
      <c r="AD52" s="31">
        <v>0.17320508075688776</v>
      </c>
      <c r="AF52" s="30">
        <v>9.9999999999999992E-2</v>
      </c>
      <c r="AG52" s="31">
        <v>0.17320508075688776</v>
      </c>
      <c r="AI52" s="30">
        <v>0.37</v>
      </c>
      <c r="AJ52" s="31">
        <v>0.69282032302755103</v>
      </c>
      <c r="AL52" s="30">
        <v>0.91499999999999992</v>
      </c>
      <c r="AM52" s="31">
        <v>0.19918508075688776</v>
      </c>
      <c r="AO52" s="30">
        <v>0.21500000000000002</v>
      </c>
      <c r="AP52" s="31">
        <v>-2.598E-2</v>
      </c>
      <c r="AQ52" s="32"/>
      <c r="AR52" s="30">
        <v>0.49000000000000027</v>
      </c>
      <c r="AS52" s="31">
        <v>0</v>
      </c>
      <c r="AT52" s="32"/>
      <c r="AU52" s="37">
        <v>0.5</v>
      </c>
      <c r="AV52" s="38">
        <v>0.8660254037844386</v>
      </c>
      <c r="BA52" s="30">
        <v>0.3</v>
      </c>
      <c r="BB52" s="31">
        <v>0</v>
      </c>
      <c r="BJ52" s="26"/>
      <c r="BK52" s="26"/>
      <c r="BM52" s="26">
        <v>-0.02</v>
      </c>
      <c r="BN52" s="26">
        <v>0.5</v>
      </c>
    </row>
    <row r="53" spans="1:66" x14ac:dyDescent="0.25">
      <c r="A53" s="4"/>
      <c r="B53" s="4"/>
      <c r="D53" s="20">
        <v>0.5</v>
      </c>
      <c r="E53" s="21">
        <v>0.25</v>
      </c>
      <c r="F53" s="22">
        <v>0.4330127018922193</v>
      </c>
      <c r="G53" s="32"/>
      <c r="J53" s="32"/>
      <c r="M53" s="32"/>
      <c r="N53" s="32"/>
      <c r="O53" s="32"/>
      <c r="P53" s="32"/>
      <c r="Q53" s="32"/>
      <c r="R53" s="32"/>
      <c r="S53" s="32"/>
      <c r="T53" s="32"/>
      <c r="U53" s="32"/>
      <c r="V53" s="32"/>
      <c r="W53" s="32"/>
      <c r="X53" s="32"/>
      <c r="Y53" s="32"/>
      <c r="Z53" s="30"/>
      <c r="AA53" s="31"/>
      <c r="AC53" s="30"/>
      <c r="AD53" s="31"/>
      <c r="AF53" s="30"/>
      <c r="AG53" s="31"/>
      <c r="AI53" s="30"/>
      <c r="AJ53" s="31"/>
      <c r="AL53" s="30"/>
      <c r="AM53" s="31"/>
      <c r="AO53" s="30"/>
      <c r="AP53" s="31"/>
      <c r="AQ53" s="32"/>
      <c r="AR53" s="30">
        <v>0.50000000000000022</v>
      </c>
      <c r="AS53" s="31">
        <v>0</v>
      </c>
      <c r="AT53" s="32"/>
      <c r="BA53" s="30">
        <v>0</v>
      </c>
      <c r="BB53" s="31">
        <v>0</v>
      </c>
      <c r="BJ53" s="26"/>
      <c r="BK53" s="26"/>
      <c r="BM53" s="26">
        <v>-0.02</v>
      </c>
      <c r="BN53" s="26">
        <v>0.47499999999999998</v>
      </c>
    </row>
    <row r="54" spans="1:66" x14ac:dyDescent="0.25">
      <c r="A54" s="4"/>
      <c r="B54" s="4"/>
      <c r="D54" s="30">
        <v>0.5</v>
      </c>
      <c r="E54" s="11">
        <v>0.35</v>
      </c>
      <c r="F54" s="31">
        <v>0.4330127018922193</v>
      </c>
      <c r="G54" s="32"/>
      <c r="J54" s="32"/>
      <c r="M54" s="32"/>
      <c r="N54" s="32"/>
      <c r="O54" s="32"/>
      <c r="P54" s="32"/>
      <c r="Q54" s="32"/>
      <c r="R54" s="32"/>
      <c r="S54" s="32"/>
      <c r="T54" s="32"/>
      <c r="U54" s="32"/>
      <c r="V54" s="32"/>
      <c r="W54" s="32"/>
      <c r="X54" s="32"/>
      <c r="Y54" s="32"/>
      <c r="Z54" s="30">
        <v>0.42500000000000021</v>
      </c>
      <c r="AA54" s="31">
        <v>0.73612159321677273</v>
      </c>
      <c r="AC54" s="30">
        <v>0.85</v>
      </c>
      <c r="AD54" s="31">
        <v>0</v>
      </c>
      <c r="AF54" s="30">
        <v>0.15</v>
      </c>
      <c r="AG54" s="31">
        <v>0</v>
      </c>
      <c r="AI54" s="30">
        <v>0.42499999999999999</v>
      </c>
      <c r="AJ54" s="31">
        <v>0.73612159321677273</v>
      </c>
      <c r="AL54" s="30">
        <v>0.92500000000000004</v>
      </c>
      <c r="AM54" s="31">
        <v>0.12990381056766581</v>
      </c>
      <c r="AO54" s="30">
        <v>0.15</v>
      </c>
      <c r="AP54" s="31">
        <v>0</v>
      </c>
      <c r="AQ54" s="32"/>
      <c r="AR54" s="30">
        <v>0.51000000000000023</v>
      </c>
      <c r="AS54" s="31">
        <v>0</v>
      </c>
      <c r="AT54" s="32"/>
      <c r="BA54" s="37">
        <v>7.4999999999999997E-2</v>
      </c>
      <c r="BB54" s="38">
        <v>0.12990381056766581</v>
      </c>
      <c r="BJ54" s="26"/>
      <c r="BK54" s="26"/>
      <c r="BM54" s="26">
        <v>-0.08</v>
      </c>
      <c r="BN54" s="26">
        <v>0.47499999999999998</v>
      </c>
    </row>
    <row r="55" spans="1:66" x14ac:dyDescent="0.25">
      <c r="A55" s="4"/>
      <c r="B55" s="4"/>
      <c r="D55" s="30">
        <v>0.5</v>
      </c>
      <c r="E55" s="11">
        <v>0.45</v>
      </c>
      <c r="F55" s="31">
        <v>0.4330127018922193</v>
      </c>
      <c r="G55" s="32"/>
      <c r="J55" s="32"/>
      <c r="M55" s="32"/>
      <c r="N55" s="32"/>
      <c r="O55" s="32"/>
      <c r="P55" s="32"/>
      <c r="Q55" s="32"/>
      <c r="R55" s="32"/>
      <c r="S55" s="32"/>
      <c r="T55" s="32"/>
      <c r="U55" s="32"/>
      <c r="V55" s="32"/>
      <c r="W55" s="32"/>
      <c r="X55" s="32"/>
      <c r="Y55" s="32"/>
      <c r="Z55" s="30">
        <v>0.57500000000000029</v>
      </c>
      <c r="AA55" s="31">
        <v>0.73612159321677273</v>
      </c>
      <c r="AC55" s="30">
        <v>0.9250000000000006</v>
      </c>
      <c r="AD55" s="31">
        <v>0.12990381056766581</v>
      </c>
      <c r="AF55" s="30">
        <v>7.4999999999999997E-2</v>
      </c>
      <c r="AG55" s="31">
        <v>0.12990381056766581</v>
      </c>
      <c r="AI55" s="30">
        <v>0.39500000000000002</v>
      </c>
      <c r="AJ55" s="31">
        <v>0.73612159321677273</v>
      </c>
      <c r="AL55" s="30">
        <v>0.94000000000000006</v>
      </c>
      <c r="AM55" s="31">
        <v>0.15588381056766581</v>
      </c>
      <c r="AO55" s="30">
        <v>0.16499999999999998</v>
      </c>
      <c r="AP55" s="31">
        <v>-2.598E-2</v>
      </c>
      <c r="AQ55" s="32"/>
      <c r="AR55" s="30">
        <v>0.52000000000000024</v>
      </c>
      <c r="AS55" s="31">
        <v>0</v>
      </c>
      <c r="AT55" s="32"/>
      <c r="BM55" s="26">
        <v>-0.08</v>
      </c>
      <c r="BN55" s="26">
        <v>0.5</v>
      </c>
    </row>
    <row r="56" spans="1:66" x14ac:dyDescent="0.25">
      <c r="A56" s="4"/>
      <c r="B56" s="4"/>
      <c r="D56" s="30">
        <v>0.5</v>
      </c>
      <c r="E56" s="11">
        <v>0.55000000000000004</v>
      </c>
      <c r="F56" s="31">
        <v>0.4330127018922193</v>
      </c>
      <c r="G56" s="32"/>
      <c r="J56" s="32"/>
      <c r="M56" s="32"/>
      <c r="N56" s="32"/>
      <c r="O56" s="32"/>
      <c r="P56" s="32"/>
      <c r="Q56" s="32"/>
      <c r="R56" s="32"/>
      <c r="S56" s="32"/>
      <c r="T56" s="32"/>
      <c r="U56" s="32"/>
      <c r="V56" s="32"/>
      <c r="W56" s="32"/>
      <c r="X56" s="32"/>
      <c r="Y56" s="32"/>
      <c r="Z56" s="30"/>
      <c r="AA56" s="31"/>
      <c r="AC56" s="30"/>
      <c r="AD56" s="31"/>
      <c r="AF56" s="30"/>
      <c r="AG56" s="31"/>
      <c r="AI56" s="30"/>
      <c r="AJ56" s="31"/>
      <c r="AL56" s="30"/>
      <c r="AM56" s="31"/>
      <c r="AO56" s="30"/>
      <c r="AP56" s="31"/>
      <c r="AQ56" s="32"/>
      <c r="AR56" s="30">
        <v>0.53000000000000025</v>
      </c>
      <c r="AS56" s="31">
        <v>0</v>
      </c>
      <c r="AT56" s="32"/>
      <c r="BM56" s="26"/>
      <c r="BN56" s="26"/>
    </row>
    <row r="57" spans="1:66" x14ac:dyDescent="0.25">
      <c r="A57" s="4"/>
      <c r="B57" s="4"/>
      <c r="D57" s="30">
        <v>0.5</v>
      </c>
      <c r="E57" s="11">
        <v>0.65</v>
      </c>
      <c r="F57" s="31">
        <v>0.4330127018922193</v>
      </c>
      <c r="G57" s="32"/>
      <c r="J57" s="32"/>
      <c r="M57" s="32"/>
      <c r="N57" s="32"/>
      <c r="O57" s="32"/>
      <c r="P57" s="32"/>
      <c r="Q57" s="32"/>
      <c r="R57" s="32"/>
      <c r="S57" s="32"/>
      <c r="T57" s="32"/>
      <c r="U57" s="32"/>
      <c r="V57" s="32"/>
      <c r="W57" s="32"/>
      <c r="X57" s="32"/>
      <c r="Y57" s="32"/>
      <c r="Z57" s="30">
        <v>0.45</v>
      </c>
      <c r="AA57" s="31">
        <v>0.77942286340599476</v>
      </c>
      <c r="AC57" s="30">
        <v>0.9</v>
      </c>
      <c r="AD57" s="31">
        <v>0</v>
      </c>
      <c r="AF57" s="30">
        <v>0.1</v>
      </c>
      <c r="AG57" s="31">
        <v>0</v>
      </c>
      <c r="AI57" s="30">
        <v>0.45</v>
      </c>
      <c r="AJ57" s="31">
        <v>0.77942286340599476</v>
      </c>
      <c r="AL57" s="30">
        <v>0.95</v>
      </c>
      <c r="AM57" s="31">
        <v>8.6602540378443879E-2</v>
      </c>
      <c r="AO57" s="30">
        <v>0.1</v>
      </c>
      <c r="AP57" s="31">
        <v>0</v>
      </c>
      <c r="AQ57" s="32"/>
      <c r="AR57" s="30">
        <v>0.54000000000000026</v>
      </c>
      <c r="AS57" s="31">
        <v>0</v>
      </c>
      <c r="AT57" s="32"/>
      <c r="BM57" s="26">
        <v>0</v>
      </c>
      <c r="BN57" s="26">
        <v>0.5</v>
      </c>
    </row>
    <row r="58" spans="1:66" x14ac:dyDescent="0.25">
      <c r="A58" s="4"/>
      <c r="B58" s="4"/>
      <c r="D58" s="37">
        <v>0.5</v>
      </c>
      <c r="E58" s="39">
        <v>0.75</v>
      </c>
      <c r="F58" s="38">
        <v>0.4330127018922193</v>
      </c>
      <c r="G58" s="32"/>
      <c r="J58" s="32"/>
      <c r="M58" s="32"/>
      <c r="N58" s="32"/>
      <c r="O58" s="32"/>
      <c r="P58" s="32"/>
      <c r="Q58" s="32"/>
      <c r="R58" s="32"/>
      <c r="S58" s="32"/>
      <c r="T58" s="32"/>
      <c r="U58" s="32"/>
      <c r="V58" s="32"/>
      <c r="W58" s="32"/>
      <c r="X58" s="32"/>
      <c r="Y58" s="32"/>
      <c r="Z58" s="30">
        <v>0.55000000000000004</v>
      </c>
      <c r="AA58" s="31">
        <v>0.77942286340599476</v>
      </c>
      <c r="AC58" s="30">
        <v>0.95</v>
      </c>
      <c r="AD58" s="31">
        <v>8.6602540378443879E-2</v>
      </c>
      <c r="AF58" s="30">
        <v>0.05</v>
      </c>
      <c r="AG58" s="31">
        <v>8.6602540378443879E-2</v>
      </c>
      <c r="AI58" s="30">
        <v>0.42000000000000004</v>
      </c>
      <c r="AJ58" s="31">
        <v>0.77942286340599476</v>
      </c>
      <c r="AL58" s="30">
        <v>0.96499999999999997</v>
      </c>
      <c r="AM58" s="31">
        <v>0.11258254037844388</v>
      </c>
      <c r="AO58" s="30">
        <v>0.115</v>
      </c>
      <c r="AP58" s="31">
        <v>-2.598E-2</v>
      </c>
      <c r="AQ58" s="32"/>
      <c r="AR58" s="30">
        <v>0.55000000000000027</v>
      </c>
      <c r="AS58" s="31">
        <v>0</v>
      </c>
      <c r="AT58" s="32"/>
      <c r="BM58" s="26">
        <v>0.06</v>
      </c>
      <c r="BN58" s="26">
        <v>0.5</v>
      </c>
    </row>
    <row r="59" spans="1:66" x14ac:dyDescent="0.25">
      <c r="A59" s="4"/>
      <c r="B59" s="4"/>
      <c r="D59" s="30"/>
      <c r="F59" s="31"/>
      <c r="G59" s="32"/>
      <c r="J59" s="32"/>
      <c r="M59" s="32"/>
      <c r="N59" s="32"/>
      <c r="O59" s="32"/>
      <c r="P59" s="32"/>
      <c r="Q59" s="32"/>
      <c r="R59" s="32"/>
      <c r="S59" s="32"/>
      <c r="T59" s="32"/>
      <c r="U59" s="32"/>
      <c r="V59" s="32"/>
      <c r="W59" s="32"/>
      <c r="X59" s="32"/>
      <c r="Y59" s="32"/>
      <c r="Z59" s="30"/>
      <c r="AA59" s="31"/>
      <c r="AC59" s="30"/>
      <c r="AD59" s="31"/>
      <c r="AF59" s="30"/>
      <c r="AG59" s="31"/>
      <c r="AI59" s="30"/>
      <c r="AJ59" s="31"/>
      <c r="AL59" s="30"/>
      <c r="AM59" s="31"/>
      <c r="AO59" s="30"/>
      <c r="AP59" s="31"/>
      <c r="AQ59" s="32"/>
      <c r="AR59" s="30">
        <v>0.56000000000000028</v>
      </c>
      <c r="AS59" s="31">
        <v>0</v>
      </c>
      <c r="AT59" s="32"/>
      <c r="BM59" s="26">
        <v>0.06</v>
      </c>
      <c r="BN59" s="26">
        <v>0.47499999999999998</v>
      </c>
    </row>
    <row r="60" spans="1:66" x14ac:dyDescent="0.25">
      <c r="A60" s="4"/>
      <c r="B60" s="4"/>
      <c r="D60" s="20">
        <v>0.6</v>
      </c>
      <c r="E60" s="21">
        <v>0.3</v>
      </c>
      <c r="F60" s="22">
        <v>0.51961524227066325</v>
      </c>
      <c r="G60" s="32"/>
      <c r="J60" s="32"/>
      <c r="M60" s="32"/>
      <c r="N60" s="32"/>
      <c r="O60" s="32"/>
      <c r="P60" s="32"/>
      <c r="Q60" s="32"/>
      <c r="R60" s="32"/>
      <c r="S60" s="32"/>
      <c r="T60" s="32"/>
      <c r="U60" s="32"/>
      <c r="V60" s="32"/>
      <c r="W60" s="32"/>
      <c r="X60" s="32"/>
      <c r="Y60" s="32"/>
      <c r="Z60" s="30">
        <v>0.47500000000000026</v>
      </c>
      <c r="AA60" s="31">
        <v>0.82272413359521668</v>
      </c>
      <c r="AC60" s="30">
        <v>0.95</v>
      </c>
      <c r="AD60" s="31">
        <v>0</v>
      </c>
      <c r="AF60" s="30">
        <v>0.05</v>
      </c>
      <c r="AG60" s="31">
        <v>0</v>
      </c>
      <c r="AI60" s="30">
        <v>0.47499999999999998</v>
      </c>
      <c r="AJ60" s="31">
        <v>0.82272413359521668</v>
      </c>
      <c r="AL60" s="30">
        <v>0.97499999999999998</v>
      </c>
      <c r="AM60" s="31">
        <v>4.330127018922194E-2</v>
      </c>
      <c r="AO60" s="30">
        <v>0.05</v>
      </c>
      <c r="AP60" s="31">
        <v>0</v>
      </c>
      <c r="AQ60" s="32"/>
      <c r="AR60" s="30">
        <v>0.57000000000000028</v>
      </c>
      <c r="AS60" s="31">
        <v>0</v>
      </c>
      <c r="AT60" s="32"/>
      <c r="BM60" s="26">
        <v>0</v>
      </c>
      <c r="BN60" s="26">
        <v>0.47499999999999998</v>
      </c>
    </row>
    <row r="61" spans="1:66" x14ac:dyDescent="0.25">
      <c r="A61" s="4"/>
      <c r="B61" s="4"/>
      <c r="D61" s="30">
        <v>0.6</v>
      </c>
      <c r="E61" s="11">
        <v>0.4</v>
      </c>
      <c r="F61" s="31">
        <v>0.51961524227066325</v>
      </c>
      <c r="G61" s="32"/>
      <c r="J61" s="32"/>
      <c r="M61" s="32"/>
      <c r="N61" s="32"/>
      <c r="O61" s="32"/>
      <c r="P61" s="32"/>
      <c r="Q61" s="32"/>
      <c r="R61" s="32"/>
      <c r="S61" s="32"/>
      <c r="T61" s="32"/>
      <c r="U61" s="32"/>
      <c r="V61" s="32"/>
      <c r="W61" s="32"/>
      <c r="X61" s="32"/>
      <c r="Y61" s="32"/>
      <c r="Z61" s="30">
        <v>0.52500000000000024</v>
      </c>
      <c r="AA61" s="31">
        <v>0.82272413359521668</v>
      </c>
      <c r="AC61" s="30">
        <v>0.97500000000000064</v>
      </c>
      <c r="AD61" s="31">
        <v>4.330127018922194E-2</v>
      </c>
      <c r="AF61" s="30">
        <v>2.5000000000000001E-2</v>
      </c>
      <c r="AG61" s="31">
        <v>4.330127018922194E-2</v>
      </c>
      <c r="AI61" s="30">
        <v>0.44499999999999995</v>
      </c>
      <c r="AJ61" s="31">
        <v>0.82272413359521668</v>
      </c>
      <c r="AL61" s="30">
        <v>0.99</v>
      </c>
      <c r="AM61" s="31">
        <v>6.9281270189221936E-2</v>
      </c>
      <c r="AO61" s="30">
        <v>6.5000000000000002E-2</v>
      </c>
      <c r="AP61" s="31">
        <v>-2.598E-2</v>
      </c>
      <c r="AQ61" s="32"/>
      <c r="AR61" s="30">
        <v>0.58000000000000029</v>
      </c>
      <c r="AS61" s="31">
        <v>0</v>
      </c>
      <c r="AT61" s="32"/>
      <c r="BM61" s="26">
        <v>0</v>
      </c>
      <c r="BN61" s="26">
        <v>0.5</v>
      </c>
    </row>
    <row r="62" spans="1:66" x14ac:dyDescent="0.25">
      <c r="A62" s="4"/>
      <c r="B62" s="4"/>
      <c r="D62" s="30">
        <v>0.6</v>
      </c>
      <c r="E62" s="11">
        <v>0.5</v>
      </c>
      <c r="F62" s="31">
        <v>0.51961524227066325</v>
      </c>
      <c r="G62" s="32"/>
      <c r="J62" s="32"/>
      <c r="M62" s="32"/>
      <c r="N62" s="32"/>
      <c r="O62" s="32"/>
      <c r="P62" s="32"/>
      <c r="Q62" s="32"/>
      <c r="R62" s="32"/>
      <c r="S62" s="32"/>
      <c r="T62" s="32"/>
      <c r="U62" s="32"/>
      <c r="V62" s="32"/>
      <c r="W62" s="32"/>
      <c r="X62" s="32"/>
      <c r="Y62" s="32"/>
      <c r="Z62" s="30"/>
      <c r="AA62" s="31"/>
      <c r="AC62" s="30"/>
      <c r="AD62" s="31"/>
      <c r="AF62" s="30"/>
      <c r="AG62" s="31"/>
      <c r="AI62" s="30"/>
      <c r="AJ62" s="31"/>
      <c r="AL62" s="30"/>
      <c r="AM62" s="31"/>
      <c r="AO62" s="30"/>
      <c r="AP62" s="31"/>
      <c r="AQ62" s="32"/>
      <c r="AR62" s="30">
        <v>0.5900000000000003</v>
      </c>
      <c r="AS62" s="31">
        <v>0</v>
      </c>
      <c r="AT62" s="32"/>
      <c r="BM62" s="26"/>
      <c r="BN62" s="26"/>
    </row>
    <row r="63" spans="1:66" x14ac:dyDescent="0.25">
      <c r="A63" s="4"/>
      <c r="B63" s="4"/>
      <c r="D63" s="30">
        <v>0.6</v>
      </c>
      <c r="E63" s="11">
        <v>0.6</v>
      </c>
      <c r="F63" s="31">
        <v>0.51961524227066325</v>
      </c>
      <c r="G63" s="32"/>
      <c r="J63" s="32"/>
      <c r="M63" s="32"/>
      <c r="N63" s="32"/>
      <c r="O63" s="32"/>
      <c r="P63" s="32"/>
      <c r="Q63" s="32"/>
      <c r="R63" s="32"/>
      <c r="S63" s="32"/>
      <c r="T63" s="32"/>
      <c r="U63" s="32"/>
      <c r="V63" s="32"/>
      <c r="W63" s="32"/>
      <c r="X63" s="32"/>
      <c r="Y63" s="32"/>
      <c r="Z63" s="37">
        <v>0.5</v>
      </c>
      <c r="AA63" s="38">
        <v>0.8660254037844386</v>
      </c>
      <c r="AC63" s="37">
        <v>1</v>
      </c>
      <c r="AD63" s="38">
        <v>0</v>
      </c>
      <c r="AF63" s="37">
        <v>0</v>
      </c>
      <c r="AG63" s="38">
        <v>0</v>
      </c>
      <c r="AI63" s="30">
        <v>0.5</v>
      </c>
      <c r="AJ63" s="31">
        <v>0.8660254037844386</v>
      </c>
      <c r="AL63" s="30">
        <v>1</v>
      </c>
      <c r="AM63" s="31">
        <v>0</v>
      </c>
      <c r="AO63" s="30">
        <v>0</v>
      </c>
      <c r="AP63" s="31">
        <v>0</v>
      </c>
      <c r="AQ63" s="32"/>
      <c r="AR63" s="30">
        <v>0.60000000000000031</v>
      </c>
      <c r="AS63" s="31">
        <v>0</v>
      </c>
      <c r="AT63" s="32"/>
      <c r="BM63" s="26">
        <v>0.08</v>
      </c>
      <c r="BN63" s="26">
        <v>0.5</v>
      </c>
    </row>
    <row r="64" spans="1:66" x14ac:dyDescent="0.25">
      <c r="A64" s="4"/>
      <c r="B64" s="4"/>
      <c r="D64" s="37">
        <v>0.6</v>
      </c>
      <c r="E64" s="39">
        <v>0.7</v>
      </c>
      <c r="F64" s="38">
        <v>0.51961524227066325</v>
      </c>
      <c r="G64" s="32"/>
      <c r="J64" s="32"/>
      <c r="M64" s="32"/>
      <c r="N64" s="32"/>
      <c r="O64" s="32"/>
      <c r="P64" s="32"/>
      <c r="Q64" s="32"/>
      <c r="R64" s="32"/>
      <c r="S64" s="32"/>
      <c r="T64" s="32"/>
      <c r="U64" s="32"/>
      <c r="V64" s="32"/>
      <c r="W64" s="32"/>
      <c r="X64" s="32"/>
      <c r="Y64" s="32"/>
      <c r="AI64" s="37">
        <v>0.47</v>
      </c>
      <c r="AJ64" s="38">
        <v>0.8660254037844386</v>
      </c>
      <c r="AL64" s="37">
        <v>1.0149999999999999</v>
      </c>
      <c r="AM64" s="38">
        <v>2.598E-2</v>
      </c>
      <c r="AO64" s="37">
        <v>1.4999999999999999E-2</v>
      </c>
      <c r="AP64" s="38">
        <v>-2.598E-2</v>
      </c>
      <c r="AQ64" s="32"/>
      <c r="AR64" s="30">
        <v>0.61000000000000032</v>
      </c>
      <c r="AS64" s="31">
        <v>0</v>
      </c>
      <c r="AT64" s="32"/>
      <c r="BM64" s="26">
        <v>0.14000000000000001</v>
      </c>
      <c r="BN64" s="26">
        <v>0.5</v>
      </c>
    </row>
    <row r="65" spans="1:66" x14ac:dyDescent="0.25">
      <c r="A65" s="4"/>
      <c r="B65" s="4"/>
      <c r="D65" s="30"/>
      <c r="F65" s="31"/>
      <c r="G65" s="32"/>
      <c r="J65" s="32"/>
      <c r="M65" s="32"/>
      <c r="N65" s="32"/>
      <c r="O65" s="32"/>
      <c r="P65" s="32"/>
      <c r="Q65" s="32"/>
      <c r="R65" s="32"/>
      <c r="S65" s="32"/>
      <c r="T65" s="32"/>
      <c r="U65" s="32"/>
      <c r="V65" s="32"/>
      <c r="W65" s="32"/>
      <c r="X65" s="32"/>
      <c r="Y65" s="32"/>
      <c r="AQ65" s="32"/>
      <c r="AR65" s="30">
        <v>0.62000000000000033</v>
      </c>
      <c r="AS65" s="31">
        <v>0</v>
      </c>
      <c r="AT65" s="32"/>
      <c r="BM65" s="26">
        <v>0.14000000000000001</v>
      </c>
      <c r="BN65" s="26">
        <v>0.47499999999999998</v>
      </c>
    </row>
    <row r="66" spans="1:66" x14ac:dyDescent="0.25">
      <c r="A66" s="4"/>
      <c r="B66" s="4"/>
      <c r="D66" s="20">
        <v>0.7</v>
      </c>
      <c r="E66" s="21">
        <v>0.35</v>
      </c>
      <c r="F66" s="22">
        <v>0.60621778264910697</v>
      </c>
      <c r="G66" s="32"/>
      <c r="J66" s="32"/>
      <c r="M66" s="32"/>
      <c r="N66" s="32"/>
      <c r="O66" s="32"/>
      <c r="P66" s="32"/>
      <c r="Q66" s="32"/>
      <c r="R66" s="32"/>
      <c r="S66" s="32"/>
      <c r="T66" s="32"/>
      <c r="U66" s="32"/>
      <c r="V66" s="32"/>
      <c r="W66" s="32"/>
      <c r="X66" s="32"/>
      <c r="Y66" s="32"/>
      <c r="AQ66" s="32"/>
      <c r="AR66" s="30">
        <v>0.63000000000000034</v>
      </c>
      <c r="AS66" s="31">
        <v>0</v>
      </c>
      <c r="AT66" s="32"/>
      <c r="BM66" s="26">
        <v>0.08</v>
      </c>
      <c r="BN66" s="26">
        <v>0.47499999999999998</v>
      </c>
    </row>
    <row r="67" spans="1:66" x14ac:dyDescent="0.25">
      <c r="A67" s="4"/>
      <c r="B67" s="4"/>
      <c r="D67" s="30">
        <v>0.7</v>
      </c>
      <c r="E67" s="11">
        <v>0.45</v>
      </c>
      <c r="F67" s="31">
        <v>0.60621778264910697</v>
      </c>
      <c r="G67" s="32"/>
      <c r="J67" s="32"/>
      <c r="M67" s="32"/>
      <c r="N67" s="32"/>
      <c r="O67" s="32"/>
      <c r="P67" s="32"/>
      <c r="Q67" s="32"/>
      <c r="R67" s="32"/>
      <c r="S67" s="32"/>
      <c r="T67" s="32"/>
      <c r="U67" s="32"/>
      <c r="V67" s="32"/>
      <c r="W67" s="32"/>
      <c r="X67" s="32"/>
      <c r="Y67" s="32"/>
      <c r="AQ67" s="32"/>
      <c r="AR67" s="30">
        <v>0.64000000000000035</v>
      </c>
      <c r="AS67" s="31">
        <v>0</v>
      </c>
      <c r="AT67" s="32"/>
      <c r="BM67" s="26">
        <v>0.08</v>
      </c>
      <c r="BN67" s="26">
        <v>0.5</v>
      </c>
    </row>
    <row r="68" spans="1:66" x14ac:dyDescent="0.25">
      <c r="A68" s="4"/>
      <c r="B68" s="4"/>
      <c r="D68" s="30">
        <v>0.7</v>
      </c>
      <c r="E68" s="11">
        <v>0.55000000000000004</v>
      </c>
      <c r="F68" s="31">
        <v>0.60621778264910697</v>
      </c>
      <c r="G68" s="32"/>
      <c r="J68" s="32"/>
      <c r="M68" s="32"/>
      <c r="N68" s="32"/>
      <c r="O68" s="32"/>
      <c r="P68" s="32"/>
      <c r="Q68" s="32"/>
      <c r="R68" s="32"/>
      <c r="S68" s="32"/>
      <c r="T68" s="32"/>
      <c r="U68" s="32"/>
      <c r="V68" s="32"/>
      <c r="W68" s="32"/>
      <c r="X68" s="32"/>
      <c r="Y68" s="32"/>
      <c r="AQ68" s="32"/>
      <c r="AR68" s="30">
        <v>0.65000000000000036</v>
      </c>
      <c r="AS68" s="31">
        <v>0</v>
      </c>
      <c r="AT68" s="32"/>
      <c r="BM68" s="26"/>
      <c r="BN68" s="26"/>
    </row>
    <row r="69" spans="1:66" x14ac:dyDescent="0.25">
      <c r="A69" s="4"/>
      <c r="B69" s="4"/>
      <c r="D69" s="37">
        <v>0.7</v>
      </c>
      <c r="E69" s="39">
        <v>0.65</v>
      </c>
      <c r="F69" s="38">
        <v>0.60621778264910697</v>
      </c>
      <c r="G69" s="32"/>
      <c r="J69" s="32"/>
      <c r="M69" s="32"/>
      <c r="N69" s="32"/>
      <c r="O69" s="32"/>
      <c r="P69" s="32"/>
      <c r="Q69" s="32"/>
      <c r="R69" s="32"/>
      <c r="S69" s="32"/>
      <c r="T69" s="32"/>
      <c r="U69" s="32"/>
      <c r="V69" s="32"/>
      <c r="W69" s="32"/>
      <c r="X69" s="32"/>
      <c r="Y69" s="32"/>
      <c r="AQ69" s="32"/>
      <c r="AR69" s="30">
        <v>0.66000000000000036</v>
      </c>
      <c r="AS69" s="31">
        <v>0</v>
      </c>
      <c r="AT69" s="32"/>
      <c r="BM69" s="26">
        <v>0.16</v>
      </c>
      <c r="BN69" s="26">
        <v>0.5</v>
      </c>
    </row>
    <row r="70" spans="1:66" x14ac:dyDescent="0.25">
      <c r="A70" s="4"/>
      <c r="B70" s="4"/>
      <c r="D70" s="30"/>
      <c r="F70" s="31"/>
      <c r="G70" s="32"/>
      <c r="J70" s="32"/>
      <c r="M70" s="32"/>
      <c r="N70" s="32"/>
      <c r="O70" s="32"/>
      <c r="P70" s="32"/>
      <c r="Q70" s="32"/>
      <c r="R70" s="32"/>
      <c r="S70" s="32"/>
      <c r="T70" s="32"/>
      <c r="U70" s="32"/>
      <c r="V70" s="32"/>
      <c r="W70" s="32"/>
      <c r="X70" s="32"/>
      <c r="Y70" s="32"/>
      <c r="AQ70" s="32"/>
      <c r="AR70" s="30">
        <v>0.67000000000000037</v>
      </c>
      <c r="AS70" s="31">
        <v>0</v>
      </c>
      <c r="AT70" s="32"/>
      <c r="BM70" s="26">
        <v>0.22</v>
      </c>
      <c r="BN70" s="26">
        <v>0.5</v>
      </c>
    </row>
    <row r="71" spans="1:66" x14ac:dyDescent="0.25">
      <c r="A71" s="4"/>
      <c r="B71" s="4"/>
      <c r="D71" s="20">
        <v>0.8</v>
      </c>
      <c r="E71" s="21">
        <v>0.4</v>
      </c>
      <c r="F71" s="22">
        <v>0.69282032302755103</v>
      </c>
      <c r="G71" s="32"/>
      <c r="J71" s="32"/>
      <c r="M71" s="32"/>
      <c r="N71" s="32"/>
      <c r="O71" s="32"/>
      <c r="P71" s="32"/>
      <c r="Q71" s="32"/>
      <c r="R71" s="32"/>
      <c r="S71" s="32"/>
      <c r="T71" s="32"/>
      <c r="U71" s="32"/>
      <c r="V71" s="32"/>
      <c r="W71" s="32"/>
      <c r="X71" s="32"/>
      <c r="Y71" s="32"/>
      <c r="AQ71" s="32"/>
      <c r="AR71" s="30">
        <v>0.68000000000000038</v>
      </c>
      <c r="AS71" s="31">
        <v>0</v>
      </c>
      <c r="AT71" s="32"/>
      <c r="BM71" s="26">
        <v>0.22</v>
      </c>
      <c r="BN71" s="26">
        <v>0.47499999999999998</v>
      </c>
    </row>
    <row r="72" spans="1:66" x14ac:dyDescent="0.25">
      <c r="A72" s="4"/>
      <c r="B72" s="4"/>
      <c r="D72" s="30">
        <v>0.8</v>
      </c>
      <c r="E72" s="11">
        <v>0.5</v>
      </c>
      <c r="F72" s="31">
        <v>0.69282032302755103</v>
      </c>
      <c r="G72" s="32"/>
      <c r="J72" s="32"/>
      <c r="M72" s="32"/>
      <c r="N72" s="32"/>
      <c r="O72" s="32"/>
      <c r="P72" s="32"/>
      <c r="Q72" s="32"/>
      <c r="R72" s="32"/>
      <c r="S72" s="32"/>
      <c r="T72" s="32"/>
      <c r="U72" s="32"/>
      <c r="V72" s="32"/>
      <c r="W72" s="32"/>
      <c r="X72" s="32"/>
      <c r="Y72" s="32"/>
      <c r="AQ72" s="32"/>
      <c r="AR72" s="30">
        <v>0.69000000000000039</v>
      </c>
      <c r="AS72" s="31">
        <v>0</v>
      </c>
      <c r="AT72" s="32"/>
      <c r="BM72" s="26">
        <v>0.16</v>
      </c>
      <c r="BN72" s="26">
        <v>0.47499999999999998</v>
      </c>
    </row>
    <row r="73" spans="1:66" x14ac:dyDescent="0.25">
      <c r="A73" s="4"/>
      <c r="B73" s="4"/>
      <c r="D73" s="37">
        <v>0.8</v>
      </c>
      <c r="E73" s="39">
        <v>0.6</v>
      </c>
      <c r="F73" s="38">
        <v>0.69282032302755103</v>
      </c>
      <c r="G73" s="32"/>
      <c r="J73" s="32"/>
      <c r="M73" s="32"/>
      <c r="N73" s="32"/>
      <c r="O73" s="32"/>
      <c r="P73" s="32"/>
      <c r="Q73" s="32"/>
      <c r="R73" s="32"/>
      <c r="S73" s="32"/>
      <c r="T73" s="32"/>
      <c r="U73" s="32"/>
      <c r="V73" s="32"/>
      <c r="W73" s="32"/>
      <c r="X73" s="32"/>
      <c r="Y73" s="32"/>
      <c r="AQ73" s="32"/>
      <c r="AR73" s="30">
        <v>0.7000000000000004</v>
      </c>
      <c r="AS73" s="31">
        <v>0</v>
      </c>
      <c r="AT73" s="32"/>
      <c r="BM73" s="26">
        <v>0.16</v>
      </c>
      <c r="BN73" s="26">
        <v>0.5</v>
      </c>
    </row>
    <row r="74" spans="1:66" x14ac:dyDescent="0.25">
      <c r="A74" s="4"/>
      <c r="B74" s="4"/>
      <c r="D74" s="30"/>
      <c r="F74" s="31"/>
      <c r="G74" s="32"/>
      <c r="J74" s="32"/>
      <c r="M74" s="32"/>
      <c r="N74" s="32"/>
      <c r="O74" s="32"/>
      <c r="P74" s="32"/>
      <c r="Q74" s="32"/>
      <c r="R74" s="32"/>
      <c r="S74" s="32"/>
      <c r="T74" s="32"/>
      <c r="U74" s="32"/>
      <c r="V74" s="32"/>
      <c r="W74" s="32"/>
      <c r="X74" s="32"/>
      <c r="Y74" s="32"/>
      <c r="AQ74" s="32"/>
      <c r="AR74" s="30">
        <v>0.71000000000000041</v>
      </c>
      <c r="AS74" s="31">
        <v>0</v>
      </c>
      <c r="AT74" s="32"/>
      <c r="BM74" s="26"/>
      <c r="BN74" s="26"/>
    </row>
    <row r="75" spans="1:66" x14ac:dyDescent="0.25">
      <c r="A75" s="4"/>
      <c r="B75" s="4"/>
      <c r="D75" s="20">
        <v>0.9</v>
      </c>
      <c r="E75" s="21">
        <v>0.45</v>
      </c>
      <c r="F75" s="22">
        <v>0.77942286340599476</v>
      </c>
      <c r="G75" s="32"/>
      <c r="J75" s="32"/>
      <c r="M75" s="32"/>
      <c r="N75" s="32"/>
      <c r="O75" s="32"/>
      <c r="P75" s="32"/>
      <c r="Q75" s="32"/>
      <c r="R75" s="32"/>
      <c r="S75" s="32"/>
      <c r="T75" s="32"/>
      <c r="U75" s="32"/>
      <c r="V75" s="32"/>
      <c r="W75" s="32"/>
      <c r="X75" s="32"/>
      <c r="Y75" s="32"/>
      <c r="AQ75" s="32"/>
      <c r="AR75" s="30">
        <v>0.72000000000000042</v>
      </c>
      <c r="AS75" s="31">
        <v>0</v>
      </c>
      <c r="AT75" s="32"/>
      <c r="BM75" s="26"/>
      <c r="BN75" s="26"/>
    </row>
    <row r="76" spans="1:66" x14ac:dyDescent="0.25">
      <c r="A76" s="4"/>
      <c r="B76" s="4"/>
      <c r="D76" s="37">
        <v>0.9</v>
      </c>
      <c r="E76" s="39">
        <v>0.55000000000000004</v>
      </c>
      <c r="F76" s="38">
        <v>0.77942286340599476</v>
      </c>
      <c r="G76" s="32"/>
      <c r="J76" s="32"/>
      <c r="M76" s="32"/>
      <c r="N76" s="32"/>
      <c r="O76" s="32"/>
      <c r="P76" s="32"/>
      <c r="Q76" s="32"/>
      <c r="R76" s="32"/>
      <c r="S76" s="32"/>
      <c r="T76" s="32"/>
      <c r="U76" s="32"/>
      <c r="V76" s="32"/>
      <c r="W76" s="32"/>
      <c r="X76" s="32"/>
      <c r="Y76" s="32"/>
      <c r="AQ76" s="32"/>
      <c r="AR76" s="30">
        <v>0.73000000000000043</v>
      </c>
      <c r="AS76" s="31">
        <v>0</v>
      </c>
      <c r="AT76" s="32"/>
      <c r="BM76" s="26"/>
      <c r="BN76" s="26"/>
    </row>
    <row r="77" spans="1:66" x14ac:dyDescent="0.25">
      <c r="A77" s="4"/>
      <c r="B77" s="4"/>
      <c r="D77" s="37"/>
      <c r="E77" s="39"/>
      <c r="F77" s="38"/>
      <c r="G77" s="32"/>
      <c r="J77" s="32"/>
      <c r="M77" s="32"/>
      <c r="N77" s="32"/>
      <c r="O77" s="32"/>
      <c r="P77" s="32"/>
      <c r="Q77" s="32"/>
      <c r="R77" s="32"/>
      <c r="S77" s="32"/>
      <c r="T77" s="32"/>
      <c r="U77" s="32"/>
      <c r="V77" s="32"/>
      <c r="W77" s="32"/>
      <c r="X77" s="32"/>
      <c r="Y77" s="32"/>
      <c r="AQ77" s="32"/>
      <c r="AR77" s="30">
        <v>0.74000000000000044</v>
      </c>
      <c r="AS77" s="31">
        <v>0</v>
      </c>
      <c r="AT77" s="32"/>
      <c r="BM77" s="26"/>
      <c r="BN77" s="26"/>
    </row>
    <row r="78" spans="1:66" x14ac:dyDescent="0.25">
      <c r="A78" s="4"/>
      <c r="B78" s="4"/>
      <c r="D78" s="43">
        <v>1</v>
      </c>
      <c r="E78" s="44">
        <v>0.5</v>
      </c>
      <c r="F78" s="45">
        <v>0.8660254037844386</v>
      </c>
      <c r="G78" s="32"/>
      <c r="J78" s="32"/>
      <c r="M78" s="32"/>
      <c r="N78" s="32"/>
      <c r="O78" s="32"/>
      <c r="P78" s="32"/>
      <c r="Q78" s="32"/>
      <c r="R78" s="32"/>
      <c r="S78" s="32"/>
      <c r="T78" s="32"/>
      <c r="U78" s="32"/>
      <c r="V78" s="32"/>
      <c r="W78" s="32"/>
      <c r="X78" s="32"/>
      <c r="Y78" s="32"/>
      <c r="AQ78" s="32"/>
      <c r="AR78" s="30">
        <v>0.75000000000000044</v>
      </c>
      <c r="AS78" s="31">
        <v>0</v>
      </c>
      <c r="AT78" s="32"/>
      <c r="BM78" s="26"/>
      <c r="BN78" s="26"/>
    </row>
    <row r="79" spans="1:66" x14ac:dyDescent="0.25">
      <c r="A79" s="4"/>
      <c r="B79" s="4"/>
      <c r="G79" s="32"/>
      <c r="J79" s="32"/>
      <c r="M79" s="32"/>
      <c r="N79" s="32"/>
      <c r="O79" s="32"/>
      <c r="P79" s="32"/>
      <c r="Q79" s="32"/>
      <c r="R79" s="32"/>
      <c r="S79" s="32"/>
      <c r="T79" s="32"/>
      <c r="U79" s="32"/>
      <c r="V79" s="32"/>
      <c r="W79" s="32"/>
      <c r="X79" s="32"/>
      <c r="Y79" s="32"/>
      <c r="AQ79" s="32"/>
      <c r="AR79" s="30">
        <v>0.76000000000000045</v>
      </c>
      <c r="AS79" s="31">
        <v>0</v>
      </c>
      <c r="AT79" s="32"/>
      <c r="BM79" s="26"/>
      <c r="BN79" s="26"/>
    </row>
    <row r="80" spans="1:66" x14ac:dyDescent="0.25">
      <c r="A80" s="4"/>
      <c r="B80" s="4"/>
      <c r="G80" s="32"/>
      <c r="J80" s="32"/>
      <c r="M80" s="32"/>
      <c r="N80" s="32"/>
      <c r="O80" s="32"/>
      <c r="P80" s="32"/>
      <c r="Q80" s="32"/>
      <c r="R80" s="32"/>
      <c r="S80" s="32"/>
      <c r="T80" s="32"/>
      <c r="U80" s="32"/>
      <c r="V80" s="32"/>
      <c r="W80" s="32"/>
      <c r="X80" s="32"/>
      <c r="Y80" s="32"/>
      <c r="AQ80" s="32"/>
      <c r="AR80" s="30">
        <v>0.77000000000000046</v>
      </c>
      <c r="AS80" s="31">
        <v>0</v>
      </c>
      <c r="AT80" s="32"/>
      <c r="BM80" s="26"/>
      <c r="BN80" s="26"/>
    </row>
    <row r="81" spans="1:66" x14ac:dyDescent="0.25">
      <c r="A81" s="4"/>
      <c r="B81" s="4"/>
      <c r="G81" s="32"/>
      <c r="J81" s="32"/>
      <c r="M81" s="32"/>
      <c r="N81" s="32"/>
      <c r="O81" s="32"/>
      <c r="P81" s="32"/>
      <c r="Q81" s="32"/>
      <c r="R81" s="32"/>
      <c r="S81" s="32"/>
      <c r="T81" s="32"/>
      <c r="U81" s="32"/>
      <c r="V81" s="32"/>
      <c r="W81" s="32"/>
      <c r="X81" s="32"/>
      <c r="Y81" s="32"/>
      <c r="AQ81" s="32"/>
      <c r="AR81" s="30">
        <v>0.78000000000000047</v>
      </c>
      <c r="AS81" s="31">
        <v>0</v>
      </c>
      <c r="AT81" s="32"/>
      <c r="BM81" s="26"/>
      <c r="BN81" s="26"/>
    </row>
    <row r="82" spans="1:66" x14ac:dyDescent="0.25">
      <c r="A82" s="4"/>
      <c r="B82" s="4"/>
      <c r="G82" s="32"/>
      <c r="J82" s="32"/>
      <c r="M82" s="32"/>
      <c r="N82" s="32"/>
      <c r="O82" s="32"/>
      <c r="P82" s="32"/>
      <c r="Q82" s="32"/>
      <c r="R82" s="32"/>
      <c r="S82" s="32"/>
      <c r="T82" s="32"/>
      <c r="U82" s="32"/>
      <c r="V82" s="32"/>
      <c r="W82" s="32"/>
      <c r="X82" s="32"/>
      <c r="Y82" s="32"/>
      <c r="AQ82" s="32"/>
      <c r="AR82" s="30">
        <v>0.79000000000000048</v>
      </c>
      <c r="AS82" s="31">
        <v>0</v>
      </c>
      <c r="AT82" s="32"/>
      <c r="BM82" s="26"/>
      <c r="BN82" s="26"/>
    </row>
    <row r="83" spans="1:66" x14ac:dyDescent="0.25">
      <c r="A83" s="4"/>
      <c r="B83" s="4"/>
      <c r="G83" s="32"/>
      <c r="J83" s="32"/>
      <c r="M83" s="32"/>
      <c r="N83" s="32"/>
      <c r="O83" s="32"/>
      <c r="P83" s="32"/>
      <c r="Q83" s="32"/>
      <c r="R83" s="32"/>
      <c r="S83" s="32"/>
      <c r="T83" s="32"/>
      <c r="U83" s="32"/>
      <c r="V83" s="32"/>
      <c r="W83" s="32"/>
      <c r="X83" s="32"/>
      <c r="Y83" s="32"/>
      <c r="AQ83" s="32"/>
      <c r="AR83" s="30">
        <v>0.80000000000000049</v>
      </c>
      <c r="AS83" s="31">
        <v>0</v>
      </c>
      <c r="AT83" s="32"/>
      <c r="BM83" s="26"/>
      <c r="BN83" s="26"/>
    </row>
    <row r="84" spans="1:66" x14ac:dyDescent="0.25">
      <c r="A84" s="4"/>
      <c r="B84" s="4"/>
      <c r="G84" s="32"/>
      <c r="J84" s="32"/>
      <c r="M84" s="32"/>
      <c r="N84" s="32"/>
      <c r="O84" s="32"/>
      <c r="P84" s="32"/>
      <c r="Q84" s="32"/>
      <c r="R84" s="32"/>
      <c r="S84" s="32"/>
      <c r="T84" s="32"/>
      <c r="U84" s="32"/>
      <c r="V84" s="32"/>
      <c r="W84" s="32"/>
      <c r="X84" s="32"/>
      <c r="Y84" s="32"/>
      <c r="AQ84" s="32"/>
      <c r="AR84" s="30">
        <v>0.8100000000000005</v>
      </c>
      <c r="AS84" s="31">
        <v>0</v>
      </c>
      <c r="AT84" s="32"/>
      <c r="BM84" s="26"/>
      <c r="BN84" s="26"/>
    </row>
    <row r="85" spans="1:66" x14ac:dyDescent="0.25">
      <c r="A85" s="4"/>
      <c r="B85" s="4"/>
      <c r="G85" s="32"/>
      <c r="J85" s="32"/>
      <c r="M85" s="32"/>
      <c r="N85" s="32"/>
      <c r="O85" s="32"/>
      <c r="P85" s="32"/>
      <c r="Q85" s="32"/>
      <c r="R85" s="32"/>
      <c r="S85" s="32"/>
      <c r="T85" s="32"/>
      <c r="U85" s="32"/>
      <c r="V85" s="32"/>
      <c r="W85" s="32"/>
      <c r="X85" s="32"/>
      <c r="Y85" s="32"/>
      <c r="AQ85" s="32"/>
      <c r="AR85" s="30">
        <v>0.82000000000000051</v>
      </c>
      <c r="AS85" s="31">
        <v>0</v>
      </c>
      <c r="AT85" s="32"/>
    </row>
    <row r="86" spans="1:66" x14ac:dyDescent="0.25">
      <c r="A86" s="4"/>
      <c r="B86" s="4"/>
      <c r="G86" s="32"/>
      <c r="J86" s="32"/>
      <c r="M86" s="32"/>
      <c r="N86" s="32"/>
      <c r="O86" s="32"/>
      <c r="P86" s="32"/>
      <c r="Q86" s="32"/>
      <c r="R86" s="32"/>
      <c r="S86" s="32"/>
      <c r="T86" s="32"/>
      <c r="U86" s="32"/>
      <c r="V86" s="32"/>
      <c r="W86" s="32"/>
      <c r="X86" s="32"/>
      <c r="Y86" s="32"/>
      <c r="AQ86" s="32"/>
      <c r="AR86" s="30">
        <v>0.83000000000000052</v>
      </c>
      <c r="AS86" s="31">
        <v>0</v>
      </c>
      <c r="AT86" s="32"/>
    </row>
    <row r="87" spans="1:66" x14ac:dyDescent="0.25">
      <c r="A87" s="4"/>
      <c r="B87" s="4"/>
      <c r="G87" s="32"/>
      <c r="J87" s="32"/>
      <c r="M87" s="32"/>
      <c r="N87" s="32"/>
      <c r="O87" s="32"/>
      <c r="P87" s="32"/>
      <c r="Q87" s="32"/>
      <c r="R87" s="32"/>
      <c r="S87" s="32"/>
      <c r="T87" s="32"/>
      <c r="U87" s="32"/>
      <c r="V87" s="32"/>
      <c r="W87" s="32"/>
      <c r="X87" s="32"/>
      <c r="Y87" s="32"/>
      <c r="AQ87" s="32"/>
      <c r="AR87" s="30">
        <v>0.84000000000000052</v>
      </c>
      <c r="AS87" s="31">
        <v>0</v>
      </c>
      <c r="AT87" s="32"/>
    </row>
    <row r="88" spans="1:66" x14ac:dyDescent="0.25">
      <c r="A88" s="4"/>
      <c r="B88" s="4"/>
      <c r="G88" s="32"/>
      <c r="J88" s="32"/>
      <c r="M88" s="32"/>
      <c r="N88" s="32"/>
      <c r="O88" s="32"/>
      <c r="P88" s="32"/>
      <c r="Q88" s="32"/>
      <c r="R88" s="32"/>
      <c r="S88" s="32"/>
      <c r="T88" s="32"/>
      <c r="U88" s="32"/>
      <c r="V88" s="32"/>
      <c r="W88" s="32"/>
      <c r="X88" s="32"/>
      <c r="Y88" s="32"/>
      <c r="AQ88" s="32"/>
      <c r="AR88" s="30">
        <v>0.85000000000000053</v>
      </c>
      <c r="AS88" s="31">
        <v>0</v>
      </c>
      <c r="AT88" s="32"/>
    </row>
    <row r="89" spans="1:66" x14ac:dyDescent="0.25">
      <c r="A89" s="4"/>
      <c r="B89" s="4"/>
      <c r="G89" s="32"/>
      <c r="J89" s="32"/>
      <c r="M89" s="32"/>
      <c r="N89" s="32"/>
      <c r="O89" s="32"/>
      <c r="P89" s="32"/>
      <c r="Q89" s="32"/>
      <c r="R89" s="32"/>
      <c r="S89" s="32"/>
      <c r="T89" s="32"/>
      <c r="U89" s="32"/>
      <c r="V89" s="32"/>
      <c r="W89" s="32"/>
      <c r="X89" s="32"/>
      <c r="Y89" s="32"/>
      <c r="AQ89" s="32"/>
      <c r="AR89" s="30">
        <v>0.86000000000000054</v>
      </c>
      <c r="AS89" s="31">
        <v>0</v>
      </c>
      <c r="AT89" s="32"/>
    </row>
    <row r="90" spans="1:66" x14ac:dyDescent="0.25">
      <c r="A90" s="4"/>
      <c r="B90" s="4"/>
      <c r="G90" s="32"/>
      <c r="J90" s="32"/>
      <c r="M90" s="32"/>
      <c r="N90" s="32"/>
      <c r="O90" s="32"/>
      <c r="P90" s="32"/>
      <c r="Q90" s="32"/>
      <c r="R90" s="32"/>
      <c r="S90" s="32"/>
      <c r="T90" s="32"/>
      <c r="U90" s="32"/>
      <c r="V90" s="32"/>
      <c r="W90" s="32"/>
      <c r="X90" s="32"/>
      <c r="Y90" s="32"/>
      <c r="AQ90" s="32"/>
      <c r="AR90" s="30">
        <v>0.87000000000000055</v>
      </c>
      <c r="AS90" s="31">
        <v>0</v>
      </c>
      <c r="AT90" s="32"/>
    </row>
    <row r="91" spans="1:66" x14ac:dyDescent="0.25">
      <c r="A91" s="4"/>
      <c r="B91" s="4"/>
      <c r="G91" s="32"/>
      <c r="J91" s="32"/>
      <c r="M91" s="32"/>
      <c r="N91" s="32"/>
      <c r="O91" s="32"/>
      <c r="P91" s="32"/>
      <c r="Q91" s="32"/>
      <c r="R91" s="32"/>
      <c r="S91" s="32"/>
      <c r="T91" s="32"/>
      <c r="U91" s="32"/>
      <c r="V91" s="32"/>
      <c r="W91" s="32"/>
      <c r="X91" s="32"/>
      <c r="Y91" s="32"/>
      <c r="AQ91" s="32"/>
      <c r="AR91" s="30">
        <v>0.88000000000000056</v>
      </c>
      <c r="AS91" s="31">
        <v>0</v>
      </c>
      <c r="AT91" s="32"/>
    </row>
    <row r="92" spans="1:66" x14ac:dyDescent="0.25">
      <c r="A92" s="4"/>
      <c r="B92" s="4"/>
      <c r="G92" s="32"/>
      <c r="J92" s="32"/>
      <c r="M92" s="32"/>
      <c r="N92" s="32"/>
      <c r="O92" s="32"/>
      <c r="P92" s="32"/>
      <c r="Q92" s="32"/>
      <c r="R92" s="32"/>
      <c r="S92" s="32"/>
      <c r="T92" s="32"/>
      <c r="U92" s="32"/>
      <c r="V92" s="32"/>
      <c r="W92" s="32"/>
      <c r="X92" s="32"/>
      <c r="Y92" s="32"/>
      <c r="AQ92" s="32"/>
      <c r="AR92" s="30">
        <v>0.89000000000000057</v>
      </c>
      <c r="AS92" s="31">
        <v>0</v>
      </c>
      <c r="AT92" s="32"/>
    </row>
    <row r="93" spans="1:66" x14ac:dyDescent="0.25">
      <c r="A93" s="4"/>
      <c r="B93" s="4"/>
      <c r="G93" s="32"/>
      <c r="J93" s="32"/>
      <c r="M93" s="32"/>
      <c r="N93" s="32"/>
      <c r="O93" s="32"/>
      <c r="P93" s="32"/>
      <c r="Q93" s="32"/>
      <c r="R93" s="32"/>
      <c r="S93" s="32"/>
      <c r="T93" s="32"/>
      <c r="U93" s="32"/>
      <c r="V93" s="32"/>
      <c r="W93" s="32"/>
      <c r="X93" s="32"/>
      <c r="Y93" s="32"/>
      <c r="AQ93" s="32"/>
      <c r="AR93" s="30">
        <v>0.90000000000000058</v>
      </c>
      <c r="AS93" s="31">
        <v>0</v>
      </c>
      <c r="AT93" s="32"/>
    </row>
    <row r="94" spans="1:66" x14ac:dyDescent="0.25">
      <c r="A94" s="4"/>
      <c r="B94" s="4"/>
      <c r="G94" s="32"/>
      <c r="J94" s="32"/>
      <c r="M94" s="32"/>
      <c r="N94" s="32"/>
      <c r="O94" s="32"/>
      <c r="P94" s="32"/>
      <c r="Q94" s="32"/>
      <c r="R94" s="32"/>
      <c r="S94" s="32"/>
      <c r="T94" s="32"/>
      <c r="U94" s="32"/>
      <c r="V94" s="32"/>
      <c r="W94" s="32"/>
      <c r="X94" s="32"/>
      <c r="Y94" s="32"/>
      <c r="AQ94" s="32"/>
      <c r="AR94" s="30">
        <v>0.91000000000000059</v>
      </c>
      <c r="AS94" s="31">
        <v>0</v>
      </c>
      <c r="AT94" s="32"/>
    </row>
    <row r="95" spans="1:66" x14ac:dyDescent="0.25">
      <c r="A95" s="4"/>
      <c r="B95" s="4"/>
      <c r="G95" s="32"/>
      <c r="J95" s="32"/>
      <c r="M95" s="32"/>
      <c r="N95" s="32"/>
      <c r="O95" s="32"/>
      <c r="P95" s="32"/>
      <c r="Q95" s="32"/>
      <c r="R95" s="32"/>
      <c r="S95" s="32"/>
      <c r="T95" s="32"/>
      <c r="U95" s="32"/>
      <c r="V95" s="32"/>
      <c r="W95" s="32"/>
      <c r="X95" s="32"/>
      <c r="Y95" s="32"/>
      <c r="AQ95" s="32"/>
      <c r="AR95" s="30">
        <v>0.9200000000000006</v>
      </c>
      <c r="AS95" s="31">
        <v>0</v>
      </c>
      <c r="AT95" s="32"/>
    </row>
    <row r="96" spans="1:66" x14ac:dyDescent="0.25">
      <c r="A96" s="4"/>
      <c r="B96" s="4"/>
      <c r="G96" s="32"/>
      <c r="J96" s="32"/>
      <c r="M96" s="32"/>
      <c r="N96" s="32"/>
      <c r="O96" s="32"/>
      <c r="P96" s="32"/>
      <c r="Q96" s="32"/>
      <c r="R96" s="32"/>
      <c r="S96" s="32"/>
      <c r="T96" s="32"/>
      <c r="U96" s="32"/>
      <c r="V96" s="32"/>
      <c r="W96" s="32"/>
      <c r="X96" s="32"/>
      <c r="Y96" s="32"/>
      <c r="AQ96" s="32"/>
      <c r="AR96" s="30">
        <v>0.9300000000000006</v>
      </c>
      <c r="AS96" s="31">
        <v>0</v>
      </c>
      <c r="AT96" s="32"/>
    </row>
    <row r="97" spans="1:46" x14ac:dyDescent="0.25">
      <c r="A97" s="4"/>
      <c r="B97" s="4"/>
      <c r="G97" s="32"/>
      <c r="J97" s="32"/>
      <c r="M97" s="32"/>
      <c r="N97" s="32"/>
      <c r="O97" s="32"/>
      <c r="P97" s="32"/>
      <c r="Q97" s="32"/>
      <c r="R97" s="32"/>
      <c r="S97" s="32"/>
      <c r="T97" s="32"/>
      <c r="U97" s="32"/>
      <c r="V97" s="32"/>
      <c r="W97" s="32"/>
      <c r="X97" s="32"/>
      <c r="Y97" s="32"/>
      <c r="AQ97" s="32"/>
      <c r="AR97" s="30">
        <v>0.94000000000000061</v>
      </c>
      <c r="AS97" s="31">
        <v>0</v>
      </c>
      <c r="AT97" s="32"/>
    </row>
    <row r="98" spans="1:46" x14ac:dyDescent="0.25">
      <c r="A98" s="4"/>
      <c r="B98" s="4"/>
      <c r="G98" s="32"/>
      <c r="J98" s="32"/>
      <c r="M98" s="32"/>
      <c r="N98" s="32"/>
      <c r="O98" s="32"/>
      <c r="P98" s="32"/>
      <c r="Q98" s="32"/>
      <c r="R98" s="32"/>
      <c r="S98" s="32"/>
      <c r="T98" s="32"/>
      <c r="U98" s="32"/>
      <c r="V98" s="32"/>
      <c r="W98" s="32"/>
      <c r="X98" s="32"/>
      <c r="Y98" s="32"/>
      <c r="AQ98" s="32"/>
      <c r="AR98" s="30">
        <v>0.95000000000000062</v>
      </c>
      <c r="AS98" s="31">
        <v>0</v>
      </c>
      <c r="AT98" s="32"/>
    </row>
    <row r="99" spans="1:46" x14ac:dyDescent="0.25">
      <c r="A99" s="4"/>
      <c r="B99" s="4"/>
      <c r="G99" s="32"/>
      <c r="J99" s="32"/>
      <c r="M99" s="32"/>
      <c r="N99" s="32"/>
      <c r="O99" s="32"/>
      <c r="P99" s="32"/>
      <c r="Q99" s="32"/>
      <c r="R99" s="32"/>
      <c r="S99" s="32"/>
      <c r="T99" s="32"/>
      <c r="U99" s="32"/>
      <c r="V99" s="32"/>
      <c r="W99" s="32"/>
      <c r="X99" s="32"/>
      <c r="Y99" s="32"/>
      <c r="AQ99" s="32"/>
      <c r="AR99" s="30">
        <v>0.96000000000000063</v>
      </c>
      <c r="AS99" s="31">
        <v>0</v>
      </c>
      <c r="AT99" s="32"/>
    </row>
    <row r="100" spans="1:46" x14ac:dyDescent="0.25">
      <c r="A100" s="4"/>
      <c r="B100" s="4"/>
      <c r="G100" s="32"/>
      <c r="J100" s="32"/>
      <c r="M100" s="32"/>
      <c r="N100" s="32"/>
      <c r="O100" s="32"/>
      <c r="P100" s="32"/>
      <c r="Q100" s="32"/>
      <c r="R100" s="32"/>
      <c r="S100" s="32"/>
      <c r="T100" s="32"/>
      <c r="U100" s="32"/>
      <c r="V100" s="32"/>
      <c r="W100" s="32"/>
      <c r="X100" s="32"/>
      <c r="Y100" s="32"/>
      <c r="AQ100" s="32"/>
      <c r="AR100" s="30">
        <v>0.97000000000000064</v>
      </c>
      <c r="AS100" s="31">
        <v>0</v>
      </c>
      <c r="AT100" s="32"/>
    </row>
    <row r="101" spans="1:46" x14ac:dyDescent="0.25">
      <c r="A101" s="4"/>
      <c r="B101" s="4"/>
      <c r="G101" s="32"/>
      <c r="J101" s="32"/>
      <c r="M101" s="32"/>
      <c r="N101" s="32"/>
      <c r="O101" s="32"/>
      <c r="P101" s="32"/>
      <c r="Q101" s="32"/>
      <c r="R101" s="32"/>
      <c r="S101" s="32"/>
      <c r="T101" s="32"/>
      <c r="U101" s="32"/>
      <c r="V101" s="32"/>
      <c r="W101" s="32"/>
      <c r="X101" s="32"/>
      <c r="Y101" s="32"/>
      <c r="AQ101" s="32"/>
      <c r="AR101" s="30">
        <v>0.98000000000000065</v>
      </c>
      <c r="AS101" s="31">
        <v>0</v>
      </c>
      <c r="AT101" s="32"/>
    </row>
    <row r="102" spans="1:46" x14ac:dyDescent="0.25">
      <c r="A102" s="4"/>
      <c r="B102" s="4"/>
      <c r="G102" s="32"/>
      <c r="J102" s="32"/>
      <c r="M102" s="32"/>
      <c r="N102" s="32"/>
      <c r="O102" s="32"/>
      <c r="P102" s="32"/>
      <c r="Q102" s="32"/>
      <c r="R102" s="32"/>
      <c r="S102" s="32"/>
      <c r="T102" s="32"/>
      <c r="U102" s="32"/>
      <c r="V102" s="32"/>
      <c r="W102" s="32"/>
      <c r="X102" s="32"/>
      <c r="Y102" s="32"/>
      <c r="AQ102" s="32"/>
      <c r="AR102" s="30">
        <v>0.99000000000000066</v>
      </c>
      <c r="AS102" s="31">
        <v>0</v>
      </c>
      <c r="AT102" s="32"/>
    </row>
    <row r="103" spans="1:46" x14ac:dyDescent="0.25">
      <c r="A103" s="4"/>
      <c r="B103" s="4"/>
      <c r="G103" s="32"/>
      <c r="J103" s="32"/>
      <c r="M103" s="32"/>
      <c r="N103" s="32"/>
      <c r="O103" s="32"/>
      <c r="P103" s="32"/>
      <c r="Q103" s="32"/>
      <c r="R103" s="32"/>
      <c r="S103" s="32"/>
      <c r="T103" s="32"/>
      <c r="U103" s="32"/>
      <c r="V103" s="32"/>
      <c r="W103" s="32"/>
      <c r="X103" s="32"/>
      <c r="Y103" s="32"/>
      <c r="AQ103" s="32"/>
      <c r="AR103" s="30">
        <v>1.0000000000000007</v>
      </c>
      <c r="AS103" s="31">
        <v>0</v>
      </c>
      <c r="AT103" s="32"/>
    </row>
    <row r="104" spans="1:46" x14ac:dyDescent="0.25">
      <c r="A104" s="4"/>
      <c r="B104" s="4"/>
      <c r="G104" s="32"/>
      <c r="J104" s="32"/>
      <c r="M104" s="32"/>
      <c r="N104" s="32"/>
      <c r="O104" s="32"/>
      <c r="P104" s="32"/>
      <c r="Q104" s="32"/>
      <c r="R104" s="32"/>
      <c r="S104" s="32"/>
      <c r="T104" s="32"/>
      <c r="U104" s="32"/>
      <c r="V104" s="32"/>
      <c r="W104" s="32"/>
      <c r="X104" s="32"/>
      <c r="Y104" s="32"/>
      <c r="AQ104" s="32"/>
      <c r="AR104" s="30"/>
      <c r="AS104" s="31"/>
      <c r="AT104" s="32"/>
    </row>
    <row r="105" spans="1:46" x14ac:dyDescent="0.25">
      <c r="A105" s="4"/>
      <c r="B105" s="4"/>
      <c r="G105" s="32"/>
      <c r="J105" s="32"/>
      <c r="M105" s="32"/>
      <c r="N105" s="32"/>
      <c r="O105" s="32"/>
      <c r="P105" s="32"/>
      <c r="Q105" s="32"/>
      <c r="R105" s="32"/>
      <c r="S105" s="32"/>
      <c r="T105" s="32"/>
      <c r="U105" s="32"/>
      <c r="V105" s="32"/>
      <c r="W105" s="32"/>
      <c r="X105" s="32"/>
      <c r="Y105" s="32"/>
      <c r="AQ105" s="32"/>
      <c r="AR105" s="30">
        <v>5.0000000000000001E-3</v>
      </c>
      <c r="AS105" s="31">
        <v>8.6602540378443865E-3</v>
      </c>
      <c r="AT105" s="32"/>
    </row>
    <row r="106" spans="1:46" x14ac:dyDescent="0.25">
      <c r="A106" s="4"/>
      <c r="B106" s="4"/>
      <c r="G106" s="32"/>
      <c r="J106" s="32"/>
      <c r="M106" s="32"/>
      <c r="N106" s="32"/>
      <c r="O106" s="32"/>
      <c r="P106" s="32"/>
      <c r="Q106" s="32"/>
      <c r="R106" s="32"/>
      <c r="S106" s="32"/>
      <c r="T106" s="32"/>
      <c r="U106" s="32"/>
      <c r="V106" s="32"/>
      <c r="W106" s="32"/>
      <c r="X106" s="32"/>
      <c r="Y106" s="32"/>
      <c r="AQ106" s="32"/>
      <c r="AR106" s="30">
        <v>1.4999999999999999E-2</v>
      </c>
      <c r="AS106" s="31">
        <v>8.6602540378443865E-3</v>
      </c>
      <c r="AT106" s="32"/>
    </row>
    <row r="107" spans="1:46" x14ac:dyDescent="0.25">
      <c r="A107" s="4"/>
      <c r="B107" s="4"/>
      <c r="G107" s="32"/>
      <c r="J107" s="32"/>
      <c r="M107" s="32"/>
      <c r="N107" s="32"/>
      <c r="O107" s="32"/>
      <c r="P107" s="32"/>
      <c r="Q107" s="32"/>
      <c r="R107" s="32"/>
      <c r="S107" s="32"/>
      <c r="T107" s="32"/>
      <c r="U107" s="32"/>
      <c r="V107" s="32"/>
      <c r="W107" s="32"/>
      <c r="X107" s="32"/>
      <c r="Y107" s="32"/>
      <c r="AQ107" s="32"/>
      <c r="AR107" s="30">
        <v>2.5000000000000001E-2</v>
      </c>
      <c r="AS107" s="31">
        <v>8.6602540378443865E-3</v>
      </c>
      <c r="AT107" s="32"/>
    </row>
    <row r="108" spans="1:46" x14ac:dyDescent="0.25">
      <c r="A108" s="4"/>
      <c r="B108" s="4"/>
      <c r="G108" s="32"/>
      <c r="J108" s="32"/>
      <c r="M108" s="32"/>
      <c r="N108" s="32"/>
      <c r="O108" s="32"/>
      <c r="P108" s="32"/>
      <c r="Q108" s="32"/>
      <c r="R108" s="32"/>
      <c r="S108" s="32"/>
      <c r="T108" s="32"/>
      <c r="U108" s="32"/>
      <c r="V108" s="32"/>
      <c r="W108" s="32"/>
      <c r="X108" s="32"/>
      <c r="Y108" s="32"/>
      <c r="AQ108" s="32"/>
      <c r="AR108" s="30">
        <v>3.5000000000000003E-2</v>
      </c>
      <c r="AS108" s="31">
        <v>8.6602540378443865E-3</v>
      </c>
      <c r="AT108" s="32"/>
    </row>
    <row r="109" spans="1:46" x14ac:dyDescent="0.25">
      <c r="A109" s="4"/>
      <c r="B109" s="4"/>
      <c r="G109" s="32"/>
      <c r="J109" s="32"/>
      <c r="M109" s="32"/>
      <c r="N109" s="32"/>
      <c r="O109" s="32"/>
      <c r="P109" s="32"/>
      <c r="Q109" s="32"/>
      <c r="R109" s="32"/>
      <c r="S109" s="32"/>
      <c r="T109" s="32"/>
      <c r="U109" s="32"/>
      <c r="V109" s="32"/>
      <c r="W109" s="32"/>
      <c r="X109" s="32"/>
      <c r="Y109" s="32"/>
      <c r="AQ109" s="32"/>
      <c r="AR109" s="30">
        <v>4.5000000000000005E-2</v>
      </c>
      <c r="AS109" s="31">
        <v>8.6602540378443865E-3</v>
      </c>
      <c r="AT109" s="32"/>
    </row>
    <row r="110" spans="1:46" x14ac:dyDescent="0.25">
      <c r="G110" s="32"/>
      <c r="J110" s="32"/>
      <c r="M110" s="32"/>
      <c r="N110" s="32"/>
      <c r="O110" s="32"/>
      <c r="P110" s="32"/>
      <c r="Q110" s="32"/>
      <c r="R110" s="32"/>
      <c r="S110" s="32"/>
      <c r="T110" s="32"/>
      <c r="U110" s="32"/>
      <c r="V110" s="32"/>
      <c r="W110" s="32"/>
      <c r="X110" s="32"/>
      <c r="Y110" s="32"/>
      <c r="AQ110" s="32"/>
      <c r="AR110" s="30">
        <v>5.5000000000000007E-2</v>
      </c>
      <c r="AS110" s="31">
        <v>8.6602540378443865E-3</v>
      </c>
      <c r="AT110" s="32"/>
    </row>
    <row r="111" spans="1:46" x14ac:dyDescent="0.25">
      <c r="G111" s="32"/>
      <c r="J111" s="32"/>
      <c r="M111" s="32"/>
      <c r="N111" s="32"/>
      <c r="O111" s="32"/>
      <c r="P111" s="32"/>
      <c r="Q111" s="32"/>
      <c r="R111" s="32"/>
      <c r="S111" s="32"/>
      <c r="T111" s="32"/>
      <c r="U111" s="32"/>
      <c r="V111" s="32"/>
      <c r="W111" s="32"/>
      <c r="X111" s="32"/>
      <c r="Y111" s="32"/>
      <c r="AQ111" s="32"/>
      <c r="AR111" s="30">
        <v>6.5000000000000002E-2</v>
      </c>
      <c r="AS111" s="31">
        <v>8.6602540378443865E-3</v>
      </c>
      <c r="AT111" s="32"/>
    </row>
    <row r="112" spans="1:46" x14ac:dyDescent="0.25">
      <c r="G112" s="32"/>
      <c r="J112" s="32"/>
      <c r="M112" s="32"/>
      <c r="N112" s="32"/>
      <c r="O112" s="32"/>
      <c r="P112" s="32"/>
      <c r="Q112" s="32"/>
      <c r="R112" s="32"/>
      <c r="S112" s="32"/>
      <c r="T112" s="32"/>
      <c r="U112" s="32"/>
      <c r="V112" s="32"/>
      <c r="W112" s="32"/>
      <c r="X112" s="32"/>
      <c r="Y112" s="32"/>
      <c r="AQ112" s="32"/>
      <c r="AR112" s="30">
        <v>7.4999999999999997E-2</v>
      </c>
      <c r="AS112" s="31">
        <v>8.6602540378443865E-3</v>
      </c>
      <c r="AT112" s="32"/>
    </row>
    <row r="113" spans="44:45" x14ac:dyDescent="0.25">
      <c r="AR113" s="30">
        <v>8.4999999999999992E-2</v>
      </c>
      <c r="AS113" s="31">
        <v>8.6602540378443865E-3</v>
      </c>
    </row>
    <row r="114" spans="44:45" x14ac:dyDescent="0.25">
      <c r="AR114" s="30">
        <v>9.4999999999999987E-2</v>
      </c>
      <c r="AS114" s="31">
        <v>8.6602540378443865E-3</v>
      </c>
    </row>
    <row r="115" spans="44:45" x14ac:dyDescent="0.25">
      <c r="AR115" s="30">
        <v>0.10499999999999998</v>
      </c>
      <c r="AS115" s="31">
        <v>8.6602540378443865E-3</v>
      </c>
    </row>
    <row r="116" spans="44:45" x14ac:dyDescent="0.25">
      <c r="AR116" s="30">
        <v>0.11499999999999998</v>
      </c>
      <c r="AS116" s="31">
        <v>8.6602540378443865E-3</v>
      </c>
    </row>
    <row r="117" spans="44:45" x14ac:dyDescent="0.25">
      <c r="AR117" s="30">
        <v>0.12499999999999997</v>
      </c>
      <c r="AS117" s="31">
        <v>8.6602540378443865E-3</v>
      </c>
    </row>
    <row r="118" spans="44:45" x14ac:dyDescent="0.25">
      <c r="AR118" s="30">
        <v>0.13499999999999998</v>
      </c>
      <c r="AS118" s="31">
        <v>8.6602540378443865E-3</v>
      </c>
    </row>
    <row r="119" spans="44:45" x14ac:dyDescent="0.25">
      <c r="AR119" s="30">
        <v>0.14499999999999999</v>
      </c>
      <c r="AS119" s="31">
        <v>8.6602540378443865E-3</v>
      </c>
    </row>
    <row r="120" spans="44:45" x14ac:dyDescent="0.25">
      <c r="AR120" s="30">
        <v>0.155</v>
      </c>
      <c r="AS120" s="31">
        <v>8.6602540378443865E-3</v>
      </c>
    </row>
    <row r="121" spans="44:45" x14ac:dyDescent="0.25">
      <c r="AR121" s="30">
        <v>0.16500000000000001</v>
      </c>
      <c r="AS121" s="31">
        <v>8.6602540378443865E-3</v>
      </c>
    </row>
    <row r="122" spans="44:45" x14ac:dyDescent="0.25">
      <c r="AR122" s="30">
        <v>0.17500000000000002</v>
      </c>
      <c r="AS122" s="31">
        <v>8.6602540378443865E-3</v>
      </c>
    </row>
    <row r="123" spans="44:45" x14ac:dyDescent="0.25">
      <c r="AR123" s="30">
        <v>0.18500000000000003</v>
      </c>
      <c r="AS123" s="31">
        <v>8.6602540378443865E-3</v>
      </c>
    </row>
    <row r="124" spans="44:45" x14ac:dyDescent="0.25">
      <c r="AR124" s="30">
        <v>0.19500000000000003</v>
      </c>
      <c r="AS124" s="31">
        <v>8.6602540378443865E-3</v>
      </c>
    </row>
    <row r="125" spans="44:45" x14ac:dyDescent="0.25">
      <c r="AR125" s="30">
        <v>0.20500000000000004</v>
      </c>
      <c r="AS125" s="31">
        <v>8.6602540378443865E-3</v>
      </c>
    </row>
    <row r="126" spans="44:45" x14ac:dyDescent="0.25">
      <c r="AR126" s="30">
        <v>0.21500000000000005</v>
      </c>
      <c r="AS126" s="31">
        <v>8.6602540378443865E-3</v>
      </c>
    </row>
    <row r="127" spans="44:45" x14ac:dyDescent="0.25">
      <c r="AR127" s="30">
        <v>0.22500000000000006</v>
      </c>
      <c r="AS127" s="31">
        <v>8.6602540378443865E-3</v>
      </c>
    </row>
    <row r="128" spans="44:45" x14ac:dyDescent="0.25">
      <c r="AR128" s="30">
        <v>0.23500000000000007</v>
      </c>
      <c r="AS128" s="31">
        <v>8.6602540378443865E-3</v>
      </c>
    </row>
    <row r="129" spans="44:45" x14ac:dyDescent="0.25">
      <c r="AR129" s="30">
        <v>0.24500000000000008</v>
      </c>
      <c r="AS129" s="31">
        <v>8.6602540378443865E-3</v>
      </c>
    </row>
    <row r="130" spans="44:45" x14ac:dyDescent="0.25">
      <c r="AR130" s="30">
        <v>0.25500000000000006</v>
      </c>
      <c r="AS130" s="31">
        <v>8.6602540378443865E-3</v>
      </c>
    </row>
    <row r="131" spans="44:45" x14ac:dyDescent="0.25">
      <c r="AR131" s="30">
        <v>0.26500000000000007</v>
      </c>
      <c r="AS131" s="31">
        <v>8.6602540378443865E-3</v>
      </c>
    </row>
    <row r="132" spans="44:45" x14ac:dyDescent="0.25">
      <c r="AR132" s="30">
        <v>0.27500000000000008</v>
      </c>
      <c r="AS132" s="31">
        <v>8.6602540378443865E-3</v>
      </c>
    </row>
    <row r="133" spans="44:45" x14ac:dyDescent="0.25">
      <c r="AR133" s="30">
        <v>0.28500000000000009</v>
      </c>
      <c r="AS133" s="31">
        <v>8.6602540378443865E-3</v>
      </c>
    </row>
    <row r="134" spans="44:45" x14ac:dyDescent="0.25">
      <c r="AR134" s="30">
        <v>0.2950000000000001</v>
      </c>
      <c r="AS134" s="31">
        <v>8.6602540378443865E-3</v>
      </c>
    </row>
    <row r="135" spans="44:45" x14ac:dyDescent="0.25">
      <c r="AR135" s="30">
        <v>0.3050000000000001</v>
      </c>
      <c r="AS135" s="31">
        <v>8.6602540378443865E-3</v>
      </c>
    </row>
    <row r="136" spans="44:45" x14ac:dyDescent="0.25">
      <c r="AR136" s="30">
        <v>0.31500000000000011</v>
      </c>
      <c r="AS136" s="31">
        <v>8.6602540378443865E-3</v>
      </c>
    </row>
    <row r="137" spans="44:45" x14ac:dyDescent="0.25">
      <c r="AR137" s="30">
        <v>0.32500000000000012</v>
      </c>
      <c r="AS137" s="31">
        <v>8.6602540378443865E-3</v>
      </c>
    </row>
    <row r="138" spans="44:45" x14ac:dyDescent="0.25">
      <c r="AR138" s="30">
        <v>0.33500000000000013</v>
      </c>
      <c r="AS138" s="31">
        <v>8.6602540378443865E-3</v>
      </c>
    </row>
    <row r="139" spans="44:45" x14ac:dyDescent="0.25">
      <c r="AR139" s="30">
        <v>0.34500000000000014</v>
      </c>
      <c r="AS139" s="31">
        <v>8.6602540378443865E-3</v>
      </c>
    </row>
    <row r="140" spans="44:45" x14ac:dyDescent="0.25">
      <c r="AR140" s="30">
        <v>0.35500000000000015</v>
      </c>
      <c r="AS140" s="31">
        <v>8.6602540378443865E-3</v>
      </c>
    </row>
    <row r="141" spans="44:45" x14ac:dyDescent="0.25">
      <c r="AR141" s="30">
        <v>0.36500000000000016</v>
      </c>
      <c r="AS141" s="31">
        <v>8.6602540378443865E-3</v>
      </c>
    </row>
    <row r="142" spans="44:45" x14ac:dyDescent="0.25">
      <c r="AR142" s="30">
        <v>0.37500000000000017</v>
      </c>
      <c r="AS142" s="31">
        <v>8.6602540378443865E-3</v>
      </c>
    </row>
    <row r="143" spans="44:45" x14ac:dyDescent="0.25">
      <c r="AR143" s="30">
        <v>0.38500000000000018</v>
      </c>
      <c r="AS143" s="31">
        <v>8.6602540378443865E-3</v>
      </c>
    </row>
    <row r="144" spans="44:45" x14ac:dyDescent="0.25">
      <c r="AR144" s="30">
        <v>0.39500000000000018</v>
      </c>
      <c r="AS144" s="31">
        <v>8.6602540378443865E-3</v>
      </c>
    </row>
    <row r="145" spans="44:45" x14ac:dyDescent="0.25">
      <c r="AR145" s="30">
        <v>0.40500000000000019</v>
      </c>
      <c r="AS145" s="31">
        <v>8.6602540378443865E-3</v>
      </c>
    </row>
    <row r="146" spans="44:45" x14ac:dyDescent="0.25">
      <c r="AR146" s="30">
        <v>0.4150000000000002</v>
      </c>
      <c r="AS146" s="31">
        <v>8.6602540378443865E-3</v>
      </c>
    </row>
    <row r="147" spans="44:45" x14ac:dyDescent="0.25">
      <c r="AR147" s="30">
        <v>0.42500000000000021</v>
      </c>
      <c r="AS147" s="31">
        <v>8.6602540378443865E-3</v>
      </c>
    </row>
    <row r="148" spans="44:45" x14ac:dyDescent="0.25">
      <c r="AR148" s="30">
        <v>0.43500000000000022</v>
      </c>
      <c r="AS148" s="31">
        <v>8.6602540378443865E-3</v>
      </c>
    </row>
    <row r="149" spans="44:45" x14ac:dyDescent="0.25">
      <c r="AR149" s="30">
        <v>0.44500000000000023</v>
      </c>
      <c r="AS149" s="31">
        <v>8.6602540378443865E-3</v>
      </c>
    </row>
    <row r="150" spans="44:45" x14ac:dyDescent="0.25">
      <c r="AR150" s="30">
        <v>0.45500000000000024</v>
      </c>
      <c r="AS150" s="31">
        <v>8.6602540378443865E-3</v>
      </c>
    </row>
    <row r="151" spans="44:45" x14ac:dyDescent="0.25">
      <c r="AR151" s="30">
        <v>0.46500000000000025</v>
      </c>
      <c r="AS151" s="31">
        <v>8.6602540378443865E-3</v>
      </c>
    </row>
    <row r="152" spans="44:45" x14ac:dyDescent="0.25">
      <c r="AR152" s="30">
        <v>0.47500000000000026</v>
      </c>
      <c r="AS152" s="31">
        <v>8.6602540378443865E-3</v>
      </c>
    </row>
    <row r="153" spans="44:45" x14ac:dyDescent="0.25">
      <c r="AR153" s="30">
        <v>0.48500000000000026</v>
      </c>
      <c r="AS153" s="31">
        <v>8.6602540378443865E-3</v>
      </c>
    </row>
    <row r="154" spans="44:45" x14ac:dyDescent="0.25">
      <c r="AR154" s="30">
        <v>0.49500000000000027</v>
      </c>
      <c r="AS154" s="31">
        <v>8.6602540378443865E-3</v>
      </c>
    </row>
    <row r="155" spans="44:45" x14ac:dyDescent="0.25">
      <c r="AR155" s="30">
        <v>0.50500000000000023</v>
      </c>
      <c r="AS155" s="31">
        <v>8.6602540378443865E-3</v>
      </c>
    </row>
    <row r="156" spans="44:45" x14ac:dyDescent="0.25">
      <c r="AR156" s="30">
        <v>0.51500000000000024</v>
      </c>
      <c r="AS156" s="31">
        <v>8.6602540378443865E-3</v>
      </c>
    </row>
    <row r="157" spans="44:45" x14ac:dyDescent="0.25">
      <c r="AR157" s="30">
        <v>0.52500000000000024</v>
      </c>
      <c r="AS157" s="31">
        <v>8.6602540378443865E-3</v>
      </c>
    </row>
    <row r="158" spans="44:45" x14ac:dyDescent="0.25">
      <c r="AR158" s="30">
        <v>0.53500000000000025</v>
      </c>
      <c r="AS158" s="31">
        <v>8.6602540378443865E-3</v>
      </c>
    </row>
    <row r="159" spans="44:45" x14ac:dyDescent="0.25">
      <c r="AR159" s="30">
        <v>0.54500000000000026</v>
      </c>
      <c r="AS159" s="31">
        <v>8.6602540378443865E-3</v>
      </c>
    </row>
    <row r="160" spans="44:45" x14ac:dyDescent="0.25">
      <c r="AR160" s="30">
        <v>0.55500000000000027</v>
      </c>
      <c r="AS160" s="31">
        <v>8.6602540378443865E-3</v>
      </c>
    </row>
    <row r="161" spans="44:45" x14ac:dyDescent="0.25">
      <c r="AR161" s="30">
        <v>0.56500000000000028</v>
      </c>
      <c r="AS161" s="31">
        <v>8.6602540378443865E-3</v>
      </c>
    </row>
    <row r="162" spans="44:45" x14ac:dyDescent="0.25">
      <c r="AR162" s="30">
        <v>0.57500000000000029</v>
      </c>
      <c r="AS162" s="31">
        <v>8.6602540378443865E-3</v>
      </c>
    </row>
    <row r="163" spans="44:45" x14ac:dyDescent="0.25">
      <c r="AR163" s="30">
        <v>0.5850000000000003</v>
      </c>
      <c r="AS163" s="31">
        <v>8.6602540378443865E-3</v>
      </c>
    </row>
    <row r="164" spans="44:45" x14ac:dyDescent="0.25">
      <c r="AR164" s="30">
        <v>0.59500000000000031</v>
      </c>
      <c r="AS164" s="31">
        <v>8.6602540378443865E-3</v>
      </c>
    </row>
    <row r="165" spans="44:45" x14ac:dyDescent="0.25">
      <c r="AR165" s="30">
        <v>0.60500000000000032</v>
      </c>
      <c r="AS165" s="31">
        <v>8.6602540378443865E-3</v>
      </c>
    </row>
    <row r="166" spans="44:45" x14ac:dyDescent="0.25">
      <c r="AR166" s="30">
        <v>0.61500000000000032</v>
      </c>
      <c r="AS166" s="31">
        <v>8.6602540378443865E-3</v>
      </c>
    </row>
    <row r="167" spans="44:45" x14ac:dyDescent="0.25">
      <c r="AR167" s="30">
        <v>0.62500000000000033</v>
      </c>
      <c r="AS167" s="31">
        <v>8.6602540378443865E-3</v>
      </c>
    </row>
    <row r="168" spans="44:45" x14ac:dyDescent="0.25">
      <c r="AR168" s="30">
        <v>0.63500000000000034</v>
      </c>
      <c r="AS168" s="31">
        <v>8.6602540378443865E-3</v>
      </c>
    </row>
    <row r="169" spans="44:45" x14ac:dyDescent="0.25">
      <c r="AR169" s="30">
        <v>0.64500000000000035</v>
      </c>
      <c r="AS169" s="31">
        <v>8.6602540378443865E-3</v>
      </c>
    </row>
    <row r="170" spans="44:45" x14ac:dyDescent="0.25">
      <c r="AR170" s="30">
        <v>0.65500000000000036</v>
      </c>
      <c r="AS170" s="31">
        <v>8.6602540378443865E-3</v>
      </c>
    </row>
    <row r="171" spans="44:45" x14ac:dyDescent="0.25">
      <c r="AR171" s="30">
        <v>0.66500000000000037</v>
      </c>
      <c r="AS171" s="31">
        <v>8.6602540378443865E-3</v>
      </c>
    </row>
    <row r="172" spans="44:45" x14ac:dyDescent="0.25">
      <c r="AR172" s="30">
        <v>0.67500000000000038</v>
      </c>
      <c r="AS172" s="31">
        <v>8.6602540378443865E-3</v>
      </c>
    </row>
    <row r="173" spans="44:45" x14ac:dyDescent="0.25">
      <c r="AR173" s="30">
        <v>0.68500000000000039</v>
      </c>
      <c r="AS173" s="31">
        <v>8.6602540378443865E-3</v>
      </c>
    </row>
    <row r="174" spans="44:45" x14ac:dyDescent="0.25">
      <c r="AR174" s="30">
        <v>0.6950000000000004</v>
      </c>
      <c r="AS174" s="31">
        <v>8.6602540378443865E-3</v>
      </c>
    </row>
    <row r="175" spans="44:45" x14ac:dyDescent="0.25">
      <c r="AR175" s="30">
        <v>0.7050000000000004</v>
      </c>
      <c r="AS175" s="31">
        <v>8.6602540378443865E-3</v>
      </c>
    </row>
    <row r="176" spans="44:45" x14ac:dyDescent="0.25">
      <c r="AR176" s="30">
        <v>0.71500000000000041</v>
      </c>
      <c r="AS176" s="31">
        <v>8.6602540378443865E-3</v>
      </c>
    </row>
    <row r="177" spans="44:45" x14ac:dyDescent="0.25">
      <c r="AR177" s="30">
        <v>0.72500000000000042</v>
      </c>
      <c r="AS177" s="31">
        <v>8.6602540378443865E-3</v>
      </c>
    </row>
    <row r="178" spans="44:45" x14ac:dyDescent="0.25">
      <c r="AR178" s="30">
        <v>0.73500000000000043</v>
      </c>
      <c r="AS178" s="31">
        <v>8.6602540378443865E-3</v>
      </c>
    </row>
    <row r="179" spans="44:45" x14ac:dyDescent="0.25">
      <c r="AR179" s="30">
        <v>0.74500000000000044</v>
      </c>
      <c r="AS179" s="31">
        <v>8.6602540378443865E-3</v>
      </c>
    </row>
    <row r="180" spans="44:45" x14ac:dyDescent="0.25">
      <c r="AR180" s="30">
        <v>0.75500000000000045</v>
      </c>
      <c r="AS180" s="31">
        <v>8.6602540378443865E-3</v>
      </c>
    </row>
    <row r="181" spans="44:45" x14ac:dyDescent="0.25">
      <c r="AR181" s="30">
        <v>0.76500000000000046</v>
      </c>
      <c r="AS181" s="31">
        <v>8.6602540378443865E-3</v>
      </c>
    </row>
    <row r="182" spans="44:45" x14ac:dyDescent="0.25">
      <c r="AR182" s="30">
        <v>0.77500000000000047</v>
      </c>
      <c r="AS182" s="31">
        <v>8.6602540378443865E-3</v>
      </c>
    </row>
    <row r="183" spans="44:45" x14ac:dyDescent="0.25">
      <c r="AR183" s="30">
        <v>0.78500000000000048</v>
      </c>
      <c r="AS183" s="31">
        <v>8.6602540378443865E-3</v>
      </c>
    </row>
    <row r="184" spans="44:45" x14ac:dyDescent="0.25">
      <c r="AR184" s="30">
        <v>0.79500000000000048</v>
      </c>
      <c r="AS184" s="31">
        <v>8.6602540378443865E-3</v>
      </c>
    </row>
    <row r="185" spans="44:45" x14ac:dyDescent="0.25">
      <c r="AR185" s="30">
        <v>0.80500000000000049</v>
      </c>
      <c r="AS185" s="31">
        <v>8.6602540378443865E-3</v>
      </c>
    </row>
    <row r="186" spans="44:45" x14ac:dyDescent="0.25">
      <c r="AR186" s="30">
        <v>0.8150000000000005</v>
      </c>
      <c r="AS186" s="31">
        <v>8.6602540378443865E-3</v>
      </c>
    </row>
    <row r="187" spans="44:45" x14ac:dyDescent="0.25">
      <c r="AR187" s="30">
        <v>0.82500000000000051</v>
      </c>
      <c r="AS187" s="31">
        <v>8.6602540378443865E-3</v>
      </c>
    </row>
    <row r="188" spans="44:45" x14ac:dyDescent="0.25">
      <c r="AR188" s="30">
        <v>0.83500000000000052</v>
      </c>
      <c r="AS188" s="31">
        <v>8.6602540378443865E-3</v>
      </c>
    </row>
    <row r="189" spans="44:45" x14ac:dyDescent="0.25">
      <c r="AR189" s="30">
        <v>0.84500000000000053</v>
      </c>
      <c r="AS189" s="31">
        <v>8.6602540378443865E-3</v>
      </c>
    </row>
    <row r="190" spans="44:45" x14ac:dyDescent="0.25">
      <c r="AR190" s="30">
        <v>0.85500000000000054</v>
      </c>
      <c r="AS190" s="31">
        <v>8.6602540378443865E-3</v>
      </c>
    </row>
    <row r="191" spans="44:45" x14ac:dyDescent="0.25">
      <c r="AR191" s="30">
        <v>0.86500000000000055</v>
      </c>
      <c r="AS191" s="31">
        <v>8.6602540378443865E-3</v>
      </c>
    </row>
    <row r="192" spans="44:45" x14ac:dyDescent="0.25">
      <c r="AR192" s="30">
        <v>0.87500000000000056</v>
      </c>
      <c r="AS192" s="31">
        <v>8.6602540378443865E-3</v>
      </c>
    </row>
    <row r="193" spans="44:45" x14ac:dyDescent="0.25">
      <c r="AR193" s="30">
        <v>0.88500000000000056</v>
      </c>
      <c r="AS193" s="31">
        <v>8.6602540378443865E-3</v>
      </c>
    </row>
    <row r="194" spans="44:45" x14ac:dyDescent="0.25">
      <c r="AR194" s="30">
        <v>0.89500000000000057</v>
      </c>
      <c r="AS194" s="31">
        <v>8.6602540378443865E-3</v>
      </c>
    </row>
    <row r="195" spans="44:45" x14ac:dyDescent="0.25">
      <c r="AR195" s="30">
        <v>0.90500000000000058</v>
      </c>
      <c r="AS195" s="31">
        <v>8.6602540378443865E-3</v>
      </c>
    </row>
    <row r="196" spans="44:45" x14ac:dyDescent="0.25">
      <c r="AR196" s="30">
        <v>0.91500000000000059</v>
      </c>
      <c r="AS196" s="31">
        <v>8.6602540378443865E-3</v>
      </c>
    </row>
    <row r="197" spans="44:45" x14ac:dyDescent="0.25">
      <c r="AR197" s="30">
        <v>0.9250000000000006</v>
      </c>
      <c r="AS197" s="31">
        <v>8.6602540378443865E-3</v>
      </c>
    </row>
    <row r="198" spans="44:45" x14ac:dyDescent="0.25">
      <c r="AR198" s="30">
        <v>0.93500000000000061</v>
      </c>
      <c r="AS198" s="31">
        <v>8.6602540378443865E-3</v>
      </c>
    </row>
    <row r="199" spans="44:45" x14ac:dyDescent="0.25">
      <c r="AR199" s="30">
        <v>0.94500000000000062</v>
      </c>
      <c r="AS199" s="31">
        <v>8.6602540378443865E-3</v>
      </c>
    </row>
    <row r="200" spans="44:45" x14ac:dyDescent="0.25">
      <c r="AR200" s="30">
        <v>0.95500000000000063</v>
      </c>
      <c r="AS200" s="31">
        <v>8.6602540378443865E-3</v>
      </c>
    </row>
    <row r="201" spans="44:45" x14ac:dyDescent="0.25">
      <c r="AR201" s="30">
        <v>0.96500000000000064</v>
      </c>
      <c r="AS201" s="31">
        <v>8.6602540378443865E-3</v>
      </c>
    </row>
    <row r="202" spans="44:45" x14ac:dyDescent="0.25">
      <c r="AR202" s="30">
        <v>0.97500000000000064</v>
      </c>
      <c r="AS202" s="31">
        <v>8.6602540378443865E-3</v>
      </c>
    </row>
    <row r="203" spans="44:45" x14ac:dyDescent="0.25">
      <c r="AR203" s="30">
        <v>0.98500000000000065</v>
      </c>
      <c r="AS203" s="31">
        <v>8.6602540378443865E-3</v>
      </c>
    </row>
    <row r="204" spans="44:45" x14ac:dyDescent="0.25">
      <c r="AR204" s="30">
        <v>0.99500000000000066</v>
      </c>
      <c r="AS204" s="31">
        <v>8.6602540378443865E-3</v>
      </c>
    </row>
    <row r="205" spans="44:45" x14ac:dyDescent="0.25">
      <c r="AR205" s="30"/>
      <c r="AS205" s="31"/>
    </row>
    <row r="206" spans="44:45" x14ac:dyDescent="0.25">
      <c r="AR206" s="30">
        <v>0.01</v>
      </c>
      <c r="AS206" s="31">
        <v>1.7320508075688773E-2</v>
      </c>
    </row>
    <row r="207" spans="44:45" x14ac:dyDescent="0.25">
      <c r="AR207" s="30">
        <v>0.02</v>
      </c>
      <c r="AS207" s="31">
        <v>1.7320508075688773E-2</v>
      </c>
    </row>
    <row r="208" spans="44:45" x14ac:dyDescent="0.25">
      <c r="AR208" s="30">
        <v>0.03</v>
      </c>
      <c r="AS208" s="31">
        <v>1.7320508075688773E-2</v>
      </c>
    </row>
    <row r="209" spans="44:45" x14ac:dyDescent="0.25">
      <c r="AR209" s="30">
        <v>0.04</v>
      </c>
      <c r="AS209" s="31">
        <v>1.7320508075688773E-2</v>
      </c>
    </row>
    <row r="210" spans="44:45" x14ac:dyDescent="0.25">
      <c r="AR210" s="30">
        <v>0.05</v>
      </c>
      <c r="AS210" s="31">
        <v>1.7320508075688773E-2</v>
      </c>
    </row>
    <row r="211" spans="44:45" x14ac:dyDescent="0.25">
      <c r="AR211" s="30">
        <v>6.0000000000000005E-2</v>
      </c>
      <c r="AS211" s="31">
        <v>1.7320508075688773E-2</v>
      </c>
    </row>
    <row r="212" spans="44:45" x14ac:dyDescent="0.25">
      <c r="AR212" s="30">
        <v>7.0000000000000007E-2</v>
      </c>
      <c r="AS212" s="31">
        <v>1.7320508075688773E-2</v>
      </c>
    </row>
    <row r="213" spans="44:45" x14ac:dyDescent="0.25">
      <c r="AR213" s="30">
        <v>0.08</v>
      </c>
      <c r="AS213" s="31">
        <v>1.7320508075688773E-2</v>
      </c>
    </row>
    <row r="214" spans="44:45" x14ac:dyDescent="0.25">
      <c r="AR214" s="30">
        <v>0.09</v>
      </c>
      <c r="AS214" s="31">
        <v>1.7320508075688773E-2</v>
      </c>
    </row>
    <row r="215" spans="44:45" x14ac:dyDescent="0.25">
      <c r="AR215" s="30">
        <v>9.9999999999999992E-2</v>
      </c>
      <c r="AS215" s="31">
        <v>1.7320508075688773E-2</v>
      </c>
    </row>
    <row r="216" spans="44:45" x14ac:dyDescent="0.25">
      <c r="AR216" s="30">
        <v>0.10999999999999999</v>
      </c>
      <c r="AS216" s="31">
        <v>1.7320508075688773E-2</v>
      </c>
    </row>
    <row r="217" spans="44:45" x14ac:dyDescent="0.25">
      <c r="AR217" s="30">
        <v>0.11999999999999998</v>
      </c>
      <c r="AS217" s="31">
        <v>1.7320508075688773E-2</v>
      </c>
    </row>
    <row r="218" spans="44:45" x14ac:dyDescent="0.25">
      <c r="AR218" s="30">
        <v>0.12999999999999998</v>
      </c>
      <c r="AS218" s="31">
        <v>1.7320508075688773E-2</v>
      </c>
    </row>
    <row r="219" spans="44:45" x14ac:dyDescent="0.25">
      <c r="AR219" s="30">
        <v>0.13999999999999999</v>
      </c>
      <c r="AS219" s="31">
        <v>1.7320508075688773E-2</v>
      </c>
    </row>
    <row r="220" spans="44:45" x14ac:dyDescent="0.25">
      <c r="AR220" s="30">
        <v>0.15</v>
      </c>
      <c r="AS220" s="31">
        <v>1.7320508075688773E-2</v>
      </c>
    </row>
    <row r="221" spans="44:45" x14ac:dyDescent="0.25">
      <c r="AR221" s="30">
        <v>0.16</v>
      </c>
      <c r="AS221" s="31">
        <v>1.7320508075688773E-2</v>
      </c>
    </row>
    <row r="222" spans="44:45" x14ac:dyDescent="0.25">
      <c r="AR222" s="30">
        <v>0.17</v>
      </c>
      <c r="AS222" s="31">
        <v>1.7320508075688773E-2</v>
      </c>
    </row>
    <row r="223" spans="44:45" x14ac:dyDescent="0.25">
      <c r="AR223" s="30">
        <v>0.18000000000000002</v>
      </c>
      <c r="AS223" s="31">
        <v>1.7320508075688773E-2</v>
      </c>
    </row>
    <row r="224" spans="44:45" x14ac:dyDescent="0.25">
      <c r="AR224" s="30">
        <v>0.19000000000000003</v>
      </c>
      <c r="AS224" s="31">
        <v>1.7320508075688773E-2</v>
      </c>
    </row>
    <row r="225" spans="44:45" x14ac:dyDescent="0.25">
      <c r="AR225" s="30">
        <v>0.20000000000000004</v>
      </c>
      <c r="AS225" s="31">
        <v>1.7320508075688773E-2</v>
      </c>
    </row>
    <row r="226" spans="44:45" x14ac:dyDescent="0.25">
      <c r="AR226" s="30">
        <v>0.21000000000000005</v>
      </c>
      <c r="AS226" s="31">
        <v>1.7320508075688773E-2</v>
      </c>
    </row>
    <row r="227" spans="44:45" x14ac:dyDescent="0.25">
      <c r="AR227" s="30">
        <v>0.22000000000000006</v>
      </c>
      <c r="AS227" s="31">
        <v>1.7320508075688773E-2</v>
      </c>
    </row>
    <row r="228" spans="44:45" x14ac:dyDescent="0.25">
      <c r="AR228" s="30">
        <v>0.23000000000000007</v>
      </c>
      <c r="AS228" s="31">
        <v>1.7320508075688773E-2</v>
      </c>
    </row>
    <row r="229" spans="44:45" x14ac:dyDescent="0.25">
      <c r="AR229" s="30">
        <v>0.24000000000000007</v>
      </c>
      <c r="AS229" s="31">
        <v>1.7320508075688773E-2</v>
      </c>
    </row>
    <row r="230" spans="44:45" x14ac:dyDescent="0.25">
      <c r="AR230" s="30">
        <v>0.25000000000000006</v>
      </c>
      <c r="AS230" s="31">
        <v>1.7320508075688773E-2</v>
      </c>
    </row>
    <row r="231" spans="44:45" x14ac:dyDescent="0.25">
      <c r="AR231" s="30">
        <v>0.26000000000000006</v>
      </c>
      <c r="AS231" s="31">
        <v>1.7320508075688773E-2</v>
      </c>
    </row>
    <row r="232" spans="44:45" x14ac:dyDescent="0.25">
      <c r="AR232" s="30">
        <v>0.27000000000000007</v>
      </c>
      <c r="AS232" s="31">
        <v>1.7320508075688773E-2</v>
      </c>
    </row>
    <row r="233" spans="44:45" x14ac:dyDescent="0.25">
      <c r="AR233" s="30">
        <v>0.28000000000000008</v>
      </c>
      <c r="AS233" s="31">
        <v>1.7320508075688773E-2</v>
      </c>
    </row>
    <row r="234" spans="44:45" x14ac:dyDescent="0.25">
      <c r="AR234" s="30">
        <v>0.29000000000000009</v>
      </c>
      <c r="AS234" s="31">
        <v>1.7320508075688773E-2</v>
      </c>
    </row>
    <row r="235" spans="44:45" x14ac:dyDescent="0.25">
      <c r="AR235" s="30">
        <v>0.3000000000000001</v>
      </c>
      <c r="AS235" s="31">
        <v>1.7320508075688773E-2</v>
      </c>
    </row>
    <row r="236" spans="44:45" x14ac:dyDescent="0.25">
      <c r="AR236" s="30">
        <v>0.31000000000000011</v>
      </c>
      <c r="AS236" s="31">
        <v>1.7320508075688773E-2</v>
      </c>
    </row>
    <row r="237" spans="44:45" x14ac:dyDescent="0.25">
      <c r="AR237" s="30">
        <v>0.32000000000000012</v>
      </c>
      <c r="AS237" s="31">
        <v>1.7320508075688773E-2</v>
      </c>
    </row>
    <row r="238" spans="44:45" x14ac:dyDescent="0.25">
      <c r="AR238" s="30">
        <v>0.33000000000000013</v>
      </c>
      <c r="AS238" s="31">
        <v>1.7320508075688773E-2</v>
      </c>
    </row>
    <row r="239" spans="44:45" x14ac:dyDescent="0.25">
      <c r="AR239" s="30">
        <v>0.34000000000000014</v>
      </c>
      <c r="AS239" s="31">
        <v>1.7320508075688773E-2</v>
      </c>
    </row>
    <row r="240" spans="44:45" x14ac:dyDescent="0.25">
      <c r="AR240" s="30">
        <v>0.35000000000000014</v>
      </c>
      <c r="AS240" s="31">
        <v>1.7320508075688773E-2</v>
      </c>
    </row>
    <row r="241" spans="44:45" x14ac:dyDescent="0.25">
      <c r="AR241" s="30">
        <v>0.36000000000000015</v>
      </c>
      <c r="AS241" s="31">
        <v>1.7320508075688773E-2</v>
      </c>
    </row>
    <row r="242" spans="44:45" x14ac:dyDescent="0.25">
      <c r="AR242" s="30">
        <v>0.37000000000000016</v>
      </c>
      <c r="AS242" s="31">
        <v>1.7320508075688773E-2</v>
      </c>
    </row>
    <row r="243" spans="44:45" x14ac:dyDescent="0.25">
      <c r="AR243" s="30">
        <v>0.38000000000000017</v>
      </c>
      <c r="AS243" s="31">
        <v>1.7320508075688773E-2</v>
      </c>
    </row>
    <row r="244" spans="44:45" x14ac:dyDescent="0.25">
      <c r="AR244" s="30">
        <v>0.39000000000000018</v>
      </c>
      <c r="AS244" s="31">
        <v>1.7320508075688773E-2</v>
      </c>
    </row>
    <row r="245" spans="44:45" x14ac:dyDescent="0.25">
      <c r="AR245" s="30">
        <v>0.40000000000000019</v>
      </c>
      <c r="AS245" s="31">
        <v>1.7320508075688773E-2</v>
      </c>
    </row>
    <row r="246" spans="44:45" x14ac:dyDescent="0.25">
      <c r="AR246" s="30">
        <v>0.4100000000000002</v>
      </c>
      <c r="AS246" s="31">
        <v>1.7320508075688773E-2</v>
      </c>
    </row>
    <row r="247" spans="44:45" x14ac:dyDescent="0.25">
      <c r="AR247" s="30">
        <v>0.42000000000000021</v>
      </c>
      <c r="AS247" s="31">
        <v>1.7320508075688773E-2</v>
      </c>
    </row>
    <row r="248" spans="44:45" x14ac:dyDescent="0.25">
      <c r="AR248" s="30">
        <v>0.43000000000000022</v>
      </c>
      <c r="AS248" s="31">
        <v>1.7320508075688773E-2</v>
      </c>
    </row>
    <row r="249" spans="44:45" x14ac:dyDescent="0.25">
      <c r="AR249" s="30">
        <v>0.44000000000000022</v>
      </c>
      <c r="AS249" s="31">
        <v>1.7320508075688773E-2</v>
      </c>
    </row>
    <row r="250" spans="44:45" x14ac:dyDescent="0.25">
      <c r="AR250" s="30">
        <v>0.45000000000000023</v>
      </c>
      <c r="AS250" s="31">
        <v>1.7320508075688773E-2</v>
      </c>
    </row>
    <row r="251" spans="44:45" x14ac:dyDescent="0.25">
      <c r="AR251" s="30">
        <v>0.46000000000000024</v>
      </c>
      <c r="AS251" s="31">
        <v>1.7320508075688773E-2</v>
      </c>
    </row>
    <row r="252" spans="44:45" x14ac:dyDescent="0.25">
      <c r="AR252" s="30">
        <v>0.47000000000000025</v>
      </c>
      <c r="AS252" s="31">
        <v>1.7320508075688773E-2</v>
      </c>
    </row>
    <row r="253" spans="44:45" x14ac:dyDescent="0.25">
      <c r="AR253" s="30">
        <v>0.48000000000000026</v>
      </c>
      <c r="AS253" s="31">
        <v>1.7320508075688773E-2</v>
      </c>
    </row>
    <row r="254" spans="44:45" x14ac:dyDescent="0.25">
      <c r="AR254" s="30">
        <v>0.49000000000000027</v>
      </c>
      <c r="AS254" s="31">
        <v>1.7320508075688773E-2</v>
      </c>
    </row>
    <row r="255" spans="44:45" x14ac:dyDescent="0.25">
      <c r="AR255" s="30">
        <v>0.50000000000000022</v>
      </c>
      <c r="AS255" s="31">
        <v>1.7320508075688773E-2</v>
      </c>
    </row>
    <row r="256" spans="44:45" x14ac:dyDescent="0.25">
      <c r="AR256" s="30">
        <v>0.51000000000000023</v>
      </c>
      <c r="AS256" s="31">
        <v>1.7320508075688773E-2</v>
      </c>
    </row>
    <row r="257" spans="44:45" x14ac:dyDescent="0.25">
      <c r="AR257" s="30">
        <v>0.52000000000000024</v>
      </c>
      <c r="AS257" s="31">
        <v>1.7320508075688773E-2</v>
      </c>
    </row>
    <row r="258" spans="44:45" x14ac:dyDescent="0.25">
      <c r="AR258" s="30">
        <v>0.53000000000000025</v>
      </c>
      <c r="AS258" s="31">
        <v>1.7320508075688773E-2</v>
      </c>
    </row>
    <row r="259" spans="44:45" x14ac:dyDescent="0.25">
      <c r="AR259" s="30">
        <v>0.54000000000000026</v>
      </c>
      <c r="AS259" s="31">
        <v>1.7320508075688773E-2</v>
      </c>
    </row>
    <row r="260" spans="44:45" x14ac:dyDescent="0.25">
      <c r="AR260" s="30">
        <v>0.55000000000000027</v>
      </c>
      <c r="AS260" s="31">
        <v>1.7320508075688773E-2</v>
      </c>
    </row>
    <row r="261" spans="44:45" x14ac:dyDescent="0.25">
      <c r="AR261" s="30">
        <v>0.56000000000000028</v>
      </c>
      <c r="AS261" s="31">
        <v>1.7320508075688773E-2</v>
      </c>
    </row>
    <row r="262" spans="44:45" x14ac:dyDescent="0.25">
      <c r="AR262" s="30">
        <v>0.57000000000000028</v>
      </c>
      <c r="AS262" s="31">
        <v>1.7320508075688773E-2</v>
      </c>
    </row>
    <row r="263" spans="44:45" x14ac:dyDescent="0.25">
      <c r="AR263" s="30">
        <v>0.58000000000000029</v>
      </c>
      <c r="AS263" s="31">
        <v>1.7320508075688773E-2</v>
      </c>
    </row>
    <row r="264" spans="44:45" x14ac:dyDescent="0.25">
      <c r="AR264" s="30">
        <v>0.5900000000000003</v>
      </c>
      <c r="AS264" s="31">
        <v>1.7320508075688773E-2</v>
      </c>
    </row>
    <row r="265" spans="44:45" x14ac:dyDescent="0.25">
      <c r="AR265" s="30">
        <v>0.60000000000000031</v>
      </c>
      <c r="AS265" s="31">
        <v>1.7320508075688773E-2</v>
      </c>
    </row>
    <row r="266" spans="44:45" x14ac:dyDescent="0.25">
      <c r="AR266" s="30">
        <v>0.61000000000000032</v>
      </c>
      <c r="AS266" s="31">
        <v>1.7320508075688773E-2</v>
      </c>
    </row>
    <row r="267" spans="44:45" x14ac:dyDescent="0.25">
      <c r="AR267" s="30">
        <v>0.62000000000000033</v>
      </c>
      <c r="AS267" s="31">
        <v>1.7320508075688773E-2</v>
      </c>
    </row>
    <row r="268" spans="44:45" x14ac:dyDescent="0.25">
      <c r="AR268" s="30">
        <v>0.63000000000000034</v>
      </c>
      <c r="AS268" s="31">
        <v>1.7320508075688773E-2</v>
      </c>
    </row>
    <row r="269" spans="44:45" x14ac:dyDescent="0.25">
      <c r="AR269" s="30">
        <v>0.64000000000000035</v>
      </c>
      <c r="AS269" s="31">
        <v>1.7320508075688773E-2</v>
      </c>
    </row>
    <row r="270" spans="44:45" x14ac:dyDescent="0.25">
      <c r="AR270" s="30">
        <v>0.65000000000000036</v>
      </c>
      <c r="AS270" s="31">
        <v>1.7320508075688773E-2</v>
      </c>
    </row>
    <row r="271" spans="44:45" x14ac:dyDescent="0.25">
      <c r="AR271" s="30">
        <v>0.66000000000000036</v>
      </c>
      <c r="AS271" s="31">
        <v>1.7320508075688773E-2</v>
      </c>
    </row>
    <row r="272" spans="44:45" x14ac:dyDescent="0.25">
      <c r="AR272" s="30">
        <v>0.67000000000000037</v>
      </c>
      <c r="AS272" s="31">
        <v>1.7320508075688773E-2</v>
      </c>
    </row>
    <row r="273" spans="44:45" x14ac:dyDescent="0.25">
      <c r="AR273" s="30">
        <v>0.68000000000000038</v>
      </c>
      <c r="AS273" s="31">
        <v>1.7320508075688773E-2</v>
      </c>
    </row>
    <row r="274" spans="44:45" x14ac:dyDescent="0.25">
      <c r="AR274" s="30">
        <v>0.69000000000000039</v>
      </c>
      <c r="AS274" s="31">
        <v>1.7320508075688773E-2</v>
      </c>
    </row>
    <row r="275" spans="44:45" x14ac:dyDescent="0.25">
      <c r="AR275" s="30">
        <v>0.7000000000000004</v>
      </c>
      <c r="AS275" s="31">
        <v>1.7320508075688773E-2</v>
      </c>
    </row>
    <row r="276" spans="44:45" x14ac:dyDescent="0.25">
      <c r="AR276" s="30">
        <v>0.71000000000000041</v>
      </c>
      <c r="AS276" s="31">
        <v>1.7320508075688773E-2</v>
      </c>
    </row>
    <row r="277" spans="44:45" x14ac:dyDescent="0.25">
      <c r="AR277" s="30">
        <v>0.72000000000000042</v>
      </c>
      <c r="AS277" s="31">
        <v>1.7320508075688773E-2</v>
      </c>
    </row>
    <row r="278" spans="44:45" x14ac:dyDescent="0.25">
      <c r="AR278" s="30">
        <v>0.73000000000000043</v>
      </c>
      <c r="AS278" s="31">
        <v>1.7320508075688773E-2</v>
      </c>
    </row>
    <row r="279" spans="44:45" x14ac:dyDescent="0.25">
      <c r="AR279" s="30">
        <v>0.74000000000000044</v>
      </c>
      <c r="AS279" s="31">
        <v>1.7320508075688773E-2</v>
      </c>
    </row>
    <row r="280" spans="44:45" x14ac:dyDescent="0.25">
      <c r="AR280" s="30">
        <v>0.75000000000000044</v>
      </c>
      <c r="AS280" s="31">
        <v>1.7320508075688773E-2</v>
      </c>
    </row>
    <row r="281" spans="44:45" x14ac:dyDescent="0.25">
      <c r="AR281" s="30">
        <v>0.76000000000000045</v>
      </c>
      <c r="AS281" s="31">
        <v>1.7320508075688773E-2</v>
      </c>
    </row>
    <row r="282" spans="44:45" x14ac:dyDescent="0.25">
      <c r="AR282" s="30">
        <v>0.77000000000000046</v>
      </c>
      <c r="AS282" s="31">
        <v>1.7320508075688773E-2</v>
      </c>
    </row>
    <row r="283" spans="44:45" x14ac:dyDescent="0.25">
      <c r="AR283" s="30">
        <v>0.78000000000000047</v>
      </c>
      <c r="AS283" s="31">
        <v>1.7320508075688773E-2</v>
      </c>
    </row>
    <row r="284" spans="44:45" x14ac:dyDescent="0.25">
      <c r="AR284" s="30">
        <v>0.79000000000000048</v>
      </c>
      <c r="AS284" s="31">
        <v>1.7320508075688773E-2</v>
      </c>
    </row>
    <row r="285" spans="44:45" x14ac:dyDescent="0.25">
      <c r="AR285" s="30">
        <v>0.80000000000000049</v>
      </c>
      <c r="AS285" s="31">
        <v>1.7320508075688773E-2</v>
      </c>
    </row>
    <row r="286" spans="44:45" x14ac:dyDescent="0.25">
      <c r="AR286" s="30">
        <v>0.8100000000000005</v>
      </c>
      <c r="AS286" s="31">
        <v>1.7320508075688773E-2</v>
      </c>
    </row>
    <row r="287" spans="44:45" x14ac:dyDescent="0.25">
      <c r="AR287" s="30">
        <v>0.82000000000000051</v>
      </c>
      <c r="AS287" s="31">
        <v>1.7320508075688773E-2</v>
      </c>
    </row>
    <row r="288" spans="44:45" x14ac:dyDescent="0.25">
      <c r="AR288" s="30">
        <v>0.83000000000000052</v>
      </c>
      <c r="AS288" s="31">
        <v>1.7320508075688773E-2</v>
      </c>
    </row>
    <row r="289" spans="44:45" x14ac:dyDescent="0.25">
      <c r="AR289" s="30">
        <v>0.84000000000000052</v>
      </c>
      <c r="AS289" s="31">
        <v>1.7320508075688773E-2</v>
      </c>
    </row>
    <row r="290" spans="44:45" x14ac:dyDescent="0.25">
      <c r="AR290" s="30">
        <v>0.85000000000000053</v>
      </c>
      <c r="AS290" s="31">
        <v>1.7320508075688773E-2</v>
      </c>
    </row>
    <row r="291" spans="44:45" x14ac:dyDescent="0.25">
      <c r="AR291" s="30">
        <v>0.86000000000000054</v>
      </c>
      <c r="AS291" s="31">
        <v>1.7320508075688773E-2</v>
      </c>
    </row>
    <row r="292" spans="44:45" x14ac:dyDescent="0.25">
      <c r="AR292" s="30">
        <v>0.87000000000000055</v>
      </c>
      <c r="AS292" s="31">
        <v>1.7320508075688773E-2</v>
      </c>
    </row>
    <row r="293" spans="44:45" x14ac:dyDescent="0.25">
      <c r="AR293" s="30">
        <v>0.88000000000000056</v>
      </c>
      <c r="AS293" s="31">
        <v>1.7320508075688773E-2</v>
      </c>
    </row>
    <row r="294" spans="44:45" x14ac:dyDescent="0.25">
      <c r="AR294" s="30">
        <v>0.89000000000000057</v>
      </c>
      <c r="AS294" s="31">
        <v>1.7320508075688773E-2</v>
      </c>
    </row>
    <row r="295" spans="44:45" x14ac:dyDescent="0.25">
      <c r="AR295" s="30">
        <v>0.90000000000000058</v>
      </c>
      <c r="AS295" s="31">
        <v>1.7320508075688773E-2</v>
      </c>
    </row>
    <row r="296" spans="44:45" x14ac:dyDescent="0.25">
      <c r="AR296" s="30">
        <v>0.91000000000000059</v>
      </c>
      <c r="AS296" s="31">
        <v>1.7320508075688773E-2</v>
      </c>
    </row>
    <row r="297" spans="44:45" x14ac:dyDescent="0.25">
      <c r="AR297" s="30">
        <v>0.9200000000000006</v>
      </c>
      <c r="AS297" s="31">
        <v>1.7320508075688773E-2</v>
      </c>
    </row>
    <row r="298" spans="44:45" x14ac:dyDescent="0.25">
      <c r="AR298" s="30">
        <v>0.9300000000000006</v>
      </c>
      <c r="AS298" s="31">
        <v>1.7320508075688773E-2</v>
      </c>
    </row>
    <row r="299" spans="44:45" x14ac:dyDescent="0.25">
      <c r="AR299" s="30">
        <v>0.94000000000000061</v>
      </c>
      <c r="AS299" s="31">
        <v>1.7320508075688773E-2</v>
      </c>
    </row>
    <row r="300" spans="44:45" x14ac:dyDescent="0.25">
      <c r="AR300" s="30">
        <v>0.95000000000000062</v>
      </c>
      <c r="AS300" s="31">
        <v>1.7320508075688773E-2</v>
      </c>
    </row>
    <row r="301" spans="44:45" x14ac:dyDescent="0.25">
      <c r="AR301" s="30">
        <v>0.96000000000000063</v>
      </c>
      <c r="AS301" s="31">
        <v>1.7320508075688773E-2</v>
      </c>
    </row>
    <row r="302" spans="44:45" x14ac:dyDescent="0.25">
      <c r="AR302" s="30">
        <v>0.97000000000000064</v>
      </c>
      <c r="AS302" s="31">
        <v>1.7320508075688773E-2</v>
      </c>
    </row>
    <row r="303" spans="44:45" x14ac:dyDescent="0.25">
      <c r="AR303" s="30">
        <v>0.98000000000000065</v>
      </c>
      <c r="AS303" s="31">
        <v>1.7320508075688773E-2</v>
      </c>
    </row>
    <row r="304" spans="44:45" x14ac:dyDescent="0.25">
      <c r="AR304" s="30">
        <v>0.99000000000000066</v>
      </c>
      <c r="AS304" s="31">
        <v>1.7320508075688773E-2</v>
      </c>
    </row>
    <row r="305" spans="44:45" x14ac:dyDescent="0.25">
      <c r="AR305" s="30"/>
      <c r="AS305" s="31"/>
    </row>
    <row r="306" spans="44:45" x14ac:dyDescent="0.25">
      <c r="AR306" s="30">
        <v>1.4999999999999999E-2</v>
      </c>
      <c r="AS306" s="31">
        <v>2.598076211353316E-2</v>
      </c>
    </row>
    <row r="307" spans="44:45" x14ac:dyDescent="0.25">
      <c r="AR307" s="30">
        <v>2.5000000000000001E-2</v>
      </c>
      <c r="AS307" s="31">
        <v>2.598076211353316E-2</v>
      </c>
    </row>
    <row r="308" spans="44:45" x14ac:dyDescent="0.25">
      <c r="AR308" s="30">
        <v>3.5000000000000003E-2</v>
      </c>
      <c r="AS308" s="31">
        <v>2.598076211353316E-2</v>
      </c>
    </row>
    <row r="309" spans="44:45" x14ac:dyDescent="0.25">
      <c r="AR309" s="30">
        <v>4.5000000000000005E-2</v>
      </c>
      <c r="AS309" s="31">
        <v>2.598076211353316E-2</v>
      </c>
    </row>
    <row r="310" spans="44:45" x14ac:dyDescent="0.25">
      <c r="AR310" s="30">
        <v>5.5000000000000007E-2</v>
      </c>
      <c r="AS310" s="31">
        <v>2.598076211353316E-2</v>
      </c>
    </row>
    <row r="311" spans="44:45" x14ac:dyDescent="0.25">
      <c r="AR311" s="30">
        <v>6.5000000000000002E-2</v>
      </c>
      <c r="AS311" s="31">
        <v>2.598076211353316E-2</v>
      </c>
    </row>
    <row r="312" spans="44:45" x14ac:dyDescent="0.25">
      <c r="AR312" s="30">
        <v>7.4999999999999997E-2</v>
      </c>
      <c r="AS312" s="31">
        <v>2.598076211353316E-2</v>
      </c>
    </row>
    <row r="313" spans="44:45" x14ac:dyDescent="0.25">
      <c r="AR313" s="30">
        <v>8.4999999999999992E-2</v>
      </c>
      <c r="AS313" s="31">
        <v>2.598076211353316E-2</v>
      </c>
    </row>
    <row r="314" spans="44:45" x14ac:dyDescent="0.25">
      <c r="AR314" s="30">
        <v>9.4999999999999987E-2</v>
      </c>
      <c r="AS314" s="31">
        <v>2.598076211353316E-2</v>
      </c>
    </row>
    <row r="315" spans="44:45" x14ac:dyDescent="0.25">
      <c r="AR315" s="30">
        <v>0.10499999999999998</v>
      </c>
      <c r="AS315" s="31">
        <v>2.598076211353316E-2</v>
      </c>
    </row>
    <row r="316" spans="44:45" x14ac:dyDescent="0.25">
      <c r="AR316" s="30">
        <v>0.11499999999999998</v>
      </c>
      <c r="AS316" s="31">
        <v>2.598076211353316E-2</v>
      </c>
    </row>
    <row r="317" spans="44:45" x14ac:dyDescent="0.25">
      <c r="AR317" s="30">
        <v>0.12499999999999997</v>
      </c>
      <c r="AS317" s="31">
        <v>2.598076211353316E-2</v>
      </c>
    </row>
    <row r="318" spans="44:45" x14ac:dyDescent="0.25">
      <c r="AR318" s="30">
        <v>0.13499999999999998</v>
      </c>
      <c r="AS318" s="31">
        <v>2.598076211353316E-2</v>
      </c>
    </row>
    <row r="319" spans="44:45" x14ac:dyDescent="0.25">
      <c r="AR319" s="30">
        <v>0.14499999999999999</v>
      </c>
      <c r="AS319" s="31">
        <v>2.598076211353316E-2</v>
      </c>
    </row>
    <row r="320" spans="44:45" x14ac:dyDescent="0.25">
      <c r="AR320" s="30">
        <v>0.155</v>
      </c>
      <c r="AS320" s="31">
        <v>2.598076211353316E-2</v>
      </c>
    </row>
    <row r="321" spans="44:45" x14ac:dyDescent="0.25">
      <c r="AR321" s="30">
        <v>0.16500000000000001</v>
      </c>
      <c r="AS321" s="31">
        <v>2.598076211353316E-2</v>
      </c>
    </row>
    <row r="322" spans="44:45" x14ac:dyDescent="0.25">
      <c r="AR322" s="30">
        <v>0.17500000000000002</v>
      </c>
      <c r="AS322" s="31">
        <v>2.598076211353316E-2</v>
      </c>
    </row>
    <row r="323" spans="44:45" x14ac:dyDescent="0.25">
      <c r="AR323" s="30">
        <v>0.18500000000000003</v>
      </c>
      <c r="AS323" s="31">
        <v>2.598076211353316E-2</v>
      </c>
    </row>
    <row r="324" spans="44:45" x14ac:dyDescent="0.25">
      <c r="AR324" s="30">
        <v>0.19500000000000003</v>
      </c>
      <c r="AS324" s="31">
        <v>2.598076211353316E-2</v>
      </c>
    </row>
    <row r="325" spans="44:45" x14ac:dyDescent="0.25">
      <c r="AR325" s="30">
        <v>0.20500000000000004</v>
      </c>
      <c r="AS325" s="31">
        <v>2.598076211353316E-2</v>
      </c>
    </row>
    <row r="326" spans="44:45" x14ac:dyDescent="0.25">
      <c r="AR326" s="30">
        <v>0.21500000000000005</v>
      </c>
      <c r="AS326" s="31">
        <v>2.598076211353316E-2</v>
      </c>
    </row>
    <row r="327" spans="44:45" x14ac:dyDescent="0.25">
      <c r="AR327" s="30">
        <v>0.22500000000000006</v>
      </c>
      <c r="AS327" s="31">
        <v>2.598076211353316E-2</v>
      </c>
    </row>
    <row r="328" spans="44:45" x14ac:dyDescent="0.25">
      <c r="AR328" s="30">
        <v>0.23500000000000007</v>
      </c>
      <c r="AS328" s="31">
        <v>2.598076211353316E-2</v>
      </c>
    </row>
    <row r="329" spans="44:45" x14ac:dyDescent="0.25">
      <c r="AR329" s="30">
        <v>0.24500000000000008</v>
      </c>
      <c r="AS329" s="31">
        <v>2.598076211353316E-2</v>
      </c>
    </row>
    <row r="330" spans="44:45" x14ac:dyDescent="0.25">
      <c r="AR330" s="30">
        <v>0.25500000000000006</v>
      </c>
      <c r="AS330" s="31">
        <v>2.598076211353316E-2</v>
      </c>
    </row>
    <row r="331" spans="44:45" x14ac:dyDescent="0.25">
      <c r="AR331" s="30">
        <v>0.26500000000000007</v>
      </c>
      <c r="AS331" s="31">
        <v>2.598076211353316E-2</v>
      </c>
    </row>
    <row r="332" spans="44:45" x14ac:dyDescent="0.25">
      <c r="AR332" s="30">
        <v>0.27500000000000008</v>
      </c>
      <c r="AS332" s="31">
        <v>2.598076211353316E-2</v>
      </c>
    </row>
    <row r="333" spans="44:45" x14ac:dyDescent="0.25">
      <c r="AR333" s="30">
        <v>0.28500000000000009</v>
      </c>
      <c r="AS333" s="31">
        <v>2.598076211353316E-2</v>
      </c>
    </row>
    <row r="334" spans="44:45" x14ac:dyDescent="0.25">
      <c r="AR334" s="30">
        <v>0.2950000000000001</v>
      </c>
      <c r="AS334" s="31">
        <v>2.598076211353316E-2</v>
      </c>
    </row>
    <row r="335" spans="44:45" x14ac:dyDescent="0.25">
      <c r="AR335" s="30">
        <v>0.3050000000000001</v>
      </c>
      <c r="AS335" s="31">
        <v>2.598076211353316E-2</v>
      </c>
    </row>
    <row r="336" spans="44:45" x14ac:dyDescent="0.25">
      <c r="AR336" s="30">
        <v>0.31500000000000011</v>
      </c>
      <c r="AS336" s="31">
        <v>2.598076211353316E-2</v>
      </c>
    </row>
    <row r="337" spans="44:45" x14ac:dyDescent="0.25">
      <c r="AR337" s="30">
        <v>0.32500000000000012</v>
      </c>
      <c r="AS337" s="31">
        <v>2.598076211353316E-2</v>
      </c>
    </row>
    <row r="338" spans="44:45" x14ac:dyDescent="0.25">
      <c r="AR338" s="30">
        <v>0.33500000000000013</v>
      </c>
      <c r="AS338" s="31">
        <v>2.598076211353316E-2</v>
      </c>
    </row>
    <row r="339" spans="44:45" x14ac:dyDescent="0.25">
      <c r="AR339" s="30">
        <v>0.34500000000000014</v>
      </c>
      <c r="AS339" s="31">
        <v>2.598076211353316E-2</v>
      </c>
    </row>
    <row r="340" spans="44:45" x14ac:dyDescent="0.25">
      <c r="AR340" s="30">
        <v>0.35500000000000015</v>
      </c>
      <c r="AS340" s="31">
        <v>2.598076211353316E-2</v>
      </c>
    </row>
    <row r="341" spans="44:45" x14ac:dyDescent="0.25">
      <c r="AR341" s="30">
        <v>0.36500000000000016</v>
      </c>
      <c r="AS341" s="31">
        <v>2.598076211353316E-2</v>
      </c>
    </row>
    <row r="342" spans="44:45" x14ac:dyDescent="0.25">
      <c r="AR342" s="30">
        <v>0.37500000000000017</v>
      </c>
      <c r="AS342" s="31">
        <v>2.598076211353316E-2</v>
      </c>
    </row>
    <row r="343" spans="44:45" x14ac:dyDescent="0.25">
      <c r="AR343" s="30">
        <v>0.38500000000000018</v>
      </c>
      <c r="AS343" s="31">
        <v>2.598076211353316E-2</v>
      </c>
    </row>
    <row r="344" spans="44:45" x14ac:dyDescent="0.25">
      <c r="AR344" s="30">
        <v>0.39500000000000018</v>
      </c>
      <c r="AS344" s="31">
        <v>2.598076211353316E-2</v>
      </c>
    </row>
    <row r="345" spans="44:45" x14ac:dyDescent="0.25">
      <c r="AR345" s="30">
        <v>0.40500000000000019</v>
      </c>
      <c r="AS345" s="31">
        <v>2.598076211353316E-2</v>
      </c>
    </row>
    <row r="346" spans="44:45" x14ac:dyDescent="0.25">
      <c r="AR346" s="30">
        <v>0.4150000000000002</v>
      </c>
      <c r="AS346" s="31">
        <v>2.598076211353316E-2</v>
      </c>
    </row>
    <row r="347" spans="44:45" x14ac:dyDescent="0.25">
      <c r="AR347" s="30">
        <v>0.42500000000000021</v>
      </c>
      <c r="AS347" s="31">
        <v>2.598076211353316E-2</v>
      </c>
    </row>
    <row r="348" spans="44:45" x14ac:dyDescent="0.25">
      <c r="AR348" s="30">
        <v>0.43500000000000022</v>
      </c>
      <c r="AS348" s="31">
        <v>2.598076211353316E-2</v>
      </c>
    </row>
    <row r="349" spans="44:45" x14ac:dyDescent="0.25">
      <c r="AR349" s="30">
        <v>0.44500000000000023</v>
      </c>
      <c r="AS349" s="31">
        <v>2.598076211353316E-2</v>
      </c>
    </row>
    <row r="350" spans="44:45" x14ac:dyDescent="0.25">
      <c r="AR350" s="30">
        <v>0.45500000000000024</v>
      </c>
      <c r="AS350" s="31">
        <v>2.598076211353316E-2</v>
      </c>
    </row>
    <row r="351" spans="44:45" x14ac:dyDescent="0.25">
      <c r="AR351" s="30">
        <v>0.46500000000000025</v>
      </c>
      <c r="AS351" s="31">
        <v>2.598076211353316E-2</v>
      </c>
    </row>
    <row r="352" spans="44:45" x14ac:dyDescent="0.25">
      <c r="AR352" s="30">
        <v>0.47500000000000026</v>
      </c>
      <c r="AS352" s="31">
        <v>2.598076211353316E-2</v>
      </c>
    </row>
    <row r="353" spans="44:45" x14ac:dyDescent="0.25">
      <c r="AR353" s="30">
        <v>0.48500000000000026</v>
      </c>
      <c r="AS353" s="31">
        <v>2.598076211353316E-2</v>
      </c>
    </row>
    <row r="354" spans="44:45" x14ac:dyDescent="0.25">
      <c r="AR354" s="30">
        <v>0.49500000000000027</v>
      </c>
      <c r="AS354" s="31">
        <v>2.598076211353316E-2</v>
      </c>
    </row>
    <row r="355" spans="44:45" x14ac:dyDescent="0.25">
      <c r="AR355" s="30">
        <v>0.50500000000000023</v>
      </c>
      <c r="AS355" s="31">
        <v>2.598076211353316E-2</v>
      </c>
    </row>
    <row r="356" spans="44:45" x14ac:dyDescent="0.25">
      <c r="AR356" s="30">
        <v>0.51500000000000024</v>
      </c>
      <c r="AS356" s="31">
        <v>2.598076211353316E-2</v>
      </c>
    </row>
    <row r="357" spans="44:45" x14ac:dyDescent="0.25">
      <c r="AR357" s="30">
        <v>0.52500000000000024</v>
      </c>
      <c r="AS357" s="31">
        <v>2.598076211353316E-2</v>
      </c>
    </row>
    <row r="358" spans="44:45" x14ac:dyDescent="0.25">
      <c r="AR358" s="30">
        <v>0.53500000000000025</v>
      </c>
      <c r="AS358" s="31">
        <v>2.598076211353316E-2</v>
      </c>
    </row>
    <row r="359" spans="44:45" x14ac:dyDescent="0.25">
      <c r="AR359" s="30">
        <v>0.54500000000000026</v>
      </c>
      <c r="AS359" s="31">
        <v>2.598076211353316E-2</v>
      </c>
    </row>
    <row r="360" spans="44:45" x14ac:dyDescent="0.25">
      <c r="AR360" s="30">
        <v>0.55500000000000027</v>
      </c>
      <c r="AS360" s="31">
        <v>2.598076211353316E-2</v>
      </c>
    </row>
    <row r="361" spans="44:45" x14ac:dyDescent="0.25">
      <c r="AR361" s="30">
        <v>0.56500000000000028</v>
      </c>
      <c r="AS361" s="31">
        <v>2.598076211353316E-2</v>
      </c>
    </row>
    <row r="362" spans="44:45" x14ac:dyDescent="0.25">
      <c r="AR362" s="30">
        <v>0.57500000000000029</v>
      </c>
      <c r="AS362" s="31">
        <v>2.598076211353316E-2</v>
      </c>
    </row>
    <row r="363" spans="44:45" x14ac:dyDescent="0.25">
      <c r="AR363" s="30">
        <v>0.5850000000000003</v>
      </c>
      <c r="AS363" s="31">
        <v>2.598076211353316E-2</v>
      </c>
    </row>
    <row r="364" spans="44:45" x14ac:dyDescent="0.25">
      <c r="AR364" s="30">
        <v>0.59500000000000031</v>
      </c>
      <c r="AS364" s="31">
        <v>2.598076211353316E-2</v>
      </c>
    </row>
    <row r="365" spans="44:45" x14ac:dyDescent="0.25">
      <c r="AR365" s="30">
        <v>0.60500000000000032</v>
      </c>
      <c r="AS365" s="31">
        <v>2.598076211353316E-2</v>
      </c>
    </row>
    <row r="366" spans="44:45" x14ac:dyDescent="0.25">
      <c r="AR366" s="30">
        <v>0.61500000000000032</v>
      </c>
      <c r="AS366" s="31">
        <v>2.598076211353316E-2</v>
      </c>
    </row>
    <row r="367" spans="44:45" x14ac:dyDescent="0.25">
      <c r="AR367" s="30">
        <v>0.62500000000000033</v>
      </c>
      <c r="AS367" s="31">
        <v>2.598076211353316E-2</v>
      </c>
    </row>
    <row r="368" spans="44:45" x14ac:dyDescent="0.25">
      <c r="AR368" s="30">
        <v>0.63500000000000034</v>
      </c>
      <c r="AS368" s="31">
        <v>2.598076211353316E-2</v>
      </c>
    </row>
    <row r="369" spans="44:45" x14ac:dyDescent="0.25">
      <c r="AR369" s="30">
        <v>0.64500000000000035</v>
      </c>
      <c r="AS369" s="31">
        <v>2.598076211353316E-2</v>
      </c>
    </row>
    <row r="370" spans="44:45" x14ac:dyDescent="0.25">
      <c r="AR370" s="30">
        <v>0.65500000000000036</v>
      </c>
      <c r="AS370" s="31">
        <v>2.598076211353316E-2</v>
      </c>
    </row>
    <row r="371" spans="44:45" x14ac:dyDescent="0.25">
      <c r="AR371" s="30">
        <v>0.66500000000000037</v>
      </c>
      <c r="AS371" s="31">
        <v>2.598076211353316E-2</v>
      </c>
    </row>
    <row r="372" spans="44:45" x14ac:dyDescent="0.25">
      <c r="AR372" s="30">
        <v>0.67500000000000038</v>
      </c>
      <c r="AS372" s="31">
        <v>2.598076211353316E-2</v>
      </c>
    </row>
    <row r="373" spans="44:45" x14ac:dyDescent="0.25">
      <c r="AR373" s="30">
        <v>0.68500000000000039</v>
      </c>
      <c r="AS373" s="31">
        <v>2.598076211353316E-2</v>
      </c>
    </row>
    <row r="374" spans="44:45" x14ac:dyDescent="0.25">
      <c r="AR374" s="30">
        <v>0.6950000000000004</v>
      </c>
      <c r="AS374" s="31">
        <v>2.598076211353316E-2</v>
      </c>
    </row>
    <row r="375" spans="44:45" x14ac:dyDescent="0.25">
      <c r="AR375" s="30">
        <v>0.7050000000000004</v>
      </c>
      <c r="AS375" s="31">
        <v>2.598076211353316E-2</v>
      </c>
    </row>
    <row r="376" spans="44:45" x14ac:dyDescent="0.25">
      <c r="AR376" s="30">
        <v>0.71500000000000041</v>
      </c>
      <c r="AS376" s="31">
        <v>2.598076211353316E-2</v>
      </c>
    </row>
    <row r="377" spans="44:45" x14ac:dyDescent="0.25">
      <c r="AR377" s="30">
        <v>0.72500000000000042</v>
      </c>
      <c r="AS377" s="31">
        <v>2.598076211353316E-2</v>
      </c>
    </row>
    <row r="378" spans="44:45" x14ac:dyDescent="0.25">
      <c r="AR378" s="30">
        <v>0.73500000000000043</v>
      </c>
      <c r="AS378" s="31">
        <v>2.598076211353316E-2</v>
      </c>
    </row>
    <row r="379" spans="44:45" x14ac:dyDescent="0.25">
      <c r="AR379" s="30">
        <v>0.74500000000000044</v>
      </c>
      <c r="AS379" s="31">
        <v>2.598076211353316E-2</v>
      </c>
    </row>
    <row r="380" spans="44:45" x14ac:dyDescent="0.25">
      <c r="AR380" s="30">
        <v>0.75500000000000045</v>
      </c>
      <c r="AS380" s="31">
        <v>2.598076211353316E-2</v>
      </c>
    </row>
    <row r="381" spans="44:45" x14ac:dyDescent="0.25">
      <c r="AR381" s="30">
        <v>0.76500000000000046</v>
      </c>
      <c r="AS381" s="31">
        <v>2.598076211353316E-2</v>
      </c>
    </row>
    <row r="382" spans="44:45" x14ac:dyDescent="0.25">
      <c r="AR382" s="30">
        <v>0.77500000000000047</v>
      </c>
      <c r="AS382" s="31">
        <v>2.598076211353316E-2</v>
      </c>
    </row>
    <row r="383" spans="44:45" x14ac:dyDescent="0.25">
      <c r="AR383" s="30">
        <v>0.78500000000000048</v>
      </c>
      <c r="AS383" s="31">
        <v>2.598076211353316E-2</v>
      </c>
    </row>
    <row r="384" spans="44:45" x14ac:dyDescent="0.25">
      <c r="AR384" s="30">
        <v>0.79500000000000048</v>
      </c>
      <c r="AS384" s="31">
        <v>2.598076211353316E-2</v>
      </c>
    </row>
    <row r="385" spans="44:45" x14ac:dyDescent="0.25">
      <c r="AR385" s="30">
        <v>0.80500000000000049</v>
      </c>
      <c r="AS385" s="31">
        <v>2.598076211353316E-2</v>
      </c>
    </row>
    <row r="386" spans="44:45" x14ac:dyDescent="0.25">
      <c r="AR386" s="30">
        <v>0.8150000000000005</v>
      </c>
      <c r="AS386" s="31">
        <v>2.598076211353316E-2</v>
      </c>
    </row>
    <row r="387" spans="44:45" x14ac:dyDescent="0.25">
      <c r="AR387" s="30">
        <v>0.82500000000000051</v>
      </c>
      <c r="AS387" s="31">
        <v>2.598076211353316E-2</v>
      </c>
    </row>
    <row r="388" spans="44:45" x14ac:dyDescent="0.25">
      <c r="AR388" s="30">
        <v>0.83500000000000052</v>
      </c>
      <c r="AS388" s="31">
        <v>2.598076211353316E-2</v>
      </c>
    </row>
    <row r="389" spans="44:45" x14ac:dyDescent="0.25">
      <c r="AR389" s="30">
        <v>0.84500000000000053</v>
      </c>
      <c r="AS389" s="31">
        <v>2.598076211353316E-2</v>
      </c>
    </row>
    <row r="390" spans="44:45" x14ac:dyDescent="0.25">
      <c r="AR390" s="30">
        <v>0.85500000000000054</v>
      </c>
      <c r="AS390" s="31">
        <v>2.598076211353316E-2</v>
      </c>
    </row>
    <row r="391" spans="44:45" x14ac:dyDescent="0.25">
      <c r="AR391" s="30">
        <v>0.86500000000000055</v>
      </c>
      <c r="AS391" s="31">
        <v>2.598076211353316E-2</v>
      </c>
    </row>
    <row r="392" spans="44:45" x14ac:dyDescent="0.25">
      <c r="AR392" s="30">
        <v>0.87500000000000056</v>
      </c>
      <c r="AS392" s="31">
        <v>2.598076211353316E-2</v>
      </c>
    </row>
    <row r="393" spans="44:45" x14ac:dyDescent="0.25">
      <c r="AR393" s="30">
        <v>0.88500000000000056</v>
      </c>
      <c r="AS393" s="31">
        <v>2.598076211353316E-2</v>
      </c>
    </row>
    <row r="394" spans="44:45" x14ac:dyDescent="0.25">
      <c r="AR394" s="30">
        <v>0.89500000000000057</v>
      </c>
      <c r="AS394" s="31">
        <v>2.598076211353316E-2</v>
      </c>
    </row>
    <row r="395" spans="44:45" x14ac:dyDescent="0.25">
      <c r="AR395" s="30">
        <v>0.90500000000000058</v>
      </c>
      <c r="AS395" s="31">
        <v>2.598076211353316E-2</v>
      </c>
    </row>
    <row r="396" spans="44:45" x14ac:dyDescent="0.25">
      <c r="AR396" s="30">
        <v>0.91500000000000059</v>
      </c>
      <c r="AS396" s="31">
        <v>2.598076211353316E-2</v>
      </c>
    </row>
    <row r="397" spans="44:45" x14ac:dyDescent="0.25">
      <c r="AR397" s="30">
        <v>0.9250000000000006</v>
      </c>
      <c r="AS397" s="31">
        <v>2.598076211353316E-2</v>
      </c>
    </row>
    <row r="398" spans="44:45" x14ac:dyDescent="0.25">
      <c r="AR398" s="30">
        <v>0.93500000000000061</v>
      </c>
      <c r="AS398" s="31">
        <v>2.598076211353316E-2</v>
      </c>
    </row>
    <row r="399" spans="44:45" x14ac:dyDescent="0.25">
      <c r="AR399" s="30">
        <v>0.94500000000000062</v>
      </c>
      <c r="AS399" s="31">
        <v>2.598076211353316E-2</v>
      </c>
    </row>
    <row r="400" spans="44:45" x14ac:dyDescent="0.25">
      <c r="AR400" s="30">
        <v>0.95500000000000063</v>
      </c>
      <c r="AS400" s="31">
        <v>2.598076211353316E-2</v>
      </c>
    </row>
    <row r="401" spans="44:45" x14ac:dyDescent="0.25">
      <c r="AR401" s="30">
        <v>0.96500000000000064</v>
      </c>
      <c r="AS401" s="31">
        <v>2.598076211353316E-2</v>
      </c>
    </row>
    <row r="402" spans="44:45" x14ac:dyDescent="0.25">
      <c r="AR402" s="30">
        <v>0.97500000000000064</v>
      </c>
      <c r="AS402" s="31">
        <v>2.598076211353316E-2</v>
      </c>
    </row>
    <row r="403" spans="44:45" x14ac:dyDescent="0.25">
      <c r="AR403" s="30">
        <v>0.98500000000000065</v>
      </c>
      <c r="AS403" s="31">
        <v>2.598076211353316E-2</v>
      </c>
    </row>
    <row r="404" spans="44:45" x14ac:dyDescent="0.25">
      <c r="AR404" s="30"/>
      <c r="AS404" s="31"/>
    </row>
    <row r="405" spans="44:45" x14ac:dyDescent="0.25">
      <c r="AR405" s="30">
        <v>0.02</v>
      </c>
      <c r="AS405" s="31">
        <v>3.4641016151377546E-2</v>
      </c>
    </row>
    <row r="406" spans="44:45" x14ac:dyDescent="0.25">
      <c r="AR406" s="30">
        <v>0.03</v>
      </c>
      <c r="AS406" s="31">
        <v>3.4641016151377546E-2</v>
      </c>
    </row>
    <row r="407" spans="44:45" x14ac:dyDescent="0.25">
      <c r="AR407" s="30">
        <v>0.04</v>
      </c>
      <c r="AS407" s="31">
        <v>3.4641016151377546E-2</v>
      </c>
    </row>
    <row r="408" spans="44:45" x14ac:dyDescent="0.25">
      <c r="AR408" s="30">
        <v>0.05</v>
      </c>
      <c r="AS408" s="31">
        <v>3.4641016151377546E-2</v>
      </c>
    </row>
    <row r="409" spans="44:45" x14ac:dyDescent="0.25">
      <c r="AR409" s="30">
        <v>6.0000000000000005E-2</v>
      </c>
      <c r="AS409" s="31">
        <v>3.4641016151377546E-2</v>
      </c>
    </row>
    <row r="410" spans="44:45" x14ac:dyDescent="0.25">
      <c r="AR410" s="30">
        <v>7.0000000000000007E-2</v>
      </c>
      <c r="AS410" s="31">
        <v>3.4641016151377546E-2</v>
      </c>
    </row>
    <row r="411" spans="44:45" x14ac:dyDescent="0.25">
      <c r="AR411" s="30">
        <v>0.08</v>
      </c>
      <c r="AS411" s="31">
        <v>3.4641016151377546E-2</v>
      </c>
    </row>
    <row r="412" spans="44:45" x14ac:dyDescent="0.25">
      <c r="AR412" s="30">
        <v>0.09</v>
      </c>
      <c r="AS412" s="31">
        <v>3.4641016151377546E-2</v>
      </c>
    </row>
    <row r="413" spans="44:45" x14ac:dyDescent="0.25">
      <c r="AR413" s="30">
        <v>9.9999999999999992E-2</v>
      </c>
      <c r="AS413" s="31">
        <v>3.4641016151377546E-2</v>
      </c>
    </row>
    <row r="414" spans="44:45" x14ac:dyDescent="0.25">
      <c r="AR414" s="30">
        <v>0.10999999999999999</v>
      </c>
      <c r="AS414" s="31">
        <v>3.4641016151377546E-2</v>
      </c>
    </row>
    <row r="415" spans="44:45" x14ac:dyDescent="0.25">
      <c r="AR415" s="30">
        <v>0.11999999999999998</v>
      </c>
      <c r="AS415" s="31">
        <v>3.4641016151377546E-2</v>
      </c>
    </row>
    <row r="416" spans="44:45" x14ac:dyDescent="0.25">
      <c r="AR416" s="30">
        <v>0.12999999999999998</v>
      </c>
      <c r="AS416" s="31">
        <v>3.4641016151377546E-2</v>
      </c>
    </row>
    <row r="417" spans="44:45" x14ac:dyDescent="0.25">
      <c r="AR417" s="30">
        <v>0.13999999999999999</v>
      </c>
      <c r="AS417" s="31">
        <v>3.4641016151377546E-2</v>
      </c>
    </row>
    <row r="418" spans="44:45" x14ac:dyDescent="0.25">
      <c r="AR418" s="30">
        <v>0.15</v>
      </c>
      <c r="AS418" s="31">
        <v>3.4641016151377546E-2</v>
      </c>
    </row>
    <row r="419" spans="44:45" x14ac:dyDescent="0.25">
      <c r="AR419" s="30">
        <v>0.16</v>
      </c>
      <c r="AS419" s="31">
        <v>3.4641016151377546E-2</v>
      </c>
    </row>
    <row r="420" spans="44:45" x14ac:dyDescent="0.25">
      <c r="AR420" s="30">
        <v>0.17</v>
      </c>
      <c r="AS420" s="31">
        <v>3.4641016151377546E-2</v>
      </c>
    </row>
    <row r="421" spans="44:45" x14ac:dyDescent="0.25">
      <c r="AR421" s="30">
        <v>0.18000000000000002</v>
      </c>
      <c r="AS421" s="31">
        <v>3.4641016151377546E-2</v>
      </c>
    </row>
    <row r="422" spans="44:45" x14ac:dyDescent="0.25">
      <c r="AR422" s="30">
        <v>0.19000000000000003</v>
      </c>
      <c r="AS422" s="31">
        <v>3.4641016151377546E-2</v>
      </c>
    </row>
    <row r="423" spans="44:45" x14ac:dyDescent="0.25">
      <c r="AR423" s="30">
        <v>0.20000000000000004</v>
      </c>
      <c r="AS423" s="31">
        <v>3.4641016151377546E-2</v>
      </c>
    </row>
    <row r="424" spans="44:45" x14ac:dyDescent="0.25">
      <c r="AR424" s="30">
        <v>0.21000000000000005</v>
      </c>
      <c r="AS424" s="31">
        <v>3.4641016151377546E-2</v>
      </c>
    </row>
    <row r="425" spans="44:45" x14ac:dyDescent="0.25">
      <c r="AR425" s="30">
        <v>0.22000000000000006</v>
      </c>
      <c r="AS425" s="31">
        <v>3.4641016151377546E-2</v>
      </c>
    </row>
    <row r="426" spans="44:45" x14ac:dyDescent="0.25">
      <c r="AR426" s="30">
        <v>0.23000000000000007</v>
      </c>
      <c r="AS426" s="31">
        <v>3.4641016151377546E-2</v>
      </c>
    </row>
    <row r="427" spans="44:45" x14ac:dyDescent="0.25">
      <c r="AR427" s="30">
        <v>0.24000000000000007</v>
      </c>
      <c r="AS427" s="31">
        <v>3.4641016151377546E-2</v>
      </c>
    </row>
    <row r="428" spans="44:45" x14ac:dyDescent="0.25">
      <c r="AR428" s="30">
        <v>0.25000000000000006</v>
      </c>
      <c r="AS428" s="31">
        <v>3.4641016151377546E-2</v>
      </c>
    </row>
    <row r="429" spans="44:45" x14ac:dyDescent="0.25">
      <c r="AR429" s="30">
        <v>0.26000000000000006</v>
      </c>
      <c r="AS429" s="31">
        <v>3.4641016151377546E-2</v>
      </c>
    </row>
    <row r="430" spans="44:45" x14ac:dyDescent="0.25">
      <c r="AR430" s="30">
        <v>0.27000000000000007</v>
      </c>
      <c r="AS430" s="31">
        <v>3.4641016151377546E-2</v>
      </c>
    </row>
    <row r="431" spans="44:45" x14ac:dyDescent="0.25">
      <c r="AR431" s="30">
        <v>0.28000000000000008</v>
      </c>
      <c r="AS431" s="31">
        <v>3.4641016151377546E-2</v>
      </c>
    </row>
    <row r="432" spans="44:45" x14ac:dyDescent="0.25">
      <c r="AR432" s="30">
        <v>0.29000000000000009</v>
      </c>
      <c r="AS432" s="31">
        <v>3.4641016151377546E-2</v>
      </c>
    </row>
    <row r="433" spans="44:45" x14ac:dyDescent="0.25">
      <c r="AR433" s="30">
        <v>0.3000000000000001</v>
      </c>
      <c r="AS433" s="31">
        <v>3.4641016151377546E-2</v>
      </c>
    </row>
    <row r="434" spans="44:45" x14ac:dyDescent="0.25">
      <c r="AR434" s="30">
        <v>0.31000000000000011</v>
      </c>
      <c r="AS434" s="31">
        <v>3.4641016151377546E-2</v>
      </c>
    </row>
    <row r="435" spans="44:45" x14ac:dyDescent="0.25">
      <c r="AR435" s="30">
        <v>0.32000000000000012</v>
      </c>
      <c r="AS435" s="31">
        <v>3.4641016151377546E-2</v>
      </c>
    </row>
    <row r="436" spans="44:45" x14ac:dyDescent="0.25">
      <c r="AR436" s="30">
        <v>0.33000000000000013</v>
      </c>
      <c r="AS436" s="31">
        <v>3.4641016151377546E-2</v>
      </c>
    </row>
    <row r="437" spans="44:45" x14ac:dyDescent="0.25">
      <c r="AR437" s="30">
        <v>0.34000000000000014</v>
      </c>
      <c r="AS437" s="31">
        <v>3.4641016151377546E-2</v>
      </c>
    </row>
    <row r="438" spans="44:45" x14ac:dyDescent="0.25">
      <c r="AR438" s="30">
        <v>0.35000000000000014</v>
      </c>
      <c r="AS438" s="31">
        <v>3.4641016151377546E-2</v>
      </c>
    </row>
    <row r="439" spans="44:45" x14ac:dyDescent="0.25">
      <c r="AR439" s="30">
        <v>0.36000000000000015</v>
      </c>
      <c r="AS439" s="31">
        <v>3.4641016151377546E-2</v>
      </c>
    </row>
    <row r="440" spans="44:45" x14ac:dyDescent="0.25">
      <c r="AR440" s="30">
        <v>0.37000000000000016</v>
      </c>
      <c r="AS440" s="31">
        <v>3.4641016151377546E-2</v>
      </c>
    </row>
    <row r="441" spans="44:45" x14ac:dyDescent="0.25">
      <c r="AR441" s="30">
        <v>0.38000000000000017</v>
      </c>
      <c r="AS441" s="31">
        <v>3.4641016151377546E-2</v>
      </c>
    </row>
    <row r="442" spans="44:45" x14ac:dyDescent="0.25">
      <c r="AR442" s="30">
        <v>0.39000000000000018</v>
      </c>
      <c r="AS442" s="31">
        <v>3.4641016151377546E-2</v>
      </c>
    </row>
    <row r="443" spans="44:45" x14ac:dyDescent="0.25">
      <c r="AR443" s="30">
        <v>0.40000000000000019</v>
      </c>
      <c r="AS443" s="31">
        <v>3.4641016151377546E-2</v>
      </c>
    </row>
    <row r="444" spans="44:45" x14ac:dyDescent="0.25">
      <c r="AR444" s="30">
        <v>0.4100000000000002</v>
      </c>
      <c r="AS444" s="31">
        <v>3.4641016151377546E-2</v>
      </c>
    </row>
    <row r="445" spans="44:45" x14ac:dyDescent="0.25">
      <c r="AR445" s="30">
        <v>0.42000000000000021</v>
      </c>
      <c r="AS445" s="31">
        <v>3.4641016151377546E-2</v>
      </c>
    </row>
    <row r="446" spans="44:45" x14ac:dyDescent="0.25">
      <c r="AR446" s="30">
        <v>0.43000000000000022</v>
      </c>
      <c r="AS446" s="31">
        <v>3.4641016151377546E-2</v>
      </c>
    </row>
    <row r="447" spans="44:45" x14ac:dyDescent="0.25">
      <c r="AR447" s="30">
        <v>0.44000000000000022</v>
      </c>
      <c r="AS447" s="31">
        <v>3.4641016151377546E-2</v>
      </c>
    </row>
    <row r="448" spans="44:45" x14ac:dyDescent="0.25">
      <c r="AR448" s="30">
        <v>0.45000000000000023</v>
      </c>
      <c r="AS448" s="31">
        <v>3.4641016151377546E-2</v>
      </c>
    </row>
    <row r="449" spans="44:45" x14ac:dyDescent="0.25">
      <c r="AR449" s="30">
        <v>0.46000000000000024</v>
      </c>
      <c r="AS449" s="31">
        <v>3.4641016151377546E-2</v>
      </c>
    </row>
    <row r="450" spans="44:45" x14ac:dyDescent="0.25">
      <c r="AR450" s="30">
        <v>0.47000000000000025</v>
      </c>
      <c r="AS450" s="31">
        <v>3.4641016151377546E-2</v>
      </c>
    </row>
    <row r="451" spans="44:45" x14ac:dyDescent="0.25">
      <c r="AR451" s="30">
        <v>0.48000000000000026</v>
      </c>
      <c r="AS451" s="31">
        <v>3.4641016151377546E-2</v>
      </c>
    </row>
    <row r="452" spans="44:45" x14ac:dyDescent="0.25">
      <c r="AR452" s="30">
        <v>0.49000000000000027</v>
      </c>
      <c r="AS452" s="31">
        <v>3.4641016151377546E-2</v>
      </c>
    </row>
    <row r="453" spans="44:45" x14ac:dyDescent="0.25">
      <c r="AR453" s="30">
        <v>0.50000000000000022</v>
      </c>
      <c r="AS453" s="31">
        <v>3.4641016151377546E-2</v>
      </c>
    </row>
    <row r="454" spans="44:45" x14ac:dyDescent="0.25">
      <c r="AR454" s="30">
        <v>0.51000000000000023</v>
      </c>
      <c r="AS454" s="31">
        <v>3.4641016151377546E-2</v>
      </c>
    </row>
    <row r="455" spans="44:45" x14ac:dyDescent="0.25">
      <c r="AR455" s="30">
        <v>0.52000000000000024</v>
      </c>
      <c r="AS455" s="31">
        <v>3.4641016151377546E-2</v>
      </c>
    </row>
    <row r="456" spans="44:45" x14ac:dyDescent="0.25">
      <c r="AR456" s="30">
        <v>0.53000000000000025</v>
      </c>
      <c r="AS456" s="31">
        <v>3.4641016151377546E-2</v>
      </c>
    </row>
    <row r="457" spans="44:45" x14ac:dyDescent="0.25">
      <c r="AR457" s="30">
        <v>0.54000000000000026</v>
      </c>
      <c r="AS457" s="31">
        <v>3.4641016151377546E-2</v>
      </c>
    </row>
    <row r="458" spans="44:45" x14ac:dyDescent="0.25">
      <c r="AR458" s="30">
        <v>0.55000000000000027</v>
      </c>
      <c r="AS458" s="31">
        <v>3.4641016151377546E-2</v>
      </c>
    </row>
    <row r="459" spans="44:45" x14ac:dyDescent="0.25">
      <c r="AR459" s="30">
        <v>0.56000000000000028</v>
      </c>
      <c r="AS459" s="31">
        <v>3.4641016151377546E-2</v>
      </c>
    </row>
    <row r="460" spans="44:45" x14ac:dyDescent="0.25">
      <c r="AR460" s="30">
        <v>0.57000000000000028</v>
      </c>
      <c r="AS460" s="31">
        <v>3.4641016151377546E-2</v>
      </c>
    </row>
    <row r="461" spans="44:45" x14ac:dyDescent="0.25">
      <c r="AR461" s="30">
        <v>0.58000000000000029</v>
      </c>
      <c r="AS461" s="31">
        <v>3.4641016151377546E-2</v>
      </c>
    </row>
    <row r="462" spans="44:45" x14ac:dyDescent="0.25">
      <c r="AR462" s="30">
        <v>0.5900000000000003</v>
      </c>
      <c r="AS462" s="31">
        <v>3.4641016151377546E-2</v>
      </c>
    </row>
    <row r="463" spans="44:45" x14ac:dyDescent="0.25">
      <c r="AR463" s="30">
        <v>0.60000000000000031</v>
      </c>
      <c r="AS463" s="31">
        <v>3.4641016151377546E-2</v>
      </c>
    </row>
    <row r="464" spans="44:45" x14ac:dyDescent="0.25">
      <c r="AR464" s="30">
        <v>0.61000000000000032</v>
      </c>
      <c r="AS464" s="31">
        <v>3.4641016151377546E-2</v>
      </c>
    </row>
    <row r="465" spans="44:45" x14ac:dyDescent="0.25">
      <c r="AR465" s="30">
        <v>0.62000000000000033</v>
      </c>
      <c r="AS465" s="31">
        <v>3.4641016151377546E-2</v>
      </c>
    </row>
    <row r="466" spans="44:45" x14ac:dyDescent="0.25">
      <c r="AR466" s="30">
        <v>0.63000000000000034</v>
      </c>
      <c r="AS466" s="31">
        <v>3.4641016151377546E-2</v>
      </c>
    </row>
    <row r="467" spans="44:45" x14ac:dyDescent="0.25">
      <c r="AR467" s="30">
        <v>0.64000000000000035</v>
      </c>
      <c r="AS467" s="31">
        <v>3.4641016151377546E-2</v>
      </c>
    </row>
    <row r="468" spans="44:45" x14ac:dyDescent="0.25">
      <c r="AR468" s="30">
        <v>0.65000000000000036</v>
      </c>
      <c r="AS468" s="31">
        <v>3.4641016151377546E-2</v>
      </c>
    </row>
    <row r="469" spans="44:45" x14ac:dyDescent="0.25">
      <c r="AR469" s="30">
        <v>0.66000000000000036</v>
      </c>
      <c r="AS469" s="31">
        <v>3.4641016151377546E-2</v>
      </c>
    </row>
    <row r="470" spans="44:45" x14ac:dyDescent="0.25">
      <c r="AR470" s="30">
        <v>0.67000000000000037</v>
      </c>
      <c r="AS470" s="31">
        <v>3.4641016151377546E-2</v>
      </c>
    </row>
    <row r="471" spans="44:45" x14ac:dyDescent="0.25">
      <c r="AR471" s="30">
        <v>0.68000000000000038</v>
      </c>
      <c r="AS471" s="31">
        <v>3.4641016151377546E-2</v>
      </c>
    </row>
    <row r="472" spans="44:45" x14ac:dyDescent="0.25">
      <c r="AR472" s="30">
        <v>0.69000000000000039</v>
      </c>
      <c r="AS472" s="31">
        <v>3.4641016151377546E-2</v>
      </c>
    </row>
    <row r="473" spans="44:45" x14ac:dyDescent="0.25">
      <c r="AR473" s="30">
        <v>0.7000000000000004</v>
      </c>
      <c r="AS473" s="31">
        <v>3.4641016151377546E-2</v>
      </c>
    </row>
    <row r="474" spans="44:45" x14ac:dyDescent="0.25">
      <c r="AR474" s="30">
        <v>0.71000000000000041</v>
      </c>
      <c r="AS474" s="31">
        <v>3.4641016151377546E-2</v>
      </c>
    </row>
    <row r="475" spans="44:45" x14ac:dyDescent="0.25">
      <c r="AR475" s="30">
        <v>0.72000000000000042</v>
      </c>
      <c r="AS475" s="31">
        <v>3.4641016151377546E-2</v>
      </c>
    </row>
    <row r="476" spans="44:45" x14ac:dyDescent="0.25">
      <c r="AR476" s="30">
        <v>0.73000000000000043</v>
      </c>
      <c r="AS476" s="31">
        <v>3.4641016151377546E-2</v>
      </c>
    </row>
    <row r="477" spans="44:45" x14ac:dyDescent="0.25">
      <c r="AR477" s="30">
        <v>0.74000000000000044</v>
      </c>
      <c r="AS477" s="31">
        <v>3.4641016151377546E-2</v>
      </c>
    </row>
    <row r="478" spans="44:45" x14ac:dyDescent="0.25">
      <c r="AR478" s="30">
        <v>0.75000000000000044</v>
      </c>
      <c r="AS478" s="31">
        <v>3.4641016151377546E-2</v>
      </c>
    </row>
    <row r="479" spans="44:45" x14ac:dyDescent="0.25">
      <c r="AR479" s="30">
        <v>0.76000000000000045</v>
      </c>
      <c r="AS479" s="31">
        <v>3.4641016151377546E-2</v>
      </c>
    </row>
    <row r="480" spans="44:45" x14ac:dyDescent="0.25">
      <c r="AR480" s="30">
        <v>0.77000000000000046</v>
      </c>
      <c r="AS480" s="31">
        <v>3.4641016151377546E-2</v>
      </c>
    </row>
    <row r="481" spans="44:45" x14ac:dyDescent="0.25">
      <c r="AR481" s="30">
        <v>0.78000000000000047</v>
      </c>
      <c r="AS481" s="31">
        <v>3.4641016151377546E-2</v>
      </c>
    </row>
    <row r="482" spans="44:45" x14ac:dyDescent="0.25">
      <c r="AR482" s="30">
        <v>0.79000000000000048</v>
      </c>
      <c r="AS482" s="31">
        <v>3.4641016151377546E-2</v>
      </c>
    </row>
    <row r="483" spans="44:45" x14ac:dyDescent="0.25">
      <c r="AR483" s="30">
        <v>0.80000000000000049</v>
      </c>
      <c r="AS483" s="31">
        <v>3.4641016151377546E-2</v>
      </c>
    </row>
    <row r="484" spans="44:45" x14ac:dyDescent="0.25">
      <c r="AR484" s="30">
        <v>0.8100000000000005</v>
      </c>
      <c r="AS484" s="31">
        <v>3.4641016151377546E-2</v>
      </c>
    </row>
    <row r="485" spans="44:45" x14ac:dyDescent="0.25">
      <c r="AR485" s="30">
        <v>0.82000000000000051</v>
      </c>
      <c r="AS485" s="31">
        <v>3.4641016151377546E-2</v>
      </c>
    </row>
    <row r="486" spans="44:45" x14ac:dyDescent="0.25">
      <c r="AR486" s="30">
        <v>0.83000000000000052</v>
      </c>
      <c r="AS486" s="31">
        <v>3.4641016151377546E-2</v>
      </c>
    </row>
    <row r="487" spans="44:45" x14ac:dyDescent="0.25">
      <c r="AR487" s="30">
        <v>0.84000000000000052</v>
      </c>
      <c r="AS487" s="31">
        <v>3.4641016151377546E-2</v>
      </c>
    </row>
    <row r="488" spans="44:45" x14ac:dyDescent="0.25">
      <c r="AR488" s="30">
        <v>0.85000000000000053</v>
      </c>
      <c r="AS488" s="31">
        <v>3.4641016151377546E-2</v>
      </c>
    </row>
    <row r="489" spans="44:45" x14ac:dyDescent="0.25">
      <c r="AR489" s="30">
        <v>0.86000000000000054</v>
      </c>
      <c r="AS489" s="31">
        <v>3.4641016151377546E-2</v>
      </c>
    </row>
    <row r="490" spans="44:45" x14ac:dyDescent="0.25">
      <c r="AR490" s="30">
        <v>0.87000000000000055</v>
      </c>
      <c r="AS490" s="31">
        <v>3.4641016151377546E-2</v>
      </c>
    </row>
    <row r="491" spans="44:45" x14ac:dyDescent="0.25">
      <c r="AR491" s="30">
        <v>0.88000000000000056</v>
      </c>
      <c r="AS491" s="31">
        <v>3.4641016151377546E-2</v>
      </c>
    </row>
    <row r="492" spans="44:45" x14ac:dyDescent="0.25">
      <c r="AR492" s="30">
        <v>0.89000000000000057</v>
      </c>
      <c r="AS492" s="31">
        <v>3.4641016151377546E-2</v>
      </c>
    </row>
    <row r="493" spans="44:45" x14ac:dyDescent="0.25">
      <c r="AR493" s="30">
        <v>0.90000000000000058</v>
      </c>
      <c r="AS493" s="31">
        <v>3.4641016151377546E-2</v>
      </c>
    </row>
    <row r="494" spans="44:45" x14ac:dyDescent="0.25">
      <c r="AR494" s="30">
        <v>0.91000000000000059</v>
      </c>
      <c r="AS494" s="31">
        <v>3.4641016151377546E-2</v>
      </c>
    </row>
    <row r="495" spans="44:45" x14ac:dyDescent="0.25">
      <c r="AR495" s="30">
        <v>0.9200000000000006</v>
      </c>
      <c r="AS495" s="31">
        <v>3.4641016151377546E-2</v>
      </c>
    </row>
    <row r="496" spans="44:45" x14ac:dyDescent="0.25">
      <c r="AR496" s="30">
        <v>0.9300000000000006</v>
      </c>
      <c r="AS496" s="31">
        <v>3.4641016151377546E-2</v>
      </c>
    </row>
    <row r="497" spans="44:45" x14ac:dyDescent="0.25">
      <c r="AR497" s="30">
        <v>0.94000000000000061</v>
      </c>
      <c r="AS497" s="31">
        <v>3.4641016151377546E-2</v>
      </c>
    </row>
    <row r="498" spans="44:45" x14ac:dyDescent="0.25">
      <c r="AR498" s="30">
        <v>0.95000000000000062</v>
      </c>
      <c r="AS498" s="31">
        <v>3.4641016151377546E-2</v>
      </c>
    </row>
    <row r="499" spans="44:45" x14ac:dyDescent="0.25">
      <c r="AR499" s="30">
        <v>0.96000000000000063</v>
      </c>
      <c r="AS499" s="31">
        <v>3.4641016151377546E-2</v>
      </c>
    </row>
    <row r="500" spans="44:45" x14ac:dyDescent="0.25">
      <c r="AR500" s="30">
        <v>0.97000000000000064</v>
      </c>
      <c r="AS500" s="31">
        <v>3.4641016151377546E-2</v>
      </c>
    </row>
    <row r="501" spans="44:45" x14ac:dyDescent="0.25">
      <c r="AR501" s="30">
        <v>0.98000000000000065</v>
      </c>
      <c r="AS501" s="31">
        <v>3.4641016151377546E-2</v>
      </c>
    </row>
    <row r="502" spans="44:45" x14ac:dyDescent="0.25">
      <c r="AR502" s="30"/>
      <c r="AS502" s="31"/>
    </row>
    <row r="503" spans="44:45" x14ac:dyDescent="0.25">
      <c r="AR503" s="30">
        <v>2.5000000000000001E-2</v>
      </c>
      <c r="AS503" s="31">
        <v>4.330127018922194E-2</v>
      </c>
    </row>
    <row r="504" spans="44:45" x14ac:dyDescent="0.25">
      <c r="AR504" s="30">
        <v>3.5000000000000003E-2</v>
      </c>
      <c r="AS504" s="31">
        <v>4.330127018922194E-2</v>
      </c>
    </row>
    <row r="505" spans="44:45" x14ac:dyDescent="0.25">
      <c r="AR505" s="30">
        <v>4.5000000000000005E-2</v>
      </c>
      <c r="AS505" s="31">
        <v>4.330127018922194E-2</v>
      </c>
    </row>
    <row r="506" spans="44:45" x14ac:dyDescent="0.25">
      <c r="AR506" s="30">
        <v>5.5000000000000007E-2</v>
      </c>
      <c r="AS506" s="31">
        <v>4.330127018922194E-2</v>
      </c>
    </row>
    <row r="507" spans="44:45" x14ac:dyDescent="0.25">
      <c r="AR507" s="30">
        <v>6.5000000000000002E-2</v>
      </c>
      <c r="AS507" s="31">
        <v>4.330127018922194E-2</v>
      </c>
    </row>
    <row r="508" spans="44:45" x14ac:dyDescent="0.25">
      <c r="AR508" s="30">
        <v>7.4999999999999997E-2</v>
      </c>
      <c r="AS508" s="31">
        <v>4.330127018922194E-2</v>
      </c>
    </row>
    <row r="509" spans="44:45" x14ac:dyDescent="0.25">
      <c r="AR509" s="30">
        <v>8.4999999999999992E-2</v>
      </c>
      <c r="AS509" s="31">
        <v>4.330127018922194E-2</v>
      </c>
    </row>
    <row r="510" spans="44:45" x14ac:dyDescent="0.25">
      <c r="AR510" s="30">
        <v>9.4999999999999987E-2</v>
      </c>
      <c r="AS510" s="31">
        <v>4.330127018922194E-2</v>
      </c>
    </row>
    <row r="511" spans="44:45" x14ac:dyDescent="0.25">
      <c r="AR511" s="30">
        <v>0.10499999999999998</v>
      </c>
      <c r="AS511" s="31">
        <v>4.330127018922194E-2</v>
      </c>
    </row>
    <row r="512" spans="44:45" x14ac:dyDescent="0.25">
      <c r="AR512" s="30">
        <v>0.11499999999999998</v>
      </c>
      <c r="AS512" s="31">
        <v>4.330127018922194E-2</v>
      </c>
    </row>
    <row r="513" spans="44:45" x14ac:dyDescent="0.25">
      <c r="AR513" s="30">
        <v>0.12499999999999997</v>
      </c>
      <c r="AS513" s="31">
        <v>4.330127018922194E-2</v>
      </c>
    </row>
    <row r="514" spans="44:45" x14ac:dyDescent="0.25">
      <c r="AR514" s="30">
        <v>0.13499999999999998</v>
      </c>
      <c r="AS514" s="31">
        <v>4.330127018922194E-2</v>
      </c>
    </row>
    <row r="515" spans="44:45" x14ac:dyDescent="0.25">
      <c r="AR515" s="30">
        <v>0.14499999999999999</v>
      </c>
      <c r="AS515" s="31">
        <v>4.330127018922194E-2</v>
      </c>
    </row>
    <row r="516" spans="44:45" x14ac:dyDescent="0.25">
      <c r="AR516" s="30">
        <v>0.155</v>
      </c>
      <c r="AS516" s="31">
        <v>4.330127018922194E-2</v>
      </c>
    </row>
    <row r="517" spans="44:45" x14ac:dyDescent="0.25">
      <c r="AR517" s="30">
        <v>0.16500000000000001</v>
      </c>
      <c r="AS517" s="31">
        <v>4.330127018922194E-2</v>
      </c>
    </row>
    <row r="518" spans="44:45" x14ac:dyDescent="0.25">
      <c r="AR518" s="30">
        <v>0.17500000000000002</v>
      </c>
      <c r="AS518" s="31">
        <v>4.330127018922194E-2</v>
      </c>
    </row>
    <row r="519" spans="44:45" x14ac:dyDescent="0.25">
      <c r="AR519" s="30">
        <v>0.18500000000000003</v>
      </c>
      <c r="AS519" s="31">
        <v>4.330127018922194E-2</v>
      </c>
    </row>
    <row r="520" spans="44:45" x14ac:dyDescent="0.25">
      <c r="AR520" s="30">
        <v>0.19500000000000003</v>
      </c>
      <c r="AS520" s="31">
        <v>4.330127018922194E-2</v>
      </c>
    </row>
    <row r="521" spans="44:45" x14ac:dyDescent="0.25">
      <c r="AR521" s="30">
        <v>0.20500000000000004</v>
      </c>
      <c r="AS521" s="31">
        <v>4.330127018922194E-2</v>
      </c>
    </row>
    <row r="522" spans="44:45" x14ac:dyDescent="0.25">
      <c r="AR522" s="30">
        <v>0.21500000000000005</v>
      </c>
      <c r="AS522" s="31">
        <v>4.330127018922194E-2</v>
      </c>
    </row>
    <row r="523" spans="44:45" x14ac:dyDescent="0.25">
      <c r="AR523" s="30">
        <v>0.22500000000000006</v>
      </c>
      <c r="AS523" s="31">
        <v>4.330127018922194E-2</v>
      </c>
    </row>
    <row r="524" spans="44:45" x14ac:dyDescent="0.25">
      <c r="AR524" s="30">
        <v>0.23500000000000007</v>
      </c>
      <c r="AS524" s="31">
        <v>4.330127018922194E-2</v>
      </c>
    </row>
    <row r="525" spans="44:45" x14ac:dyDescent="0.25">
      <c r="AR525" s="30">
        <v>0.24500000000000008</v>
      </c>
      <c r="AS525" s="31">
        <v>4.330127018922194E-2</v>
      </c>
    </row>
    <row r="526" spans="44:45" x14ac:dyDescent="0.25">
      <c r="AR526" s="30">
        <v>0.25500000000000006</v>
      </c>
      <c r="AS526" s="31">
        <v>4.330127018922194E-2</v>
      </c>
    </row>
    <row r="527" spans="44:45" x14ac:dyDescent="0.25">
      <c r="AR527" s="30">
        <v>0.26500000000000007</v>
      </c>
      <c r="AS527" s="31">
        <v>4.330127018922194E-2</v>
      </c>
    </row>
    <row r="528" spans="44:45" x14ac:dyDescent="0.25">
      <c r="AR528" s="30">
        <v>0.27500000000000008</v>
      </c>
      <c r="AS528" s="31">
        <v>4.330127018922194E-2</v>
      </c>
    </row>
    <row r="529" spans="44:45" x14ac:dyDescent="0.25">
      <c r="AR529" s="30">
        <v>0.28500000000000009</v>
      </c>
      <c r="AS529" s="31">
        <v>4.330127018922194E-2</v>
      </c>
    </row>
    <row r="530" spans="44:45" x14ac:dyDescent="0.25">
      <c r="AR530" s="30">
        <v>0.2950000000000001</v>
      </c>
      <c r="AS530" s="31">
        <v>4.330127018922194E-2</v>
      </c>
    </row>
    <row r="531" spans="44:45" x14ac:dyDescent="0.25">
      <c r="AR531" s="30">
        <v>0.3050000000000001</v>
      </c>
      <c r="AS531" s="31">
        <v>4.330127018922194E-2</v>
      </c>
    </row>
    <row r="532" spans="44:45" x14ac:dyDescent="0.25">
      <c r="AR532" s="30">
        <v>0.31500000000000011</v>
      </c>
      <c r="AS532" s="31">
        <v>4.330127018922194E-2</v>
      </c>
    </row>
    <row r="533" spans="44:45" x14ac:dyDescent="0.25">
      <c r="AR533" s="30">
        <v>0.32500000000000012</v>
      </c>
      <c r="AS533" s="31">
        <v>4.330127018922194E-2</v>
      </c>
    </row>
    <row r="534" spans="44:45" x14ac:dyDescent="0.25">
      <c r="AR534" s="30">
        <v>0.33500000000000013</v>
      </c>
      <c r="AS534" s="31">
        <v>4.330127018922194E-2</v>
      </c>
    </row>
    <row r="535" spans="44:45" x14ac:dyDescent="0.25">
      <c r="AR535" s="30">
        <v>0.34500000000000014</v>
      </c>
      <c r="AS535" s="31">
        <v>4.330127018922194E-2</v>
      </c>
    </row>
    <row r="536" spans="44:45" x14ac:dyDescent="0.25">
      <c r="AR536" s="30">
        <v>0.35500000000000015</v>
      </c>
      <c r="AS536" s="31">
        <v>4.330127018922194E-2</v>
      </c>
    </row>
    <row r="537" spans="44:45" x14ac:dyDescent="0.25">
      <c r="AR537" s="30">
        <v>0.36500000000000016</v>
      </c>
      <c r="AS537" s="31">
        <v>4.330127018922194E-2</v>
      </c>
    </row>
    <row r="538" spans="44:45" x14ac:dyDescent="0.25">
      <c r="AR538" s="30">
        <v>0.37500000000000017</v>
      </c>
      <c r="AS538" s="31">
        <v>4.330127018922194E-2</v>
      </c>
    </row>
    <row r="539" spans="44:45" x14ac:dyDescent="0.25">
      <c r="AR539" s="30">
        <v>0.38500000000000018</v>
      </c>
      <c r="AS539" s="31">
        <v>4.330127018922194E-2</v>
      </c>
    </row>
    <row r="540" spans="44:45" x14ac:dyDescent="0.25">
      <c r="AR540" s="30">
        <v>0.39500000000000018</v>
      </c>
      <c r="AS540" s="31">
        <v>4.330127018922194E-2</v>
      </c>
    </row>
    <row r="541" spans="44:45" x14ac:dyDescent="0.25">
      <c r="AR541" s="30">
        <v>0.40500000000000019</v>
      </c>
      <c r="AS541" s="31">
        <v>4.330127018922194E-2</v>
      </c>
    </row>
    <row r="542" spans="44:45" x14ac:dyDescent="0.25">
      <c r="AR542" s="30">
        <v>0.4150000000000002</v>
      </c>
      <c r="AS542" s="31">
        <v>4.330127018922194E-2</v>
      </c>
    </row>
    <row r="543" spans="44:45" x14ac:dyDescent="0.25">
      <c r="AR543" s="30">
        <v>0.42500000000000021</v>
      </c>
      <c r="AS543" s="31">
        <v>4.330127018922194E-2</v>
      </c>
    </row>
    <row r="544" spans="44:45" x14ac:dyDescent="0.25">
      <c r="AR544" s="30">
        <v>0.43500000000000022</v>
      </c>
      <c r="AS544" s="31">
        <v>4.330127018922194E-2</v>
      </c>
    </row>
    <row r="545" spans="44:45" x14ac:dyDescent="0.25">
      <c r="AR545" s="30">
        <v>0.44500000000000023</v>
      </c>
      <c r="AS545" s="31">
        <v>4.330127018922194E-2</v>
      </c>
    </row>
    <row r="546" spans="44:45" x14ac:dyDescent="0.25">
      <c r="AR546" s="30">
        <v>0.45500000000000024</v>
      </c>
      <c r="AS546" s="31">
        <v>4.330127018922194E-2</v>
      </c>
    </row>
    <row r="547" spans="44:45" x14ac:dyDescent="0.25">
      <c r="AR547" s="30">
        <v>0.46500000000000025</v>
      </c>
      <c r="AS547" s="31">
        <v>4.330127018922194E-2</v>
      </c>
    </row>
    <row r="548" spans="44:45" x14ac:dyDescent="0.25">
      <c r="AR548" s="30">
        <v>0.47500000000000026</v>
      </c>
      <c r="AS548" s="31">
        <v>4.330127018922194E-2</v>
      </c>
    </row>
    <row r="549" spans="44:45" x14ac:dyDescent="0.25">
      <c r="AR549" s="30">
        <v>0.48500000000000026</v>
      </c>
      <c r="AS549" s="31">
        <v>4.330127018922194E-2</v>
      </c>
    </row>
    <row r="550" spans="44:45" x14ac:dyDescent="0.25">
      <c r="AR550" s="30">
        <v>0.49500000000000027</v>
      </c>
      <c r="AS550" s="31">
        <v>4.330127018922194E-2</v>
      </c>
    </row>
    <row r="551" spans="44:45" x14ac:dyDescent="0.25">
      <c r="AR551" s="30">
        <v>0.50500000000000023</v>
      </c>
      <c r="AS551" s="31">
        <v>4.330127018922194E-2</v>
      </c>
    </row>
    <row r="552" spans="44:45" x14ac:dyDescent="0.25">
      <c r="AR552" s="30">
        <v>0.51500000000000024</v>
      </c>
      <c r="AS552" s="31">
        <v>4.330127018922194E-2</v>
      </c>
    </row>
    <row r="553" spans="44:45" x14ac:dyDescent="0.25">
      <c r="AR553" s="30">
        <v>0.52500000000000024</v>
      </c>
      <c r="AS553" s="31">
        <v>4.330127018922194E-2</v>
      </c>
    </row>
    <row r="554" spans="44:45" x14ac:dyDescent="0.25">
      <c r="AR554" s="30">
        <v>0.53500000000000025</v>
      </c>
      <c r="AS554" s="31">
        <v>4.330127018922194E-2</v>
      </c>
    </row>
    <row r="555" spans="44:45" x14ac:dyDescent="0.25">
      <c r="AR555" s="30">
        <v>0.54500000000000026</v>
      </c>
      <c r="AS555" s="31">
        <v>4.330127018922194E-2</v>
      </c>
    </row>
    <row r="556" spans="44:45" x14ac:dyDescent="0.25">
      <c r="AR556" s="30">
        <v>0.55500000000000027</v>
      </c>
      <c r="AS556" s="31">
        <v>4.330127018922194E-2</v>
      </c>
    </row>
    <row r="557" spans="44:45" x14ac:dyDescent="0.25">
      <c r="AR557" s="30">
        <v>0.56500000000000028</v>
      </c>
      <c r="AS557" s="31">
        <v>4.330127018922194E-2</v>
      </c>
    </row>
    <row r="558" spans="44:45" x14ac:dyDescent="0.25">
      <c r="AR558" s="30">
        <v>0.57500000000000029</v>
      </c>
      <c r="AS558" s="31">
        <v>4.330127018922194E-2</v>
      </c>
    </row>
    <row r="559" spans="44:45" x14ac:dyDescent="0.25">
      <c r="AR559" s="30">
        <v>0.5850000000000003</v>
      </c>
      <c r="AS559" s="31">
        <v>4.330127018922194E-2</v>
      </c>
    </row>
    <row r="560" spans="44:45" x14ac:dyDescent="0.25">
      <c r="AR560" s="30">
        <v>0.59500000000000031</v>
      </c>
      <c r="AS560" s="31">
        <v>4.330127018922194E-2</v>
      </c>
    </row>
    <row r="561" spans="44:45" x14ac:dyDescent="0.25">
      <c r="AR561" s="30">
        <v>0.60500000000000032</v>
      </c>
      <c r="AS561" s="31">
        <v>4.330127018922194E-2</v>
      </c>
    </row>
    <row r="562" spans="44:45" x14ac:dyDescent="0.25">
      <c r="AR562" s="30">
        <v>0.61500000000000032</v>
      </c>
      <c r="AS562" s="31">
        <v>4.330127018922194E-2</v>
      </c>
    </row>
    <row r="563" spans="44:45" x14ac:dyDescent="0.25">
      <c r="AR563" s="30">
        <v>0.62500000000000033</v>
      </c>
      <c r="AS563" s="31">
        <v>4.330127018922194E-2</v>
      </c>
    </row>
    <row r="564" spans="44:45" x14ac:dyDescent="0.25">
      <c r="AR564" s="30">
        <v>0.63500000000000034</v>
      </c>
      <c r="AS564" s="31">
        <v>4.330127018922194E-2</v>
      </c>
    </row>
    <row r="565" spans="44:45" x14ac:dyDescent="0.25">
      <c r="AR565" s="30">
        <v>0.64500000000000035</v>
      </c>
      <c r="AS565" s="31">
        <v>4.330127018922194E-2</v>
      </c>
    </row>
    <row r="566" spans="44:45" x14ac:dyDescent="0.25">
      <c r="AR566" s="30">
        <v>0.65500000000000036</v>
      </c>
      <c r="AS566" s="31">
        <v>4.330127018922194E-2</v>
      </c>
    </row>
    <row r="567" spans="44:45" x14ac:dyDescent="0.25">
      <c r="AR567" s="30">
        <v>0.66500000000000037</v>
      </c>
      <c r="AS567" s="31">
        <v>4.330127018922194E-2</v>
      </c>
    </row>
    <row r="568" spans="44:45" x14ac:dyDescent="0.25">
      <c r="AR568" s="30">
        <v>0.67500000000000038</v>
      </c>
      <c r="AS568" s="31">
        <v>4.330127018922194E-2</v>
      </c>
    </row>
    <row r="569" spans="44:45" x14ac:dyDescent="0.25">
      <c r="AR569" s="30">
        <v>0.68500000000000039</v>
      </c>
      <c r="AS569" s="31">
        <v>4.330127018922194E-2</v>
      </c>
    </row>
    <row r="570" spans="44:45" x14ac:dyDescent="0.25">
      <c r="AR570" s="30">
        <v>0.6950000000000004</v>
      </c>
      <c r="AS570" s="31">
        <v>4.330127018922194E-2</v>
      </c>
    </row>
    <row r="571" spans="44:45" x14ac:dyDescent="0.25">
      <c r="AR571" s="30">
        <v>0.7050000000000004</v>
      </c>
      <c r="AS571" s="31">
        <v>4.330127018922194E-2</v>
      </c>
    </row>
    <row r="572" spans="44:45" x14ac:dyDescent="0.25">
      <c r="AR572" s="30">
        <v>0.71500000000000041</v>
      </c>
      <c r="AS572" s="31">
        <v>4.330127018922194E-2</v>
      </c>
    </row>
    <row r="573" spans="44:45" x14ac:dyDescent="0.25">
      <c r="AR573" s="30">
        <v>0.72500000000000042</v>
      </c>
      <c r="AS573" s="31">
        <v>4.330127018922194E-2</v>
      </c>
    </row>
    <row r="574" spans="44:45" x14ac:dyDescent="0.25">
      <c r="AR574" s="30">
        <v>0.73500000000000043</v>
      </c>
      <c r="AS574" s="31">
        <v>4.330127018922194E-2</v>
      </c>
    </row>
    <row r="575" spans="44:45" x14ac:dyDescent="0.25">
      <c r="AR575" s="30">
        <v>0.74500000000000044</v>
      </c>
      <c r="AS575" s="31">
        <v>4.330127018922194E-2</v>
      </c>
    </row>
    <row r="576" spans="44:45" x14ac:dyDescent="0.25">
      <c r="AR576" s="30">
        <v>0.75500000000000045</v>
      </c>
      <c r="AS576" s="31">
        <v>4.330127018922194E-2</v>
      </c>
    </row>
    <row r="577" spans="44:45" x14ac:dyDescent="0.25">
      <c r="AR577" s="30">
        <v>0.76500000000000046</v>
      </c>
      <c r="AS577" s="31">
        <v>4.330127018922194E-2</v>
      </c>
    </row>
    <row r="578" spans="44:45" x14ac:dyDescent="0.25">
      <c r="AR578" s="30">
        <v>0.77500000000000047</v>
      </c>
      <c r="AS578" s="31">
        <v>4.330127018922194E-2</v>
      </c>
    </row>
    <row r="579" spans="44:45" x14ac:dyDescent="0.25">
      <c r="AR579" s="30">
        <v>0.78500000000000048</v>
      </c>
      <c r="AS579" s="31">
        <v>4.330127018922194E-2</v>
      </c>
    </row>
    <row r="580" spans="44:45" x14ac:dyDescent="0.25">
      <c r="AR580" s="30">
        <v>0.79500000000000048</v>
      </c>
      <c r="AS580" s="31">
        <v>4.330127018922194E-2</v>
      </c>
    </row>
    <row r="581" spans="44:45" x14ac:dyDescent="0.25">
      <c r="AR581" s="30">
        <v>0.80500000000000049</v>
      </c>
      <c r="AS581" s="31">
        <v>4.330127018922194E-2</v>
      </c>
    </row>
    <row r="582" spans="44:45" x14ac:dyDescent="0.25">
      <c r="AR582" s="30">
        <v>0.8150000000000005</v>
      </c>
      <c r="AS582" s="31">
        <v>4.330127018922194E-2</v>
      </c>
    </row>
    <row r="583" spans="44:45" x14ac:dyDescent="0.25">
      <c r="AR583" s="30">
        <v>0.82500000000000051</v>
      </c>
      <c r="AS583" s="31">
        <v>4.330127018922194E-2</v>
      </c>
    </row>
    <row r="584" spans="44:45" x14ac:dyDescent="0.25">
      <c r="AR584" s="30">
        <v>0.83500000000000052</v>
      </c>
      <c r="AS584" s="31">
        <v>4.330127018922194E-2</v>
      </c>
    </row>
    <row r="585" spans="44:45" x14ac:dyDescent="0.25">
      <c r="AR585" s="30">
        <v>0.84500000000000053</v>
      </c>
      <c r="AS585" s="31">
        <v>4.330127018922194E-2</v>
      </c>
    </row>
    <row r="586" spans="44:45" x14ac:dyDescent="0.25">
      <c r="AR586" s="30">
        <v>0.85500000000000054</v>
      </c>
      <c r="AS586" s="31">
        <v>4.330127018922194E-2</v>
      </c>
    </row>
    <row r="587" spans="44:45" x14ac:dyDescent="0.25">
      <c r="AR587" s="30">
        <v>0.86500000000000055</v>
      </c>
      <c r="AS587" s="31">
        <v>4.330127018922194E-2</v>
      </c>
    </row>
    <row r="588" spans="44:45" x14ac:dyDescent="0.25">
      <c r="AR588" s="30">
        <v>0.87500000000000056</v>
      </c>
      <c r="AS588" s="31">
        <v>4.330127018922194E-2</v>
      </c>
    </row>
    <row r="589" spans="44:45" x14ac:dyDescent="0.25">
      <c r="AR589" s="30">
        <v>0.88500000000000056</v>
      </c>
      <c r="AS589" s="31">
        <v>4.330127018922194E-2</v>
      </c>
    </row>
    <row r="590" spans="44:45" x14ac:dyDescent="0.25">
      <c r="AR590" s="30">
        <v>0.89500000000000057</v>
      </c>
      <c r="AS590" s="31">
        <v>4.330127018922194E-2</v>
      </c>
    </row>
    <row r="591" spans="44:45" x14ac:dyDescent="0.25">
      <c r="AR591" s="30">
        <v>0.90500000000000058</v>
      </c>
      <c r="AS591" s="31">
        <v>4.330127018922194E-2</v>
      </c>
    </row>
    <row r="592" spans="44:45" x14ac:dyDescent="0.25">
      <c r="AR592" s="30">
        <v>0.91500000000000059</v>
      </c>
      <c r="AS592" s="31">
        <v>4.330127018922194E-2</v>
      </c>
    </row>
    <row r="593" spans="44:45" x14ac:dyDescent="0.25">
      <c r="AR593" s="30">
        <v>0.9250000000000006</v>
      </c>
      <c r="AS593" s="31">
        <v>4.330127018922194E-2</v>
      </c>
    </row>
    <row r="594" spans="44:45" x14ac:dyDescent="0.25">
      <c r="AR594" s="30">
        <v>0.93500000000000061</v>
      </c>
      <c r="AS594" s="31">
        <v>4.330127018922194E-2</v>
      </c>
    </row>
    <row r="595" spans="44:45" x14ac:dyDescent="0.25">
      <c r="AR595" s="30">
        <v>0.94500000000000062</v>
      </c>
      <c r="AS595" s="31">
        <v>4.330127018922194E-2</v>
      </c>
    </row>
    <row r="596" spans="44:45" x14ac:dyDescent="0.25">
      <c r="AR596" s="30">
        <v>0.95500000000000063</v>
      </c>
      <c r="AS596" s="31">
        <v>4.330127018922194E-2</v>
      </c>
    </row>
    <row r="597" spans="44:45" x14ac:dyDescent="0.25">
      <c r="AR597" s="30">
        <v>0.96500000000000064</v>
      </c>
      <c r="AS597" s="31">
        <v>4.330127018922194E-2</v>
      </c>
    </row>
    <row r="598" spans="44:45" x14ac:dyDescent="0.25">
      <c r="AR598" s="30">
        <v>0.97500000000000064</v>
      </c>
      <c r="AS598" s="31">
        <v>4.330127018922194E-2</v>
      </c>
    </row>
    <row r="599" spans="44:45" x14ac:dyDescent="0.25">
      <c r="AR599" s="30"/>
      <c r="AS599" s="31"/>
    </row>
    <row r="600" spans="44:45" x14ac:dyDescent="0.25">
      <c r="AR600" s="30">
        <v>0.03</v>
      </c>
      <c r="AS600" s="31">
        <v>5.1961524227066319E-2</v>
      </c>
    </row>
    <row r="601" spans="44:45" x14ac:dyDescent="0.25">
      <c r="AR601" s="30">
        <v>0.04</v>
      </c>
      <c r="AS601" s="31">
        <v>5.1961524227066319E-2</v>
      </c>
    </row>
    <row r="602" spans="44:45" x14ac:dyDescent="0.25">
      <c r="AR602" s="30">
        <v>0.05</v>
      </c>
      <c r="AS602" s="31">
        <v>5.1961524227066319E-2</v>
      </c>
    </row>
    <row r="603" spans="44:45" x14ac:dyDescent="0.25">
      <c r="AR603" s="30">
        <v>6.0000000000000005E-2</v>
      </c>
      <c r="AS603" s="31">
        <v>5.1961524227066319E-2</v>
      </c>
    </row>
    <row r="604" spans="44:45" x14ac:dyDescent="0.25">
      <c r="AR604" s="30">
        <v>7.0000000000000007E-2</v>
      </c>
      <c r="AS604" s="31">
        <v>5.1961524227066319E-2</v>
      </c>
    </row>
    <row r="605" spans="44:45" x14ac:dyDescent="0.25">
      <c r="AR605" s="30">
        <v>0.08</v>
      </c>
      <c r="AS605" s="31">
        <v>5.1961524227066319E-2</v>
      </c>
    </row>
    <row r="606" spans="44:45" x14ac:dyDescent="0.25">
      <c r="AR606" s="30">
        <v>0.09</v>
      </c>
      <c r="AS606" s="31">
        <v>5.1961524227066319E-2</v>
      </c>
    </row>
    <row r="607" spans="44:45" x14ac:dyDescent="0.25">
      <c r="AR607" s="30">
        <v>9.9999999999999992E-2</v>
      </c>
      <c r="AS607" s="31">
        <v>5.1961524227066319E-2</v>
      </c>
    </row>
    <row r="608" spans="44:45" x14ac:dyDescent="0.25">
      <c r="AR608" s="30">
        <v>0.10999999999999999</v>
      </c>
      <c r="AS608" s="31">
        <v>5.1961524227066319E-2</v>
      </c>
    </row>
    <row r="609" spans="44:45" x14ac:dyDescent="0.25">
      <c r="AR609" s="30">
        <v>0.11999999999999998</v>
      </c>
      <c r="AS609" s="31">
        <v>5.1961524227066319E-2</v>
      </c>
    </row>
    <row r="610" spans="44:45" x14ac:dyDescent="0.25">
      <c r="AR610" s="30">
        <v>0.12999999999999998</v>
      </c>
      <c r="AS610" s="31">
        <v>5.1961524227066319E-2</v>
      </c>
    </row>
    <row r="611" spans="44:45" x14ac:dyDescent="0.25">
      <c r="AR611" s="30">
        <v>0.13999999999999999</v>
      </c>
      <c r="AS611" s="31">
        <v>5.1961524227066319E-2</v>
      </c>
    </row>
    <row r="612" spans="44:45" x14ac:dyDescent="0.25">
      <c r="AR612" s="30">
        <v>0.15</v>
      </c>
      <c r="AS612" s="31">
        <v>5.1961524227066319E-2</v>
      </c>
    </row>
    <row r="613" spans="44:45" x14ac:dyDescent="0.25">
      <c r="AR613" s="30">
        <v>0.16</v>
      </c>
      <c r="AS613" s="31">
        <v>5.1961524227066319E-2</v>
      </c>
    </row>
    <row r="614" spans="44:45" x14ac:dyDescent="0.25">
      <c r="AR614" s="30">
        <v>0.17</v>
      </c>
      <c r="AS614" s="31">
        <v>5.1961524227066319E-2</v>
      </c>
    </row>
    <row r="615" spans="44:45" x14ac:dyDescent="0.25">
      <c r="AR615" s="30">
        <v>0.18000000000000002</v>
      </c>
      <c r="AS615" s="31">
        <v>5.1961524227066319E-2</v>
      </c>
    </row>
    <row r="616" spans="44:45" x14ac:dyDescent="0.25">
      <c r="AR616" s="30">
        <v>0.19000000000000003</v>
      </c>
      <c r="AS616" s="31">
        <v>5.1961524227066319E-2</v>
      </c>
    </row>
    <row r="617" spans="44:45" x14ac:dyDescent="0.25">
      <c r="AR617" s="30">
        <v>0.20000000000000004</v>
      </c>
      <c r="AS617" s="31">
        <v>5.1961524227066319E-2</v>
      </c>
    </row>
    <row r="618" spans="44:45" x14ac:dyDescent="0.25">
      <c r="AR618" s="30">
        <v>0.21000000000000005</v>
      </c>
      <c r="AS618" s="31">
        <v>5.1961524227066319E-2</v>
      </c>
    </row>
    <row r="619" spans="44:45" x14ac:dyDescent="0.25">
      <c r="AR619" s="30">
        <v>0.22000000000000006</v>
      </c>
      <c r="AS619" s="31">
        <v>5.1961524227066319E-2</v>
      </c>
    </row>
    <row r="620" spans="44:45" x14ac:dyDescent="0.25">
      <c r="AR620" s="30">
        <v>0.23000000000000007</v>
      </c>
      <c r="AS620" s="31">
        <v>5.1961524227066319E-2</v>
      </c>
    </row>
    <row r="621" spans="44:45" x14ac:dyDescent="0.25">
      <c r="AR621" s="30">
        <v>0.24000000000000007</v>
      </c>
      <c r="AS621" s="31">
        <v>5.1961524227066319E-2</v>
      </c>
    </row>
    <row r="622" spans="44:45" x14ac:dyDescent="0.25">
      <c r="AR622" s="30">
        <v>0.25000000000000006</v>
      </c>
      <c r="AS622" s="31">
        <v>5.1961524227066319E-2</v>
      </c>
    </row>
    <row r="623" spans="44:45" x14ac:dyDescent="0.25">
      <c r="AR623" s="30">
        <v>0.26000000000000006</v>
      </c>
      <c r="AS623" s="31">
        <v>5.1961524227066319E-2</v>
      </c>
    </row>
    <row r="624" spans="44:45" x14ac:dyDescent="0.25">
      <c r="AR624" s="30">
        <v>0.27000000000000007</v>
      </c>
      <c r="AS624" s="31">
        <v>5.1961524227066319E-2</v>
      </c>
    </row>
    <row r="625" spans="44:45" x14ac:dyDescent="0.25">
      <c r="AR625" s="30">
        <v>0.28000000000000008</v>
      </c>
      <c r="AS625" s="31">
        <v>5.1961524227066319E-2</v>
      </c>
    </row>
    <row r="626" spans="44:45" x14ac:dyDescent="0.25">
      <c r="AR626" s="30">
        <v>0.29000000000000009</v>
      </c>
      <c r="AS626" s="31">
        <v>5.1961524227066319E-2</v>
      </c>
    </row>
    <row r="627" spans="44:45" x14ac:dyDescent="0.25">
      <c r="AR627" s="30">
        <v>0.3000000000000001</v>
      </c>
      <c r="AS627" s="31">
        <v>5.1961524227066319E-2</v>
      </c>
    </row>
    <row r="628" spans="44:45" x14ac:dyDescent="0.25">
      <c r="AR628" s="30">
        <v>0.31000000000000011</v>
      </c>
      <c r="AS628" s="31">
        <v>5.1961524227066319E-2</v>
      </c>
    </row>
    <row r="629" spans="44:45" x14ac:dyDescent="0.25">
      <c r="AR629" s="30">
        <v>0.32000000000000012</v>
      </c>
      <c r="AS629" s="31">
        <v>5.1961524227066319E-2</v>
      </c>
    </row>
    <row r="630" spans="44:45" x14ac:dyDescent="0.25">
      <c r="AR630" s="30">
        <v>0.33000000000000013</v>
      </c>
      <c r="AS630" s="31">
        <v>5.1961524227066319E-2</v>
      </c>
    </row>
    <row r="631" spans="44:45" x14ac:dyDescent="0.25">
      <c r="AR631" s="30">
        <v>0.34000000000000014</v>
      </c>
      <c r="AS631" s="31">
        <v>5.1961524227066319E-2</v>
      </c>
    </row>
    <row r="632" spans="44:45" x14ac:dyDescent="0.25">
      <c r="AR632" s="30">
        <v>0.35000000000000014</v>
      </c>
      <c r="AS632" s="31">
        <v>5.1961524227066319E-2</v>
      </c>
    </row>
    <row r="633" spans="44:45" x14ac:dyDescent="0.25">
      <c r="AR633" s="30">
        <v>0.36000000000000015</v>
      </c>
      <c r="AS633" s="31">
        <v>5.1961524227066319E-2</v>
      </c>
    </row>
    <row r="634" spans="44:45" x14ac:dyDescent="0.25">
      <c r="AR634" s="30">
        <v>0.37000000000000016</v>
      </c>
      <c r="AS634" s="31">
        <v>5.1961524227066319E-2</v>
      </c>
    </row>
    <row r="635" spans="44:45" x14ac:dyDescent="0.25">
      <c r="AR635" s="30">
        <v>0.38000000000000017</v>
      </c>
      <c r="AS635" s="31">
        <v>5.1961524227066319E-2</v>
      </c>
    </row>
    <row r="636" spans="44:45" x14ac:dyDescent="0.25">
      <c r="AR636" s="30">
        <v>0.39000000000000018</v>
      </c>
      <c r="AS636" s="31">
        <v>5.1961524227066319E-2</v>
      </c>
    </row>
    <row r="637" spans="44:45" x14ac:dyDescent="0.25">
      <c r="AR637" s="30">
        <v>0.40000000000000019</v>
      </c>
      <c r="AS637" s="31">
        <v>5.1961524227066319E-2</v>
      </c>
    </row>
    <row r="638" spans="44:45" x14ac:dyDescent="0.25">
      <c r="AR638" s="30">
        <v>0.4100000000000002</v>
      </c>
      <c r="AS638" s="31">
        <v>5.1961524227066319E-2</v>
      </c>
    </row>
    <row r="639" spans="44:45" x14ac:dyDescent="0.25">
      <c r="AR639" s="30">
        <v>0.42000000000000021</v>
      </c>
      <c r="AS639" s="31">
        <v>5.1961524227066319E-2</v>
      </c>
    </row>
    <row r="640" spans="44:45" x14ac:dyDescent="0.25">
      <c r="AR640" s="30">
        <v>0.43000000000000022</v>
      </c>
      <c r="AS640" s="31">
        <v>5.1961524227066319E-2</v>
      </c>
    </row>
    <row r="641" spans="44:45" x14ac:dyDescent="0.25">
      <c r="AR641" s="30">
        <v>0.44000000000000022</v>
      </c>
      <c r="AS641" s="31">
        <v>5.1961524227066319E-2</v>
      </c>
    </row>
    <row r="642" spans="44:45" x14ac:dyDescent="0.25">
      <c r="AR642" s="30">
        <v>0.45000000000000023</v>
      </c>
      <c r="AS642" s="31">
        <v>5.1961524227066319E-2</v>
      </c>
    </row>
    <row r="643" spans="44:45" x14ac:dyDescent="0.25">
      <c r="AR643" s="30">
        <v>0.46000000000000024</v>
      </c>
      <c r="AS643" s="31">
        <v>5.1961524227066319E-2</v>
      </c>
    </row>
    <row r="644" spans="44:45" x14ac:dyDescent="0.25">
      <c r="AR644" s="30">
        <v>0.47000000000000025</v>
      </c>
      <c r="AS644" s="31">
        <v>5.1961524227066319E-2</v>
      </c>
    </row>
    <row r="645" spans="44:45" x14ac:dyDescent="0.25">
      <c r="AR645" s="30">
        <v>0.48000000000000026</v>
      </c>
      <c r="AS645" s="31">
        <v>5.1961524227066319E-2</v>
      </c>
    </row>
    <row r="646" spans="44:45" x14ac:dyDescent="0.25">
      <c r="AR646" s="30">
        <v>0.49000000000000027</v>
      </c>
      <c r="AS646" s="31">
        <v>5.1961524227066319E-2</v>
      </c>
    </row>
    <row r="647" spans="44:45" x14ac:dyDescent="0.25">
      <c r="AR647" s="30">
        <v>0.50000000000000022</v>
      </c>
      <c r="AS647" s="31">
        <v>5.1961524227066319E-2</v>
      </c>
    </row>
    <row r="648" spans="44:45" x14ac:dyDescent="0.25">
      <c r="AR648" s="30">
        <v>0.51000000000000023</v>
      </c>
      <c r="AS648" s="31">
        <v>5.1961524227066319E-2</v>
      </c>
    </row>
    <row r="649" spans="44:45" x14ac:dyDescent="0.25">
      <c r="AR649" s="30">
        <v>0.52000000000000024</v>
      </c>
      <c r="AS649" s="31">
        <v>5.1961524227066319E-2</v>
      </c>
    </row>
    <row r="650" spans="44:45" x14ac:dyDescent="0.25">
      <c r="AR650" s="30">
        <v>0.53000000000000025</v>
      </c>
      <c r="AS650" s="31">
        <v>5.1961524227066319E-2</v>
      </c>
    </row>
    <row r="651" spans="44:45" x14ac:dyDescent="0.25">
      <c r="AR651" s="30">
        <v>0.54000000000000026</v>
      </c>
      <c r="AS651" s="31">
        <v>5.1961524227066319E-2</v>
      </c>
    </row>
    <row r="652" spans="44:45" x14ac:dyDescent="0.25">
      <c r="AR652" s="30">
        <v>0.55000000000000027</v>
      </c>
      <c r="AS652" s="31">
        <v>5.1961524227066319E-2</v>
      </c>
    </row>
    <row r="653" spans="44:45" x14ac:dyDescent="0.25">
      <c r="AR653" s="30">
        <v>0.56000000000000028</v>
      </c>
      <c r="AS653" s="31">
        <v>5.1961524227066319E-2</v>
      </c>
    </row>
    <row r="654" spans="44:45" x14ac:dyDescent="0.25">
      <c r="AR654" s="30">
        <v>0.57000000000000028</v>
      </c>
      <c r="AS654" s="31">
        <v>5.1961524227066319E-2</v>
      </c>
    </row>
    <row r="655" spans="44:45" x14ac:dyDescent="0.25">
      <c r="AR655" s="30">
        <v>0.58000000000000029</v>
      </c>
      <c r="AS655" s="31">
        <v>5.1961524227066319E-2</v>
      </c>
    </row>
    <row r="656" spans="44:45" x14ac:dyDescent="0.25">
      <c r="AR656" s="30">
        <v>0.5900000000000003</v>
      </c>
      <c r="AS656" s="31">
        <v>5.1961524227066319E-2</v>
      </c>
    </row>
    <row r="657" spans="44:45" x14ac:dyDescent="0.25">
      <c r="AR657" s="30">
        <v>0.60000000000000031</v>
      </c>
      <c r="AS657" s="31">
        <v>5.1961524227066319E-2</v>
      </c>
    </row>
    <row r="658" spans="44:45" x14ac:dyDescent="0.25">
      <c r="AR658" s="30">
        <v>0.61000000000000032</v>
      </c>
      <c r="AS658" s="31">
        <v>5.1961524227066319E-2</v>
      </c>
    </row>
    <row r="659" spans="44:45" x14ac:dyDescent="0.25">
      <c r="AR659" s="30">
        <v>0.62000000000000033</v>
      </c>
      <c r="AS659" s="31">
        <v>5.1961524227066319E-2</v>
      </c>
    </row>
    <row r="660" spans="44:45" x14ac:dyDescent="0.25">
      <c r="AR660" s="30">
        <v>0.63000000000000034</v>
      </c>
      <c r="AS660" s="31">
        <v>5.1961524227066319E-2</v>
      </c>
    </row>
    <row r="661" spans="44:45" x14ac:dyDescent="0.25">
      <c r="AR661" s="30">
        <v>0.64000000000000035</v>
      </c>
      <c r="AS661" s="31">
        <v>5.1961524227066319E-2</v>
      </c>
    </row>
    <row r="662" spans="44:45" x14ac:dyDescent="0.25">
      <c r="AR662" s="30">
        <v>0.65000000000000036</v>
      </c>
      <c r="AS662" s="31">
        <v>5.1961524227066319E-2</v>
      </c>
    </row>
    <row r="663" spans="44:45" x14ac:dyDescent="0.25">
      <c r="AR663" s="30">
        <v>0.66000000000000036</v>
      </c>
      <c r="AS663" s="31">
        <v>5.1961524227066319E-2</v>
      </c>
    </row>
    <row r="664" spans="44:45" x14ac:dyDescent="0.25">
      <c r="AR664" s="30">
        <v>0.67000000000000037</v>
      </c>
      <c r="AS664" s="31">
        <v>5.1961524227066319E-2</v>
      </c>
    </row>
    <row r="665" spans="44:45" x14ac:dyDescent="0.25">
      <c r="AR665" s="30">
        <v>0.68000000000000038</v>
      </c>
      <c r="AS665" s="31">
        <v>5.1961524227066319E-2</v>
      </c>
    </row>
    <row r="666" spans="44:45" x14ac:dyDescent="0.25">
      <c r="AR666" s="30">
        <v>0.69000000000000039</v>
      </c>
      <c r="AS666" s="31">
        <v>5.1961524227066319E-2</v>
      </c>
    </row>
    <row r="667" spans="44:45" x14ac:dyDescent="0.25">
      <c r="AR667" s="30">
        <v>0.7000000000000004</v>
      </c>
      <c r="AS667" s="31">
        <v>5.1961524227066319E-2</v>
      </c>
    </row>
    <row r="668" spans="44:45" x14ac:dyDescent="0.25">
      <c r="AR668" s="30">
        <v>0.71000000000000041</v>
      </c>
      <c r="AS668" s="31">
        <v>5.1961524227066319E-2</v>
      </c>
    </row>
    <row r="669" spans="44:45" x14ac:dyDescent="0.25">
      <c r="AR669" s="30">
        <v>0.72000000000000042</v>
      </c>
      <c r="AS669" s="31">
        <v>5.1961524227066319E-2</v>
      </c>
    </row>
    <row r="670" spans="44:45" x14ac:dyDescent="0.25">
      <c r="AR670" s="30">
        <v>0.73000000000000043</v>
      </c>
      <c r="AS670" s="31">
        <v>5.1961524227066319E-2</v>
      </c>
    </row>
    <row r="671" spans="44:45" x14ac:dyDescent="0.25">
      <c r="AR671" s="30">
        <v>0.74000000000000044</v>
      </c>
      <c r="AS671" s="31">
        <v>5.1961524227066319E-2</v>
      </c>
    </row>
    <row r="672" spans="44:45" x14ac:dyDescent="0.25">
      <c r="AR672" s="30">
        <v>0.75000000000000044</v>
      </c>
      <c r="AS672" s="31">
        <v>5.1961524227066319E-2</v>
      </c>
    </row>
    <row r="673" spans="44:45" x14ac:dyDescent="0.25">
      <c r="AR673" s="30">
        <v>0.76000000000000045</v>
      </c>
      <c r="AS673" s="31">
        <v>5.1961524227066319E-2</v>
      </c>
    </row>
    <row r="674" spans="44:45" x14ac:dyDescent="0.25">
      <c r="AR674" s="30">
        <v>0.77000000000000046</v>
      </c>
      <c r="AS674" s="31">
        <v>5.1961524227066319E-2</v>
      </c>
    </row>
    <row r="675" spans="44:45" x14ac:dyDescent="0.25">
      <c r="AR675" s="30">
        <v>0.78000000000000047</v>
      </c>
      <c r="AS675" s="31">
        <v>5.1961524227066319E-2</v>
      </c>
    </row>
    <row r="676" spans="44:45" x14ac:dyDescent="0.25">
      <c r="AR676" s="30">
        <v>0.79000000000000048</v>
      </c>
      <c r="AS676" s="31">
        <v>5.1961524227066319E-2</v>
      </c>
    </row>
    <row r="677" spans="44:45" x14ac:dyDescent="0.25">
      <c r="AR677" s="30">
        <v>0.80000000000000049</v>
      </c>
      <c r="AS677" s="31">
        <v>5.1961524227066319E-2</v>
      </c>
    </row>
    <row r="678" spans="44:45" x14ac:dyDescent="0.25">
      <c r="AR678" s="30">
        <v>0.8100000000000005</v>
      </c>
      <c r="AS678" s="31">
        <v>5.1961524227066319E-2</v>
      </c>
    </row>
    <row r="679" spans="44:45" x14ac:dyDescent="0.25">
      <c r="AR679" s="30">
        <v>0.82000000000000051</v>
      </c>
      <c r="AS679" s="31">
        <v>5.1961524227066319E-2</v>
      </c>
    </row>
    <row r="680" spans="44:45" x14ac:dyDescent="0.25">
      <c r="AR680" s="30">
        <v>0.83000000000000052</v>
      </c>
      <c r="AS680" s="31">
        <v>5.1961524227066319E-2</v>
      </c>
    </row>
    <row r="681" spans="44:45" x14ac:dyDescent="0.25">
      <c r="AR681" s="30">
        <v>0.84000000000000052</v>
      </c>
      <c r="AS681" s="31">
        <v>5.1961524227066319E-2</v>
      </c>
    </row>
    <row r="682" spans="44:45" x14ac:dyDescent="0.25">
      <c r="AR682" s="30">
        <v>0.85000000000000053</v>
      </c>
      <c r="AS682" s="31">
        <v>5.1961524227066319E-2</v>
      </c>
    </row>
    <row r="683" spans="44:45" x14ac:dyDescent="0.25">
      <c r="AR683" s="30">
        <v>0.86000000000000054</v>
      </c>
      <c r="AS683" s="31">
        <v>5.1961524227066319E-2</v>
      </c>
    </row>
    <row r="684" spans="44:45" x14ac:dyDescent="0.25">
      <c r="AR684" s="30">
        <v>0.87000000000000055</v>
      </c>
      <c r="AS684" s="31">
        <v>5.1961524227066319E-2</v>
      </c>
    </row>
    <row r="685" spans="44:45" x14ac:dyDescent="0.25">
      <c r="AR685" s="30">
        <v>0.88000000000000056</v>
      </c>
      <c r="AS685" s="31">
        <v>5.1961524227066319E-2</v>
      </c>
    </row>
    <row r="686" spans="44:45" x14ac:dyDescent="0.25">
      <c r="AR686" s="30">
        <v>0.89000000000000057</v>
      </c>
      <c r="AS686" s="31">
        <v>5.1961524227066319E-2</v>
      </c>
    </row>
    <row r="687" spans="44:45" x14ac:dyDescent="0.25">
      <c r="AR687" s="30">
        <v>0.90000000000000058</v>
      </c>
      <c r="AS687" s="31">
        <v>5.1961524227066319E-2</v>
      </c>
    </row>
    <row r="688" spans="44:45" x14ac:dyDescent="0.25">
      <c r="AR688" s="30">
        <v>0.91000000000000059</v>
      </c>
      <c r="AS688" s="31">
        <v>5.1961524227066319E-2</v>
      </c>
    </row>
    <row r="689" spans="44:45" x14ac:dyDescent="0.25">
      <c r="AR689" s="30">
        <v>0.9200000000000006</v>
      </c>
      <c r="AS689" s="31">
        <v>5.1961524227066319E-2</v>
      </c>
    </row>
    <row r="690" spans="44:45" x14ac:dyDescent="0.25">
      <c r="AR690" s="30">
        <v>0.9300000000000006</v>
      </c>
      <c r="AS690" s="31">
        <v>5.1961524227066319E-2</v>
      </c>
    </row>
    <row r="691" spans="44:45" x14ac:dyDescent="0.25">
      <c r="AR691" s="30">
        <v>0.94000000000000061</v>
      </c>
      <c r="AS691" s="31">
        <v>5.1961524227066319E-2</v>
      </c>
    </row>
    <row r="692" spans="44:45" x14ac:dyDescent="0.25">
      <c r="AR692" s="30">
        <v>0.95000000000000062</v>
      </c>
      <c r="AS692" s="31">
        <v>5.1961524227066319E-2</v>
      </c>
    </row>
    <row r="693" spans="44:45" x14ac:dyDescent="0.25">
      <c r="AR693" s="30">
        <v>0.96000000000000063</v>
      </c>
      <c r="AS693" s="31">
        <v>5.1961524227066319E-2</v>
      </c>
    </row>
    <row r="694" spans="44:45" x14ac:dyDescent="0.25">
      <c r="AR694" s="30">
        <v>0.97000000000000064</v>
      </c>
      <c r="AS694" s="31">
        <v>5.1961524227066319E-2</v>
      </c>
    </row>
    <row r="695" spans="44:45" x14ac:dyDescent="0.25">
      <c r="AR695" s="30"/>
      <c r="AS695" s="31"/>
    </row>
    <row r="696" spans="44:45" x14ac:dyDescent="0.25">
      <c r="AR696" s="30">
        <v>3.5000000000000003E-2</v>
      </c>
      <c r="AS696" s="31">
        <v>6.0621778264910706E-2</v>
      </c>
    </row>
    <row r="697" spans="44:45" x14ac:dyDescent="0.25">
      <c r="AR697" s="30">
        <v>4.5000000000000005E-2</v>
      </c>
      <c r="AS697" s="31">
        <v>6.0621778264910706E-2</v>
      </c>
    </row>
    <row r="698" spans="44:45" x14ac:dyDescent="0.25">
      <c r="AR698" s="30">
        <v>5.5000000000000007E-2</v>
      </c>
      <c r="AS698" s="31">
        <v>6.0621778264910706E-2</v>
      </c>
    </row>
    <row r="699" spans="44:45" x14ac:dyDescent="0.25">
      <c r="AR699" s="30">
        <v>6.5000000000000002E-2</v>
      </c>
      <c r="AS699" s="31">
        <v>6.0621778264910706E-2</v>
      </c>
    </row>
    <row r="700" spans="44:45" x14ac:dyDescent="0.25">
      <c r="AR700" s="30">
        <v>7.4999999999999997E-2</v>
      </c>
      <c r="AS700" s="31">
        <v>6.0621778264910706E-2</v>
      </c>
    </row>
    <row r="701" spans="44:45" x14ac:dyDescent="0.25">
      <c r="AR701" s="30">
        <v>8.4999999999999992E-2</v>
      </c>
      <c r="AS701" s="31">
        <v>6.0621778264910706E-2</v>
      </c>
    </row>
    <row r="702" spans="44:45" x14ac:dyDescent="0.25">
      <c r="AR702" s="30">
        <v>9.4999999999999987E-2</v>
      </c>
      <c r="AS702" s="31">
        <v>6.0621778264910706E-2</v>
      </c>
    </row>
    <row r="703" spans="44:45" x14ac:dyDescent="0.25">
      <c r="AR703" s="30">
        <v>0.10499999999999998</v>
      </c>
      <c r="AS703" s="31">
        <v>6.0621778264910706E-2</v>
      </c>
    </row>
    <row r="704" spans="44:45" x14ac:dyDescent="0.25">
      <c r="AR704" s="30">
        <v>0.11499999999999998</v>
      </c>
      <c r="AS704" s="31">
        <v>6.0621778264910706E-2</v>
      </c>
    </row>
    <row r="705" spans="44:45" x14ac:dyDescent="0.25">
      <c r="AR705" s="30">
        <v>0.12499999999999997</v>
      </c>
      <c r="AS705" s="31">
        <v>6.0621778264910706E-2</v>
      </c>
    </row>
    <row r="706" spans="44:45" x14ac:dyDescent="0.25">
      <c r="AR706" s="30">
        <v>0.13499999999999998</v>
      </c>
      <c r="AS706" s="31">
        <v>6.0621778264910706E-2</v>
      </c>
    </row>
    <row r="707" spans="44:45" x14ac:dyDescent="0.25">
      <c r="AR707" s="30">
        <v>0.14499999999999999</v>
      </c>
      <c r="AS707" s="31">
        <v>6.0621778264910706E-2</v>
      </c>
    </row>
    <row r="708" spans="44:45" x14ac:dyDescent="0.25">
      <c r="AR708" s="30">
        <v>0.155</v>
      </c>
      <c r="AS708" s="31">
        <v>6.0621778264910706E-2</v>
      </c>
    </row>
    <row r="709" spans="44:45" x14ac:dyDescent="0.25">
      <c r="AR709" s="30">
        <v>0.16500000000000001</v>
      </c>
      <c r="AS709" s="31">
        <v>6.0621778264910706E-2</v>
      </c>
    </row>
    <row r="710" spans="44:45" x14ac:dyDescent="0.25">
      <c r="AR710" s="30">
        <v>0.17500000000000002</v>
      </c>
      <c r="AS710" s="31">
        <v>6.0621778264910706E-2</v>
      </c>
    </row>
    <row r="711" spans="44:45" x14ac:dyDescent="0.25">
      <c r="AR711" s="30">
        <v>0.18500000000000003</v>
      </c>
      <c r="AS711" s="31">
        <v>6.0621778264910706E-2</v>
      </c>
    </row>
    <row r="712" spans="44:45" x14ac:dyDescent="0.25">
      <c r="AR712" s="30">
        <v>0.19500000000000003</v>
      </c>
      <c r="AS712" s="31">
        <v>6.0621778264910706E-2</v>
      </c>
    </row>
    <row r="713" spans="44:45" x14ac:dyDescent="0.25">
      <c r="AR713" s="30">
        <v>0.20500000000000004</v>
      </c>
      <c r="AS713" s="31">
        <v>6.0621778264910706E-2</v>
      </c>
    </row>
    <row r="714" spans="44:45" x14ac:dyDescent="0.25">
      <c r="AR714" s="30">
        <v>0.21500000000000005</v>
      </c>
      <c r="AS714" s="31">
        <v>6.0621778264910706E-2</v>
      </c>
    </row>
    <row r="715" spans="44:45" x14ac:dyDescent="0.25">
      <c r="AR715" s="30">
        <v>0.22500000000000006</v>
      </c>
      <c r="AS715" s="31">
        <v>6.0621778264910706E-2</v>
      </c>
    </row>
    <row r="716" spans="44:45" x14ac:dyDescent="0.25">
      <c r="AR716" s="30">
        <v>0.23500000000000007</v>
      </c>
      <c r="AS716" s="31">
        <v>6.0621778264910706E-2</v>
      </c>
    </row>
    <row r="717" spans="44:45" x14ac:dyDescent="0.25">
      <c r="AR717" s="30">
        <v>0.24500000000000008</v>
      </c>
      <c r="AS717" s="31">
        <v>6.0621778264910706E-2</v>
      </c>
    </row>
    <row r="718" spans="44:45" x14ac:dyDescent="0.25">
      <c r="AR718" s="30">
        <v>0.25500000000000006</v>
      </c>
      <c r="AS718" s="31">
        <v>6.0621778264910706E-2</v>
      </c>
    </row>
    <row r="719" spans="44:45" x14ac:dyDescent="0.25">
      <c r="AR719" s="30">
        <v>0.26500000000000007</v>
      </c>
      <c r="AS719" s="31">
        <v>6.0621778264910706E-2</v>
      </c>
    </row>
    <row r="720" spans="44:45" x14ac:dyDescent="0.25">
      <c r="AR720" s="30">
        <v>0.27500000000000008</v>
      </c>
      <c r="AS720" s="31">
        <v>6.0621778264910706E-2</v>
      </c>
    </row>
    <row r="721" spans="44:45" x14ac:dyDescent="0.25">
      <c r="AR721" s="30">
        <v>0.28500000000000009</v>
      </c>
      <c r="AS721" s="31">
        <v>6.0621778264910706E-2</v>
      </c>
    </row>
    <row r="722" spans="44:45" x14ac:dyDescent="0.25">
      <c r="AR722" s="30">
        <v>0.2950000000000001</v>
      </c>
      <c r="AS722" s="31">
        <v>6.0621778264910706E-2</v>
      </c>
    </row>
    <row r="723" spans="44:45" x14ac:dyDescent="0.25">
      <c r="AR723" s="30">
        <v>0.3050000000000001</v>
      </c>
      <c r="AS723" s="31">
        <v>6.0621778264910706E-2</v>
      </c>
    </row>
    <row r="724" spans="44:45" x14ac:dyDescent="0.25">
      <c r="AR724" s="30">
        <v>0.31500000000000011</v>
      </c>
      <c r="AS724" s="31">
        <v>6.0621778264910706E-2</v>
      </c>
    </row>
    <row r="725" spans="44:45" x14ac:dyDescent="0.25">
      <c r="AR725" s="30">
        <v>0.32500000000000012</v>
      </c>
      <c r="AS725" s="31">
        <v>6.0621778264910706E-2</v>
      </c>
    </row>
    <row r="726" spans="44:45" x14ac:dyDescent="0.25">
      <c r="AR726" s="30">
        <v>0.33500000000000013</v>
      </c>
      <c r="AS726" s="31">
        <v>6.0621778264910706E-2</v>
      </c>
    </row>
    <row r="727" spans="44:45" x14ac:dyDescent="0.25">
      <c r="AR727" s="30">
        <v>0.34500000000000014</v>
      </c>
      <c r="AS727" s="31">
        <v>6.0621778264910706E-2</v>
      </c>
    </row>
    <row r="728" spans="44:45" x14ac:dyDescent="0.25">
      <c r="AR728" s="30">
        <v>0.35500000000000015</v>
      </c>
      <c r="AS728" s="31">
        <v>6.0621778264910706E-2</v>
      </c>
    </row>
    <row r="729" spans="44:45" x14ac:dyDescent="0.25">
      <c r="AR729" s="30">
        <v>0.36500000000000016</v>
      </c>
      <c r="AS729" s="31">
        <v>6.0621778264910706E-2</v>
      </c>
    </row>
    <row r="730" spans="44:45" x14ac:dyDescent="0.25">
      <c r="AR730" s="30">
        <v>0.37500000000000017</v>
      </c>
      <c r="AS730" s="31">
        <v>6.0621778264910706E-2</v>
      </c>
    </row>
    <row r="731" spans="44:45" x14ac:dyDescent="0.25">
      <c r="AR731" s="30">
        <v>0.38500000000000018</v>
      </c>
      <c r="AS731" s="31">
        <v>6.0621778264910706E-2</v>
      </c>
    </row>
    <row r="732" spans="44:45" x14ac:dyDescent="0.25">
      <c r="AR732" s="30">
        <v>0.39500000000000018</v>
      </c>
      <c r="AS732" s="31">
        <v>6.0621778264910706E-2</v>
      </c>
    </row>
    <row r="733" spans="44:45" x14ac:dyDescent="0.25">
      <c r="AR733" s="30">
        <v>0.40500000000000019</v>
      </c>
      <c r="AS733" s="31">
        <v>6.0621778264910706E-2</v>
      </c>
    </row>
    <row r="734" spans="44:45" x14ac:dyDescent="0.25">
      <c r="AR734" s="30">
        <v>0.4150000000000002</v>
      </c>
      <c r="AS734" s="31">
        <v>6.0621778264910706E-2</v>
      </c>
    </row>
    <row r="735" spans="44:45" x14ac:dyDescent="0.25">
      <c r="AR735" s="30">
        <v>0.42500000000000021</v>
      </c>
      <c r="AS735" s="31">
        <v>6.0621778264910706E-2</v>
      </c>
    </row>
    <row r="736" spans="44:45" x14ac:dyDescent="0.25">
      <c r="AR736" s="30">
        <v>0.43500000000000022</v>
      </c>
      <c r="AS736" s="31">
        <v>6.0621778264910706E-2</v>
      </c>
    </row>
    <row r="737" spans="44:45" x14ac:dyDescent="0.25">
      <c r="AR737" s="30">
        <v>0.44500000000000023</v>
      </c>
      <c r="AS737" s="31">
        <v>6.0621778264910706E-2</v>
      </c>
    </row>
    <row r="738" spans="44:45" x14ac:dyDescent="0.25">
      <c r="AR738" s="30">
        <v>0.45500000000000024</v>
      </c>
      <c r="AS738" s="31">
        <v>6.0621778264910706E-2</v>
      </c>
    </row>
    <row r="739" spans="44:45" x14ac:dyDescent="0.25">
      <c r="AR739" s="30">
        <v>0.46500000000000025</v>
      </c>
      <c r="AS739" s="31">
        <v>6.0621778264910706E-2</v>
      </c>
    </row>
    <row r="740" spans="44:45" x14ac:dyDescent="0.25">
      <c r="AR740" s="30">
        <v>0.47500000000000026</v>
      </c>
      <c r="AS740" s="31">
        <v>6.0621778264910706E-2</v>
      </c>
    </row>
    <row r="741" spans="44:45" x14ac:dyDescent="0.25">
      <c r="AR741" s="30">
        <v>0.48500000000000026</v>
      </c>
      <c r="AS741" s="31">
        <v>6.0621778264910706E-2</v>
      </c>
    </row>
    <row r="742" spans="44:45" x14ac:dyDescent="0.25">
      <c r="AR742" s="30">
        <v>0.49500000000000027</v>
      </c>
      <c r="AS742" s="31">
        <v>6.0621778264910706E-2</v>
      </c>
    </row>
    <row r="743" spans="44:45" x14ac:dyDescent="0.25">
      <c r="AR743" s="30">
        <v>0.50500000000000023</v>
      </c>
      <c r="AS743" s="31">
        <v>6.0621778264910706E-2</v>
      </c>
    </row>
    <row r="744" spans="44:45" x14ac:dyDescent="0.25">
      <c r="AR744" s="30">
        <v>0.51500000000000024</v>
      </c>
      <c r="AS744" s="31">
        <v>6.0621778264910706E-2</v>
      </c>
    </row>
    <row r="745" spans="44:45" x14ac:dyDescent="0.25">
      <c r="AR745" s="30">
        <v>0.52500000000000024</v>
      </c>
      <c r="AS745" s="31">
        <v>6.0621778264910706E-2</v>
      </c>
    </row>
    <row r="746" spans="44:45" x14ac:dyDescent="0.25">
      <c r="AR746" s="30">
        <v>0.53500000000000025</v>
      </c>
      <c r="AS746" s="31">
        <v>6.0621778264910706E-2</v>
      </c>
    </row>
    <row r="747" spans="44:45" x14ac:dyDescent="0.25">
      <c r="AR747" s="30">
        <v>0.54500000000000026</v>
      </c>
      <c r="AS747" s="31">
        <v>6.0621778264910706E-2</v>
      </c>
    </row>
    <row r="748" spans="44:45" x14ac:dyDescent="0.25">
      <c r="AR748" s="30">
        <v>0.55500000000000027</v>
      </c>
      <c r="AS748" s="31">
        <v>6.0621778264910706E-2</v>
      </c>
    </row>
    <row r="749" spans="44:45" x14ac:dyDescent="0.25">
      <c r="AR749" s="30">
        <v>0.56500000000000028</v>
      </c>
      <c r="AS749" s="31">
        <v>6.0621778264910706E-2</v>
      </c>
    </row>
    <row r="750" spans="44:45" x14ac:dyDescent="0.25">
      <c r="AR750" s="30">
        <v>0.57500000000000029</v>
      </c>
      <c r="AS750" s="31">
        <v>6.0621778264910706E-2</v>
      </c>
    </row>
    <row r="751" spans="44:45" x14ac:dyDescent="0.25">
      <c r="AR751" s="30">
        <v>0.5850000000000003</v>
      </c>
      <c r="AS751" s="31">
        <v>6.0621778264910706E-2</v>
      </c>
    </row>
    <row r="752" spans="44:45" x14ac:dyDescent="0.25">
      <c r="AR752" s="30">
        <v>0.59500000000000031</v>
      </c>
      <c r="AS752" s="31">
        <v>6.0621778264910706E-2</v>
      </c>
    </row>
    <row r="753" spans="44:45" x14ac:dyDescent="0.25">
      <c r="AR753" s="30">
        <v>0.60500000000000032</v>
      </c>
      <c r="AS753" s="31">
        <v>6.0621778264910706E-2</v>
      </c>
    </row>
    <row r="754" spans="44:45" x14ac:dyDescent="0.25">
      <c r="AR754" s="30">
        <v>0.61500000000000032</v>
      </c>
      <c r="AS754" s="31">
        <v>6.0621778264910706E-2</v>
      </c>
    </row>
    <row r="755" spans="44:45" x14ac:dyDescent="0.25">
      <c r="AR755" s="30">
        <v>0.62500000000000033</v>
      </c>
      <c r="AS755" s="31">
        <v>6.0621778264910706E-2</v>
      </c>
    </row>
    <row r="756" spans="44:45" x14ac:dyDescent="0.25">
      <c r="AR756" s="30">
        <v>0.63500000000000034</v>
      </c>
      <c r="AS756" s="31">
        <v>6.0621778264910706E-2</v>
      </c>
    </row>
    <row r="757" spans="44:45" x14ac:dyDescent="0.25">
      <c r="AR757" s="30">
        <v>0.64500000000000035</v>
      </c>
      <c r="AS757" s="31">
        <v>6.0621778264910706E-2</v>
      </c>
    </row>
    <row r="758" spans="44:45" x14ac:dyDescent="0.25">
      <c r="AR758" s="30">
        <v>0.65500000000000036</v>
      </c>
      <c r="AS758" s="31">
        <v>6.0621778264910706E-2</v>
      </c>
    </row>
    <row r="759" spans="44:45" x14ac:dyDescent="0.25">
      <c r="AR759" s="30">
        <v>0.66500000000000037</v>
      </c>
      <c r="AS759" s="31">
        <v>6.0621778264910706E-2</v>
      </c>
    </row>
    <row r="760" spans="44:45" x14ac:dyDescent="0.25">
      <c r="AR760" s="30">
        <v>0.67500000000000038</v>
      </c>
      <c r="AS760" s="31">
        <v>6.0621778264910706E-2</v>
      </c>
    </row>
    <row r="761" spans="44:45" x14ac:dyDescent="0.25">
      <c r="AR761" s="30">
        <v>0.68500000000000039</v>
      </c>
      <c r="AS761" s="31">
        <v>6.0621778264910706E-2</v>
      </c>
    </row>
    <row r="762" spans="44:45" x14ac:dyDescent="0.25">
      <c r="AR762" s="30">
        <v>0.6950000000000004</v>
      </c>
      <c r="AS762" s="31">
        <v>6.0621778264910706E-2</v>
      </c>
    </row>
    <row r="763" spans="44:45" x14ac:dyDescent="0.25">
      <c r="AR763" s="30">
        <v>0.7050000000000004</v>
      </c>
      <c r="AS763" s="31">
        <v>6.0621778264910706E-2</v>
      </c>
    </row>
    <row r="764" spans="44:45" x14ac:dyDescent="0.25">
      <c r="AR764" s="30">
        <v>0.71500000000000041</v>
      </c>
      <c r="AS764" s="31">
        <v>6.0621778264910706E-2</v>
      </c>
    </row>
    <row r="765" spans="44:45" x14ac:dyDescent="0.25">
      <c r="AR765" s="30">
        <v>0.72500000000000042</v>
      </c>
      <c r="AS765" s="31">
        <v>6.0621778264910706E-2</v>
      </c>
    </row>
    <row r="766" spans="44:45" x14ac:dyDescent="0.25">
      <c r="AR766" s="30">
        <v>0.73500000000000043</v>
      </c>
      <c r="AS766" s="31">
        <v>6.0621778264910706E-2</v>
      </c>
    </row>
    <row r="767" spans="44:45" x14ac:dyDescent="0.25">
      <c r="AR767" s="30">
        <v>0.74500000000000044</v>
      </c>
      <c r="AS767" s="31">
        <v>6.0621778264910706E-2</v>
      </c>
    </row>
    <row r="768" spans="44:45" x14ac:dyDescent="0.25">
      <c r="AR768" s="30">
        <v>0.75500000000000045</v>
      </c>
      <c r="AS768" s="31">
        <v>6.0621778264910706E-2</v>
      </c>
    </row>
    <row r="769" spans="44:45" x14ac:dyDescent="0.25">
      <c r="AR769" s="30">
        <v>0.76500000000000046</v>
      </c>
      <c r="AS769" s="31">
        <v>6.0621778264910706E-2</v>
      </c>
    </row>
    <row r="770" spans="44:45" x14ac:dyDescent="0.25">
      <c r="AR770" s="30">
        <v>0.77500000000000047</v>
      </c>
      <c r="AS770" s="31">
        <v>6.0621778264910706E-2</v>
      </c>
    </row>
    <row r="771" spans="44:45" x14ac:dyDescent="0.25">
      <c r="AR771" s="30">
        <v>0.78500000000000048</v>
      </c>
      <c r="AS771" s="31">
        <v>6.0621778264910706E-2</v>
      </c>
    </row>
    <row r="772" spans="44:45" x14ac:dyDescent="0.25">
      <c r="AR772" s="30">
        <v>0.79500000000000048</v>
      </c>
      <c r="AS772" s="31">
        <v>6.0621778264910706E-2</v>
      </c>
    </row>
    <row r="773" spans="44:45" x14ac:dyDescent="0.25">
      <c r="AR773" s="30">
        <v>0.80500000000000049</v>
      </c>
      <c r="AS773" s="31">
        <v>6.0621778264910706E-2</v>
      </c>
    </row>
    <row r="774" spans="44:45" x14ac:dyDescent="0.25">
      <c r="AR774" s="30">
        <v>0.8150000000000005</v>
      </c>
      <c r="AS774" s="31">
        <v>6.0621778264910706E-2</v>
      </c>
    </row>
    <row r="775" spans="44:45" x14ac:dyDescent="0.25">
      <c r="AR775" s="30">
        <v>0.82500000000000051</v>
      </c>
      <c r="AS775" s="31">
        <v>6.0621778264910706E-2</v>
      </c>
    </row>
    <row r="776" spans="44:45" x14ac:dyDescent="0.25">
      <c r="AR776" s="30">
        <v>0.83500000000000052</v>
      </c>
      <c r="AS776" s="31">
        <v>6.0621778264910706E-2</v>
      </c>
    </row>
    <row r="777" spans="44:45" x14ac:dyDescent="0.25">
      <c r="AR777" s="30">
        <v>0.84500000000000053</v>
      </c>
      <c r="AS777" s="31">
        <v>6.0621778264910706E-2</v>
      </c>
    </row>
    <row r="778" spans="44:45" x14ac:dyDescent="0.25">
      <c r="AR778" s="30">
        <v>0.85500000000000054</v>
      </c>
      <c r="AS778" s="31">
        <v>6.0621778264910706E-2</v>
      </c>
    </row>
    <row r="779" spans="44:45" x14ac:dyDescent="0.25">
      <c r="AR779" s="30">
        <v>0.86500000000000055</v>
      </c>
      <c r="AS779" s="31">
        <v>6.0621778264910706E-2</v>
      </c>
    </row>
    <row r="780" spans="44:45" x14ac:dyDescent="0.25">
      <c r="AR780" s="30">
        <v>0.87500000000000056</v>
      </c>
      <c r="AS780" s="31">
        <v>6.0621778264910706E-2</v>
      </c>
    </row>
    <row r="781" spans="44:45" x14ac:dyDescent="0.25">
      <c r="AR781" s="30">
        <v>0.88500000000000056</v>
      </c>
      <c r="AS781" s="31">
        <v>6.0621778264910706E-2</v>
      </c>
    </row>
    <row r="782" spans="44:45" x14ac:dyDescent="0.25">
      <c r="AR782" s="30">
        <v>0.89500000000000057</v>
      </c>
      <c r="AS782" s="31">
        <v>6.0621778264910706E-2</v>
      </c>
    </row>
    <row r="783" spans="44:45" x14ac:dyDescent="0.25">
      <c r="AR783" s="30">
        <v>0.90500000000000058</v>
      </c>
      <c r="AS783" s="31">
        <v>6.0621778264910706E-2</v>
      </c>
    </row>
    <row r="784" spans="44:45" x14ac:dyDescent="0.25">
      <c r="AR784" s="30">
        <v>0.91500000000000059</v>
      </c>
      <c r="AS784" s="31">
        <v>6.0621778264910706E-2</v>
      </c>
    </row>
    <row r="785" spans="44:45" x14ac:dyDescent="0.25">
      <c r="AR785" s="30">
        <v>0.9250000000000006</v>
      </c>
      <c r="AS785" s="31">
        <v>6.0621778264910706E-2</v>
      </c>
    </row>
    <row r="786" spans="44:45" x14ac:dyDescent="0.25">
      <c r="AR786" s="30">
        <v>0.93500000000000061</v>
      </c>
      <c r="AS786" s="31">
        <v>6.0621778264910706E-2</v>
      </c>
    </row>
    <row r="787" spans="44:45" x14ac:dyDescent="0.25">
      <c r="AR787" s="30">
        <v>0.94500000000000062</v>
      </c>
      <c r="AS787" s="31">
        <v>6.0621778264910706E-2</v>
      </c>
    </row>
    <row r="788" spans="44:45" x14ac:dyDescent="0.25">
      <c r="AR788" s="30">
        <v>0.95500000000000063</v>
      </c>
      <c r="AS788" s="31">
        <v>6.0621778264910706E-2</v>
      </c>
    </row>
    <row r="789" spans="44:45" x14ac:dyDescent="0.25">
      <c r="AR789" s="30">
        <v>0.96500000000000064</v>
      </c>
      <c r="AS789" s="31">
        <v>6.0621778264910706E-2</v>
      </c>
    </row>
    <row r="790" spans="44:45" x14ac:dyDescent="0.25">
      <c r="AR790" s="30"/>
      <c r="AS790" s="31"/>
    </row>
    <row r="791" spans="44:45" x14ac:dyDescent="0.25">
      <c r="AR791" s="30">
        <v>0.04</v>
      </c>
      <c r="AS791" s="31">
        <v>6.9282032302755092E-2</v>
      </c>
    </row>
    <row r="792" spans="44:45" x14ac:dyDescent="0.25">
      <c r="AR792" s="30">
        <v>0.05</v>
      </c>
      <c r="AS792" s="31">
        <v>6.9282032302755092E-2</v>
      </c>
    </row>
    <row r="793" spans="44:45" x14ac:dyDescent="0.25">
      <c r="AR793" s="30">
        <v>6.0000000000000005E-2</v>
      </c>
      <c r="AS793" s="31">
        <v>6.9282032302755092E-2</v>
      </c>
    </row>
    <row r="794" spans="44:45" x14ac:dyDescent="0.25">
      <c r="AR794" s="30">
        <v>7.0000000000000007E-2</v>
      </c>
      <c r="AS794" s="31">
        <v>6.9282032302755092E-2</v>
      </c>
    </row>
    <row r="795" spans="44:45" x14ac:dyDescent="0.25">
      <c r="AR795" s="30">
        <v>0.08</v>
      </c>
      <c r="AS795" s="31">
        <v>6.9282032302755092E-2</v>
      </c>
    </row>
    <row r="796" spans="44:45" x14ac:dyDescent="0.25">
      <c r="AR796" s="30">
        <v>0.09</v>
      </c>
      <c r="AS796" s="31">
        <v>6.9282032302755092E-2</v>
      </c>
    </row>
    <row r="797" spans="44:45" x14ac:dyDescent="0.25">
      <c r="AR797" s="30">
        <v>9.9999999999999992E-2</v>
      </c>
      <c r="AS797" s="31">
        <v>6.9282032302755092E-2</v>
      </c>
    </row>
    <row r="798" spans="44:45" x14ac:dyDescent="0.25">
      <c r="AR798" s="30">
        <v>0.10999999999999999</v>
      </c>
      <c r="AS798" s="31">
        <v>6.9282032302755092E-2</v>
      </c>
    </row>
    <row r="799" spans="44:45" x14ac:dyDescent="0.25">
      <c r="AR799" s="30">
        <v>0.11999999999999998</v>
      </c>
      <c r="AS799" s="31">
        <v>6.9282032302755092E-2</v>
      </c>
    </row>
    <row r="800" spans="44:45" x14ac:dyDescent="0.25">
      <c r="AR800" s="30">
        <v>0.12999999999999998</v>
      </c>
      <c r="AS800" s="31">
        <v>6.9282032302755092E-2</v>
      </c>
    </row>
    <row r="801" spans="44:45" x14ac:dyDescent="0.25">
      <c r="AR801" s="30">
        <v>0.13999999999999999</v>
      </c>
      <c r="AS801" s="31">
        <v>6.9282032302755092E-2</v>
      </c>
    </row>
    <row r="802" spans="44:45" x14ac:dyDescent="0.25">
      <c r="AR802" s="30">
        <v>0.15</v>
      </c>
      <c r="AS802" s="31">
        <v>6.9282032302755092E-2</v>
      </c>
    </row>
    <row r="803" spans="44:45" x14ac:dyDescent="0.25">
      <c r="AR803" s="30">
        <v>0.16</v>
      </c>
      <c r="AS803" s="31">
        <v>6.9282032302755092E-2</v>
      </c>
    </row>
    <row r="804" spans="44:45" x14ac:dyDescent="0.25">
      <c r="AR804" s="30">
        <v>0.17</v>
      </c>
      <c r="AS804" s="31">
        <v>6.9282032302755092E-2</v>
      </c>
    </row>
    <row r="805" spans="44:45" x14ac:dyDescent="0.25">
      <c r="AR805" s="30">
        <v>0.18000000000000002</v>
      </c>
      <c r="AS805" s="31">
        <v>6.9282032302755092E-2</v>
      </c>
    </row>
    <row r="806" spans="44:45" x14ac:dyDescent="0.25">
      <c r="AR806" s="30">
        <v>0.19000000000000003</v>
      </c>
      <c r="AS806" s="31">
        <v>6.9282032302755092E-2</v>
      </c>
    </row>
    <row r="807" spans="44:45" x14ac:dyDescent="0.25">
      <c r="AR807" s="30">
        <v>0.20000000000000004</v>
      </c>
      <c r="AS807" s="31">
        <v>6.9282032302755092E-2</v>
      </c>
    </row>
    <row r="808" spans="44:45" x14ac:dyDescent="0.25">
      <c r="AR808" s="30">
        <v>0.21000000000000005</v>
      </c>
      <c r="AS808" s="31">
        <v>6.9282032302755092E-2</v>
      </c>
    </row>
    <row r="809" spans="44:45" x14ac:dyDescent="0.25">
      <c r="AR809" s="30">
        <v>0.22000000000000006</v>
      </c>
      <c r="AS809" s="31">
        <v>6.9282032302755092E-2</v>
      </c>
    </row>
    <row r="810" spans="44:45" x14ac:dyDescent="0.25">
      <c r="AR810" s="30">
        <v>0.23000000000000007</v>
      </c>
      <c r="AS810" s="31">
        <v>6.9282032302755092E-2</v>
      </c>
    </row>
    <row r="811" spans="44:45" x14ac:dyDescent="0.25">
      <c r="AR811" s="30">
        <v>0.24000000000000007</v>
      </c>
      <c r="AS811" s="31">
        <v>6.9282032302755092E-2</v>
      </c>
    </row>
    <row r="812" spans="44:45" x14ac:dyDescent="0.25">
      <c r="AR812" s="30">
        <v>0.25000000000000006</v>
      </c>
      <c r="AS812" s="31">
        <v>6.9282032302755092E-2</v>
      </c>
    </row>
    <row r="813" spans="44:45" x14ac:dyDescent="0.25">
      <c r="AR813" s="30">
        <v>0.26000000000000006</v>
      </c>
      <c r="AS813" s="31">
        <v>6.9282032302755092E-2</v>
      </c>
    </row>
    <row r="814" spans="44:45" x14ac:dyDescent="0.25">
      <c r="AR814" s="30">
        <v>0.27000000000000007</v>
      </c>
      <c r="AS814" s="31">
        <v>6.9282032302755092E-2</v>
      </c>
    </row>
    <row r="815" spans="44:45" x14ac:dyDescent="0.25">
      <c r="AR815" s="30">
        <v>0.28000000000000008</v>
      </c>
      <c r="AS815" s="31">
        <v>6.9282032302755092E-2</v>
      </c>
    </row>
    <row r="816" spans="44:45" x14ac:dyDescent="0.25">
      <c r="AR816" s="30">
        <v>0.29000000000000009</v>
      </c>
      <c r="AS816" s="31">
        <v>6.9282032302755092E-2</v>
      </c>
    </row>
    <row r="817" spans="44:45" x14ac:dyDescent="0.25">
      <c r="AR817" s="30">
        <v>0.3000000000000001</v>
      </c>
      <c r="AS817" s="31">
        <v>6.9282032302755092E-2</v>
      </c>
    </row>
    <row r="818" spans="44:45" x14ac:dyDescent="0.25">
      <c r="AR818" s="30">
        <v>0.31000000000000011</v>
      </c>
      <c r="AS818" s="31">
        <v>6.9282032302755092E-2</v>
      </c>
    </row>
    <row r="819" spans="44:45" x14ac:dyDescent="0.25">
      <c r="AR819" s="30">
        <v>0.32000000000000012</v>
      </c>
      <c r="AS819" s="31">
        <v>6.9282032302755092E-2</v>
      </c>
    </row>
    <row r="820" spans="44:45" x14ac:dyDescent="0.25">
      <c r="AR820" s="30">
        <v>0.33000000000000013</v>
      </c>
      <c r="AS820" s="31">
        <v>6.9282032302755092E-2</v>
      </c>
    </row>
    <row r="821" spans="44:45" x14ac:dyDescent="0.25">
      <c r="AR821" s="30">
        <v>0.34000000000000014</v>
      </c>
      <c r="AS821" s="31">
        <v>6.9282032302755092E-2</v>
      </c>
    </row>
    <row r="822" spans="44:45" x14ac:dyDescent="0.25">
      <c r="AR822" s="30">
        <v>0.35000000000000014</v>
      </c>
      <c r="AS822" s="31">
        <v>6.9282032302755092E-2</v>
      </c>
    </row>
    <row r="823" spans="44:45" x14ac:dyDescent="0.25">
      <c r="AR823" s="30">
        <v>0.36000000000000015</v>
      </c>
      <c r="AS823" s="31">
        <v>6.9282032302755092E-2</v>
      </c>
    </row>
    <row r="824" spans="44:45" x14ac:dyDescent="0.25">
      <c r="AR824" s="30">
        <v>0.37000000000000016</v>
      </c>
      <c r="AS824" s="31">
        <v>6.9282032302755092E-2</v>
      </c>
    </row>
    <row r="825" spans="44:45" x14ac:dyDescent="0.25">
      <c r="AR825" s="30">
        <v>0.38000000000000017</v>
      </c>
      <c r="AS825" s="31">
        <v>6.9282032302755092E-2</v>
      </c>
    </row>
    <row r="826" spans="44:45" x14ac:dyDescent="0.25">
      <c r="AR826" s="30">
        <v>0.39000000000000018</v>
      </c>
      <c r="AS826" s="31">
        <v>6.9282032302755092E-2</v>
      </c>
    </row>
    <row r="827" spans="44:45" x14ac:dyDescent="0.25">
      <c r="AR827" s="30">
        <v>0.40000000000000019</v>
      </c>
      <c r="AS827" s="31">
        <v>6.9282032302755092E-2</v>
      </c>
    </row>
    <row r="828" spans="44:45" x14ac:dyDescent="0.25">
      <c r="AR828" s="30">
        <v>0.4100000000000002</v>
      </c>
      <c r="AS828" s="31">
        <v>6.9282032302755092E-2</v>
      </c>
    </row>
    <row r="829" spans="44:45" x14ac:dyDescent="0.25">
      <c r="AR829" s="30">
        <v>0.42000000000000021</v>
      </c>
      <c r="AS829" s="31">
        <v>6.9282032302755092E-2</v>
      </c>
    </row>
    <row r="830" spans="44:45" x14ac:dyDescent="0.25">
      <c r="AR830" s="30">
        <v>0.43000000000000022</v>
      </c>
      <c r="AS830" s="31">
        <v>6.9282032302755092E-2</v>
      </c>
    </row>
    <row r="831" spans="44:45" x14ac:dyDescent="0.25">
      <c r="AR831" s="30">
        <v>0.44000000000000022</v>
      </c>
      <c r="AS831" s="31">
        <v>6.9282032302755092E-2</v>
      </c>
    </row>
    <row r="832" spans="44:45" x14ac:dyDescent="0.25">
      <c r="AR832" s="30">
        <v>0.45000000000000023</v>
      </c>
      <c r="AS832" s="31">
        <v>6.9282032302755092E-2</v>
      </c>
    </row>
    <row r="833" spans="44:45" x14ac:dyDescent="0.25">
      <c r="AR833" s="30">
        <v>0.46000000000000024</v>
      </c>
      <c r="AS833" s="31">
        <v>6.9282032302755092E-2</v>
      </c>
    </row>
    <row r="834" spans="44:45" x14ac:dyDescent="0.25">
      <c r="AR834" s="30">
        <v>0.47000000000000025</v>
      </c>
      <c r="AS834" s="31">
        <v>6.9282032302755092E-2</v>
      </c>
    </row>
    <row r="835" spans="44:45" x14ac:dyDescent="0.25">
      <c r="AR835" s="30">
        <v>0.48000000000000026</v>
      </c>
      <c r="AS835" s="31">
        <v>6.9282032302755092E-2</v>
      </c>
    </row>
    <row r="836" spans="44:45" x14ac:dyDescent="0.25">
      <c r="AR836" s="30">
        <v>0.49000000000000027</v>
      </c>
      <c r="AS836" s="31">
        <v>6.9282032302755092E-2</v>
      </c>
    </row>
    <row r="837" spans="44:45" x14ac:dyDescent="0.25">
      <c r="AR837" s="30">
        <v>0.50000000000000022</v>
      </c>
      <c r="AS837" s="31">
        <v>6.9282032302755092E-2</v>
      </c>
    </row>
    <row r="838" spans="44:45" x14ac:dyDescent="0.25">
      <c r="AR838" s="30">
        <v>0.51000000000000023</v>
      </c>
      <c r="AS838" s="31">
        <v>6.9282032302755092E-2</v>
      </c>
    </row>
    <row r="839" spans="44:45" x14ac:dyDescent="0.25">
      <c r="AR839" s="30">
        <v>0.52000000000000024</v>
      </c>
      <c r="AS839" s="31">
        <v>6.9282032302755092E-2</v>
      </c>
    </row>
    <row r="840" spans="44:45" x14ac:dyDescent="0.25">
      <c r="AR840" s="30">
        <v>0.53000000000000025</v>
      </c>
      <c r="AS840" s="31">
        <v>6.9282032302755092E-2</v>
      </c>
    </row>
    <row r="841" spans="44:45" x14ac:dyDescent="0.25">
      <c r="AR841" s="30">
        <v>0.54000000000000026</v>
      </c>
      <c r="AS841" s="31">
        <v>6.9282032302755092E-2</v>
      </c>
    </row>
    <row r="842" spans="44:45" x14ac:dyDescent="0.25">
      <c r="AR842" s="30">
        <v>0.55000000000000027</v>
      </c>
      <c r="AS842" s="31">
        <v>6.9282032302755092E-2</v>
      </c>
    </row>
    <row r="843" spans="44:45" x14ac:dyDescent="0.25">
      <c r="AR843" s="30">
        <v>0.56000000000000028</v>
      </c>
      <c r="AS843" s="31">
        <v>6.9282032302755092E-2</v>
      </c>
    </row>
    <row r="844" spans="44:45" x14ac:dyDescent="0.25">
      <c r="AR844" s="30">
        <v>0.57000000000000028</v>
      </c>
      <c r="AS844" s="31">
        <v>6.9282032302755092E-2</v>
      </c>
    </row>
    <row r="845" spans="44:45" x14ac:dyDescent="0.25">
      <c r="AR845" s="30">
        <v>0.58000000000000029</v>
      </c>
      <c r="AS845" s="31">
        <v>6.9282032302755092E-2</v>
      </c>
    </row>
    <row r="846" spans="44:45" x14ac:dyDescent="0.25">
      <c r="AR846" s="30">
        <v>0.5900000000000003</v>
      </c>
      <c r="AS846" s="31">
        <v>6.9282032302755092E-2</v>
      </c>
    </row>
    <row r="847" spans="44:45" x14ac:dyDescent="0.25">
      <c r="AR847" s="30">
        <v>0.60000000000000031</v>
      </c>
      <c r="AS847" s="31">
        <v>6.9282032302755092E-2</v>
      </c>
    </row>
    <row r="848" spans="44:45" x14ac:dyDescent="0.25">
      <c r="AR848" s="30">
        <v>0.61000000000000032</v>
      </c>
      <c r="AS848" s="31">
        <v>6.9282032302755092E-2</v>
      </c>
    </row>
    <row r="849" spans="44:45" x14ac:dyDescent="0.25">
      <c r="AR849" s="30">
        <v>0.62000000000000033</v>
      </c>
      <c r="AS849" s="31">
        <v>6.9282032302755092E-2</v>
      </c>
    </row>
    <row r="850" spans="44:45" x14ac:dyDescent="0.25">
      <c r="AR850" s="30">
        <v>0.63000000000000034</v>
      </c>
      <c r="AS850" s="31">
        <v>6.9282032302755092E-2</v>
      </c>
    </row>
    <row r="851" spans="44:45" x14ac:dyDescent="0.25">
      <c r="AR851" s="30">
        <v>0.64000000000000035</v>
      </c>
      <c r="AS851" s="31">
        <v>6.9282032302755092E-2</v>
      </c>
    </row>
    <row r="852" spans="44:45" x14ac:dyDescent="0.25">
      <c r="AR852" s="30">
        <v>0.65000000000000036</v>
      </c>
      <c r="AS852" s="31">
        <v>6.9282032302755092E-2</v>
      </c>
    </row>
    <row r="853" spans="44:45" x14ac:dyDescent="0.25">
      <c r="AR853" s="30">
        <v>0.66000000000000036</v>
      </c>
      <c r="AS853" s="31">
        <v>6.9282032302755092E-2</v>
      </c>
    </row>
    <row r="854" spans="44:45" x14ac:dyDescent="0.25">
      <c r="AR854" s="30">
        <v>0.67000000000000037</v>
      </c>
      <c r="AS854" s="31">
        <v>6.9282032302755092E-2</v>
      </c>
    </row>
    <row r="855" spans="44:45" x14ac:dyDescent="0.25">
      <c r="AR855" s="30">
        <v>0.68000000000000038</v>
      </c>
      <c r="AS855" s="31">
        <v>6.9282032302755092E-2</v>
      </c>
    </row>
    <row r="856" spans="44:45" x14ac:dyDescent="0.25">
      <c r="AR856" s="30">
        <v>0.69000000000000039</v>
      </c>
      <c r="AS856" s="31">
        <v>6.9282032302755092E-2</v>
      </c>
    </row>
    <row r="857" spans="44:45" x14ac:dyDescent="0.25">
      <c r="AR857" s="30">
        <v>0.7000000000000004</v>
      </c>
      <c r="AS857" s="31">
        <v>6.9282032302755092E-2</v>
      </c>
    </row>
    <row r="858" spans="44:45" x14ac:dyDescent="0.25">
      <c r="AR858" s="30">
        <v>0.71000000000000041</v>
      </c>
      <c r="AS858" s="31">
        <v>6.9282032302755092E-2</v>
      </c>
    </row>
    <row r="859" spans="44:45" x14ac:dyDescent="0.25">
      <c r="AR859" s="30">
        <v>0.72000000000000042</v>
      </c>
      <c r="AS859" s="31">
        <v>6.9282032302755092E-2</v>
      </c>
    </row>
    <row r="860" spans="44:45" x14ac:dyDescent="0.25">
      <c r="AR860" s="30">
        <v>0.73000000000000043</v>
      </c>
      <c r="AS860" s="31">
        <v>6.9282032302755092E-2</v>
      </c>
    </row>
    <row r="861" spans="44:45" x14ac:dyDescent="0.25">
      <c r="AR861" s="30">
        <v>0.74000000000000044</v>
      </c>
      <c r="AS861" s="31">
        <v>6.9282032302755092E-2</v>
      </c>
    </row>
    <row r="862" spans="44:45" x14ac:dyDescent="0.25">
      <c r="AR862" s="30">
        <v>0.75000000000000044</v>
      </c>
      <c r="AS862" s="31">
        <v>6.9282032302755092E-2</v>
      </c>
    </row>
    <row r="863" spans="44:45" x14ac:dyDescent="0.25">
      <c r="AR863" s="30">
        <v>0.76000000000000045</v>
      </c>
      <c r="AS863" s="31">
        <v>6.9282032302755092E-2</v>
      </c>
    </row>
    <row r="864" spans="44:45" x14ac:dyDescent="0.25">
      <c r="AR864" s="30">
        <v>0.77000000000000046</v>
      </c>
      <c r="AS864" s="31">
        <v>6.9282032302755092E-2</v>
      </c>
    </row>
    <row r="865" spans="44:45" x14ac:dyDescent="0.25">
      <c r="AR865" s="30">
        <v>0.78000000000000047</v>
      </c>
      <c r="AS865" s="31">
        <v>6.9282032302755092E-2</v>
      </c>
    </row>
    <row r="866" spans="44:45" x14ac:dyDescent="0.25">
      <c r="AR866" s="30">
        <v>0.79000000000000048</v>
      </c>
      <c r="AS866" s="31">
        <v>6.9282032302755092E-2</v>
      </c>
    </row>
    <row r="867" spans="44:45" x14ac:dyDescent="0.25">
      <c r="AR867" s="30">
        <v>0.80000000000000049</v>
      </c>
      <c r="AS867" s="31">
        <v>6.9282032302755092E-2</v>
      </c>
    </row>
    <row r="868" spans="44:45" x14ac:dyDescent="0.25">
      <c r="AR868" s="30">
        <v>0.8100000000000005</v>
      </c>
      <c r="AS868" s="31">
        <v>6.9282032302755092E-2</v>
      </c>
    </row>
    <row r="869" spans="44:45" x14ac:dyDescent="0.25">
      <c r="AR869" s="30">
        <v>0.82000000000000051</v>
      </c>
      <c r="AS869" s="31">
        <v>6.9282032302755092E-2</v>
      </c>
    </row>
    <row r="870" spans="44:45" x14ac:dyDescent="0.25">
      <c r="AR870" s="30">
        <v>0.83000000000000052</v>
      </c>
      <c r="AS870" s="31">
        <v>6.9282032302755092E-2</v>
      </c>
    </row>
    <row r="871" spans="44:45" x14ac:dyDescent="0.25">
      <c r="AR871" s="30">
        <v>0.84000000000000052</v>
      </c>
      <c r="AS871" s="31">
        <v>6.9282032302755092E-2</v>
      </c>
    </row>
    <row r="872" spans="44:45" x14ac:dyDescent="0.25">
      <c r="AR872" s="30">
        <v>0.85000000000000053</v>
      </c>
      <c r="AS872" s="31">
        <v>6.9282032302755092E-2</v>
      </c>
    </row>
    <row r="873" spans="44:45" x14ac:dyDescent="0.25">
      <c r="AR873" s="30">
        <v>0.86000000000000054</v>
      </c>
      <c r="AS873" s="31">
        <v>6.9282032302755092E-2</v>
      </c>
    </row>
    <row r="874" spans="44:45" x14ac:dyDescent="0.25">
      <c r="AR874" s="30">
        <v>0.87000000000000055</v>
      </c>
      <c r="AS874" s="31">
        <v>6.9282032302755092E-2</v>
      </c>
    </row>
    <row r="875" spans="44:45" x14ac:dyDescent="0.25">
      <c r="AR875" s="30">
        <v>0.88000000000000056</v>
      </c>
      <c r="AS875" s="31">
        <v>6.9282032302755092E-2</v>
      </c>
    </row>
    <row r="876" spans="44:45" x14ac:dyDescent="0.25">
      <c r="AR876" s="30">
        <v>0.89000000000000057</v>
      </c>
      <c r="AS876" s="31">
        <v>6.9282032302755092E-2</v>
      </c>
    </row>
    <row r="877" spans="44:45" x14ac:dyDescent="0.25">
      <c r="AR877" s="30">
        <v>0.90000000000000058</v>
      </c>
      <c r="AS877" s="31">
        <v>6.9282032302755092E-2</v>
      </c>
    </row>
    <row r="878" spans="44:45" x14ac:dyDescent="0.25">
      <c r="AR878" s="30">
        <v>0.91000000000000059</v>
      </c>
      <c r="AS878" s="31">
        <v>6.9282032302755092E-2</v>
      </c>
    </row>
    <row r="879" spans="44:45" x14ac:dyDescent="0.25">
      <c r="AR879" s="30">
        <v>0.9200000000000006</v>
      </c>
      <c r="AS879" s="31">
        <v>6.9282032302755092E-2</v>
      </c>
    </row>
    <row r="880" spans="44:45" x14ac:dyDescent="0.25">
      <c r="AR880" s="30">
        <v>0.9300000000000006</v>
      </c>
      <c r="AS880" s="31">
        <v>6.9282032302755092E-2</v>
      </c>
    </row>
    <row r="881" spans="44:45" x14ac:dyDescent="0.25">
      <c r="AR881" s="30">
        <v>0.94000000000000061</v>
      </c>
      <c r="AS881" s="31">
        <v>6.9282032302755092E-2</v>
      </c>
    </row>
    <row r="882" spans="44:45" x14ac:dyDescent="0.25">
      <c r="AR882" s="30">
        <v>0.95000000000000062</v>
      </c>
      <c r="AS882" s="31">
        <v>6.9282032302755092E-2</v>
      </c>
    </row>
    <row r="883" spans="44:45" x14ac:dyDescent="0.25">
      <c r="AR883" s="30">
        <v>0.96000000000000063</v>
      </c>
      <c r="AS883" s="31">
        <v>6.9282032302755092E-2</v>
      </c>
    </row>
    <row r="884" spans="44:45" x14ac:dyDescent="0.25">
      <c r="AR884" s="30"/>
      <c r="AS884" s="31"/>
    </row>
    <row r="885" spans="44:45" x14ac:dyDescent="0.25">
      <c r="AR885" s="30">
        <v>4.5000000000000005E-2</v>
      </c>
      <c r="AS885" s="31">
        <v>7.7942286340599479E-2</v>
      </c>
    </row>
    <row r="886" spans="44:45" x14ac:dyDescent="0.25">
      <c r="AR886" s="30">
        <v>5.5000000000000007E-2</v>
      </c>
      <c r="AS886" s="31">
        <v>7.7942286340599479E-2</v>
      </c>
    </row>
    <row r="887" spans="44:45" x14ac:dyDescent="0.25">
      <c r="AR887" s="30">
        <v>6.5000000000000002E-2</v>
      </c>
      <c r="AS887" s="31">
        <v>7.7942286340599479E-2</v>
      </c>
    </row>
    <row r="888" spans="44:45" x14ac:dyDescent="0.25">
      <c r="AR888" s="30">
        <v>7.4999999999999997E-2</v>
      </c>
      <c r="AS888" s="31">
        <v>7.7942286340599479E-2</v>
      </c>
    </row>
    <row r="889" spans="44:45" x14ac:dyDescent="0.25">
      <c r="AR889" s="30">
        <v>8.4999999999999992E-2</v>
      </c>
      <c r="AS889" s="31">
        <v>7.7942286340599479E-2</v>
      </c>
    </row>
    <row r="890" spans="44:45" x14ac:dyDescent="0.25">
      <c r="AR890" s="30">
        <v>9.4999999999999987E-2</v>
      </c>
      <c r="AS890" s="31">
        <v>7.7942286340599479E-2</v>
      </c>
    </row>
    <row r="891" spans="44:45" x14ac:dyDescent="0.25">
      <c r="AR891" s="30">
        <v>0.10499999999999998</v>
      </c>
      <c r="AS891" s="31">
        <v>7.7942286340599479E-2</v>
      </c>
    </row>
    <row r="892" spans="44:45" x14ac:dyDescent="0.25">
      <c r="AR892" s="30">
        <v>0.11499999999999998</v>
      </c>
      <c r="AS892" s="31">
        <v>7.7942286340599479E-2</v>
      </c>
    </row>
    <row r="893" spans="44:45" x14ac:dyDescent="0.25">
      <c r="AR893" s="30">
        <v>0.12499999999999997</v>
      </c>
      <c r="AS893" s="31">
        <v>7.7942286340599479E-2</v>
      </c>
    </row>
    <row r="894" spans="44:45" x14ac:dyDescent="0.25">
      <c r="AR894" s="30">
        <v>0.13499999999999998</v>
      </c>
      <c r="AS894" s="31">
        <v>7.7942286340599479E-2</v>
      </c>
    </row>
    <row r="895" spans="44:45" x14ac:dyDescent="0.25">
      <c r="AR895" s="30">
        <v>0.14499999999999999</v>
      </c>
      <c r="AS895" s="31">
        <v>7.7942286340599479E-2</v>
      </c>
    </row>
    <row r="896" spans="44:45" x14ac:dyDescent="0.25">
      <c r="AR896" s="30">
        <v>0.155</v>
      </c>
      <c r="AS896" s="31">
        <v>7.7942286340599479E-2</v>
      </c>
    </row>
    <row r="897" spans="44:45" x14ac:dyDescent="0.25">
      <c r="AR897" s="30">
        <v>0.16500000000000001</v>
      </c>
      <c r="AS897" s="31">
        <v>7.7942286340599479E-2</v>
      </c>
    </row>
    <row r="898" spans="44:45" x14ac:dyDescent="0.25">
      <c r="AR898" s="30">
        <v>0.17500000000000002</v>
      </c>
      <c r="AS898" s="31">
        <v>7.7942286340599479E-2</v>
      </c>
    </row>
    <row r="899" spans="44:45" x14ac:dyDescent="0.25">
      <c r="AR899" s="30">
        <v>0.18500000000000003</v>
      </c>
      <c r="AS899" s="31">
        <v>7.7942286340599479E-2</v>
      </c>
    </row>
    <row r="900" spans="44:45" x14ac:dyDescent="0.25">
      <c r="AR900" s="30">
        <v>0.19500000000000003</v>
      </c>
      <c r="AS900" s="31">
        <v>7.7942286340599479E-2</v>
      </c>
    </row>
    <row r="901" spans="44:45" x14ac:dyDescent="0.25">
      <c r="AR901" s="30">
        <v>0.20500000000000004</v>
      </c>
      <c r="AS901" s="31">
        <v>7.7942286340599479E-2</v>
      </c>
    </row>
    <row r="902" spans="44:45" x14ac:dyDescent="0.25">
      <c r="AR902" s="30">
        <v>0.21500000000000005</v>
      </c>
      <c r="AS902" s="31">
        <v>7.7942286340599479E-2</v>
      </c>
    </row>
    <row r="903" spans="44:45" x14ac:dyDescent="0.25">
      <c r="AR903" s="30">
        <v>0.22500000000000006</v>
      </c>
      <c r="AS903" s="31">
        <v>7.7942286340599479E-2</v>
      </c>
    </row>
    <row r="904" spans="44:45" x14ac:dyDescent="0.25">
      <c r="AR904" s="30">
        <v>0.23500000000000007</v>
      </c>
      <c r="AS904" s="31">
        <v>7.7942286340599479E-2</v>
      </c>
    </row>
    <row r="905" spans="44:45" x14ac:dyDescent="0.25">
      <c r="AR905" s="30">
        <v>0.24500000000000008</v>
      </c>
      <c r="AS905" s="31">
        <v>7.7942286340599479E-2</v>
      </c>
    </row>
    <row r="906" spans="44:45" x14ac:dyDescent="0.25">
      <c r="AR906" s="30">
        <v>0.25500000000000006</v>
      </c>
      <c r="AS906" s="31">
        <v>7.7942286340599479E-2</v>
      </c>
    </row>
    <row r="907" spans="44:45" x14ac:dyDescent="0.25">
      <c r="AR907" s="30">
        <v>0.26500000000000007</v>
      </c>
      <c r="AS907" s="31">
        <v>7.7942286340599479E-2</v>
      </c>
    </row>
    <row r="908" spans="44:45" x14ac:dyDescent="0.25">
      <c r="AR908" s="30">
        <v>0.27500000000000008</v>
      </c>
      <c r="AS908" s="31">
        <v>7.7942286340599479E-2</v>
      </c>
    </row>
    <row r="909" spans="44:45" x14ac:dyDescent="0.25">
      <c r="AR909" s="30">
        <v>0.28500000000000009</v>
      </c>
      <c r="AS909" s="31">
        <v>7.7942286340599479E-2</v>
      </c>
    </row>
    <row r="910" spans="44:45" x14ac:dyDescent="0.25">
      <c r="AR910" s="30">
        <v>0.2950000000000001</v>
      </c>
      <c r="AS910" s="31">
        <v>7.7942286340599479E-2</v>
      </c>
    </row>
    <row r="911" spans="44:45" x14ac:dyDescent="0.25">
      <c r="AR911" s="30">
        <v>0.3050000000000001</v>
      </c>
      <c r="AS911" s="31">
        <v>7.7942286340599479E-2</v>
      </c>
    </row>
    <row r="912" spans="44:45" x14ac:dyDescent="0.25">
      <c r="AR912" s="30">
        <v>0.31500000000000011</v>
      </c>
      <c r="AS912" s="31">
        <v>7.7942286340599479E-2</v>
      </c>
    </row>
    <row r="913" spans="44:45" x14ac:dyDescent="0.25">
      <c r="AR913" s="30">
        <v>0.32500000000000012</v>
      </c>
      <c r="AS913" s="31">
        <v>7.7942286340599479E-2</v>
      </c>
    </row>
    <row r="914" spans="44:45" x14ac:dyDescent="0.25">
      <c r="AR914" s="30">
        <v>0.33500000000000013</v>
      </c>
      <c r="AS914" s="31">
        <v>7.7942286340599479E-2</v>
      </c>
    </row>
    <row r="915" spans="44:45" x14ac:dyDescent="0.25">
      <c r="AR915" s="30">
        <v>0.34500000000000014</v>
      </c>
      <c r="AS915" s="31">
        <v>7.7942286340599479E-2</v>
      </c>
    </row>
    <row r="916" spans="44:45" x14ac:dyDescent="0.25">
      <c r="AR916" s="30">
        <v>0.35500000000000015</v>
      </c>
      <c r="AS916" s="31">
        <v>7.7942286340599479E-2</v>
      </c>
    </row>
    <row r="917" spans="44:45" x14ac:dyDescent="0.25">
      <c r="AR917" s="30">
        <v>0.36500000000000016</v>
      </c>
      <c r="AS917" s="31">
        <v>7.7942286340599479E-2</v>
      </c>
    </row>
    <row r="918" spans="44:45" x14ac:dyDescent="0.25">
      <c r="AR918" s="30">
        <v>0.37500000000000017</v>
      </c>
      <c r="AS918" s="31">
        <v>7.7942286340599479E-2</v>
      </c>
    </row>
    <row r="919" spans="44:45" x14ac:dyDescent="0.25">
      <c r="AR919" s="30">
        <v>0.38500000000000018</v>
      </c>
      <c r="AS919" s="31">
        <v>7.7942286340599479E-2</v>
      </c>
    </row>
    <row r="920" spans="44:45" x14ac:dyDescent="0.25">
      <c r="AR920" s="30">
        <v>0.39500000000000018</v>
      </c>
      <c r="AS920" s="31">
        <v>7.7942286340599479E-2</v>
      </c>
    </row>
    <row r="921" spans="44:45" x14ac:dyDescent="0.25">
      <c r="AR921" s="30">
        <v>0.40500000000000019</v>
      </c>
      <c r="AS921" s="31">
        <v>7.7942286340599479E-2</v>
      </c>
    </row>
    <row r="922" spans="44:45" x14ac:dyDescent="0.25">
      <c r="AR922" s="30">
        <v>0.4150000000000002</v>
      </c>
      <c r="AS922" s="31">
        <v>7.7942286340599479E-2</v>
      </c>
    </row>
    <row r="923" spans="44:45" x14ac:dyDescent="0.25">
      <c r="AR923" s="30">
        <v>0.42500000000000021</v>
      </c>
      <c r="AS923" s="31">
        <v>7.7942286340599479E-2</v>
      </c>
    </row>
    <row r="924" spans="44:45" x14ac:dyDescent="0.25">
      <c r="AR924" s="30">
        <v>0.43500000000000022</v>
      </c>
      <c r="AS924" s="31">
        <v>7.7942286340599479E-2</v>
      </c>
    </row>
    <row r="925" spans="44:45" x14ac:dyDescent="0.25">
      <c r="AR925" s="30">
        <v>0.44500000000000023</v>
      </c>
      <c r="AS925" s="31">
        <v>7.7942286340599479E-2</v>
      </c>
    </row>
    <row r="926" spans="44:45" x14ac:dyDescent="0.25">
      <c r="AR926" s="30">
        <v>0.45500000000000024</v>
      </c>
      <c r="AS926" s="31">
        <v>7.7942286340599479E-2</v>
      </c>
    </row>
    <row r="927" spans="44:45" x14ac:dyDescent="0.25">
      <c r="AR927" s="30">
        <v>0.46500000000000025</v>
      </c>
      <c r="AS927" s="31">
        <v>7.7942286340599479E-2</v>
      </c>
    </row>
    <row r="928" spans="44:45" x14ac:dyDescent="0.25">
      <c r="AR928" s="30">
        <v>0.47500000000000026</v>
      </c>
      <c r="AS928" s="31">
        <v>7.7942286340599479E-2</v>
      </c>
    </row>
    <row r="929" spans="44:45" x14ac:dyDescent="0.25">
      <c r="AR929" s="30">
        <v>0.48500000000000026</v>
      </c>
      <c r="AS929" s="31">
        <v>7.7942286340599479E-2</v>
      </c>
    </row>
    <row r="930" spans="44:45" x14ac:dyDescent="0.25">
      <c r="AR930" s="30">
        <v>0.49500000000000027</v>
      </c>
      <c r="AS930" s="31">
        <v>7.7942286340599479E-2</v>
      </c>
    </row>
    <row r="931" spans="44:45" x14ac:dyDescent="0.25">
      <c r="AR931" s="30">
        <v>0.50500000000000023</v>
      </c>
      <c r="AS931" s="31">
        <v>7.7942286340599479E-2</v>
      </c>
    </row>
    <row r="932" spans="44:45" x14ac:dyDescent="0.25">
      <c r="AR932" s="30">
        <v>0.51500000000000024</v>
      </c>
      <c r="AS932" s="31">
        <v>7.7942286340599479E-2</v>
      </c>
    </row>
    <row r="933" spans="44:45" x14ac:dyDescent="0.25">
      <c r="AR933" s="30">
        <v>0.52500000000000024</v>
      </c>
      <c r="AS933" s="31">
        <v>7.7942286340599479E-2</v>
      </c>
    </row>
    <row r="934" spans="44:45" x14ac:dyDescent="0.25">
      <c r="AR934" s="30">
        <v>0.53500000000000025</v>
      </c>
      <c r="AS934" s="31">
        <v>7.7942286340599479E-2</v>
      </c>
    </row>
    <row r="935" spans="44:45" x14ac:dyDescent="0.25">
      <c r="AR935" s="30">
        <v>0.54500000000000026</v>
      </c>
      <c r="AS935" s="31">
        <v>7.7942286340599479E-2</v>
      </c>
    </row>
    <row r="936" spans="44:45" x14ac:dyDescent="0.25">
      <c r="AR936" s="30">
        <v>0.55500000000000027</v>
      </c>
      <c r="AS936" s="31">
        <v>7.7942286340599479E-2</v>
      </c>
    </row>
    <row r="937" spans="44:45" x14ac:dyDescent="0.25">
      <c r="AR937" s="30">
        <v>0.56500000000000028</v>
      </c>
      <c r="AS937" s="31">
        <v>7.7942286340599479E-2</v>
      </c>
    </row>
    <row r="938" spans="44:45" x14ac:dyDescent="0.25">
      <c r="AR938" s="30">
        <v>0.57500000000000029</v>
      </c>
      <c r="AS938" s="31">
        <v>7.7942286340599479E-2</v>
      </c>
    </row>
    <row r="939" spans="44:45" x14ac:dyDescent="0.25">
      <c r="AR939" s="30">
        <v>0.5850000000000003</v>
      </c>
      <c r="AS939" s="31">
        <v>7.7942286340599479E-2</v>
      </c>
    </row>
    <row r="940" spans="44:45" x14ac:dyDescent="0.25">
      <c r="AR940" s="30">
        <v>0.59500000000000031</v>
      </c>
      <c r="AS940" s="31">
        <v>7.7942286340599479E-2</v>
      </c>
    </row>
    <row r="941" spans="44:45" x14ac:dyDescent="0.25">
      <c r="AR941" s="30">
        <v>0.60500000000000032</v>
      </c>
      <c r="AS941" s="31">
        <v>7.7942286340599479E-2</v>
      </c>
    </row>
    <row r="942" spans="44:45" x14ac:dyDescent="0.25">
      <c r="AR942" s="30">
        <v>0.61500000000000032</v>
      </c>
      <c r="AS942" s="31">
        <v>7.7942286340599479E-2</v>
      </c>
    </row>
    <row r="943" spans="44:45" x14ac:dyDescent="0.25">
      <c r="AR943" s="30">
        <v>0.62500000000000033</v>
      </c>
      <c r="AS943" s="31">
        <v>7.7942286340599479E-2</v>
      </c>
    </row>
    <row r="944" spans="44:45" x14ac:dyDescent="0.25">
      <c r="AR944" s="30">
        <v>0.63500000000000034</v>
      </c>
      <c r="AS944" s="31">
        <v>7.7942286340599479E-2</v>
      </c>
    </row>
    <row r="945" spans="44:45" x14ac:dyDescent="0.25">
      <c r="AR945" s="30">
        <v>0.64500000000000035</v>
      </c>
      <c r="AS945" s="31">
        <v>7.7942286340599479E-2</v>
      </c>
    </row>
    <row r="946" spans="44:45" x14ac:dyDescent="0.25">
      <c r="AR946" s="30">
        <v>0.65500000000000036</v>
      </c>
      <c r="AS946" s="31">
        <v>7.7942286340599479E-2</v>
      </c>
    </row>
    <row r="947" spans="44:45" x14ac:dyDescent="0.25">
      <c r="AR947" s="30">
        <v>0.66500000000000037</v>
      </c>
      <c r="AS947" s="31">
        <v>7.7942286340599479E-2</v>
      </c>
    </row>
    <row r="948" spans="44:45" x14ac:dyDescent="0.25">
      <c r="AR948" s="30">
        <v>0.67500000000000038</v>
      </c>
      <c r="AS948" s="31">
        <v>7.7942286340599479E-2</v>
      </c>
    </row>
    <row r="949" spans="44:45" x14ac:dyDescent="0.25">
      <c r="AR949" s="30">
        <v>0.68500000000000039</v>
      </c>
      <c r="AS949" s="31">
        <v>7.7942286340599479E-2</v>
      </c>
    </row>
    <row r="950" spans="44:45" x14ac:dyDescent="0.25">
      <c r="AR950" s="30">
        <v>0.6950000000000004</v>
      </c>
      <c r="AS950" s="31">
        <v>7.7942286340599479E-2</v>
      </c>
    </row>
    <row r="951" spans="44:45" x14ac:dyDescent="0.25">
      <c r="AR951" s="30">
        <v>0.7050000000000004</v>
      </c>
      <c r="AS951" s="31">
        <v>7.7942286340599479E-2</v>
      </c>
    </row>
    <row r="952" spans="44:45" x14ac:dyDescent="0.25">
      <c r="AR952" s="30">
        <v>0.71500000000000041</v>
      </c>
      <c r="AS952" s="31">
        <v>7.7942286340599479E-2</v>
      </c>
    </row>
    <row r="953" spans="44:45" x14ac:dyDescent="0.25">
      <c r="AR953" s="30">
        <v>0.72500000000000042</v>
      </c>
      <c r="AS953" s="31">
        <v>7.7942286340599479E-2</v>
      </c>
    </row>
    <row r="954" spans="44:45" x14ac:dyDescent="0.25">
      <c r="AR954" s="30">
        <v>0.73500000000000043</v>
      </c>
      <c r="AS954" s="31">
        <v>7.7942286340599479E-2</v>
      </c>
    </row>
    <row r="955" spans="44:45" x14ac:dyDescent="0.25">
      <c r="AR955" s="30">
        <v>0.74500000000000044</v>
      </c>
      <c r="AS955" s="31">
        <v>7.7942286340599479E-2</v>
      </c>
    </row>
    <row r="956" spans="44:45" x14ac:dyDescent="0.25">
      <c r="AR956" s="30">
        <v>0.75500000000000045</v>
      </c>
      <c r="AS956" s="31">
        <v>7.7942286340599479E-2</v>
      </c>
    </row>
    <row r="957" spans="44:45" x14ac:dyDescent="0.25">
      <c r="AR957" s="30">
        <v>0.76500000000000046</v>
      </c>
      <c r="AS957" s="31">
        <v>7.7942286340599479E-2</v>
      </c>
    </row>
    <row r="958" spans="44:45" x14ac:dyDescent="0.25">
      <c r="AR958" s="30">
        <v>0.77500000000000047</v>
      </c>
      <c r="AS958" s="31">
        <v>7.7942286340599479E-2</v>
      </c>
    </row>
    <row r="959" spans="44:45" x14ac:dyDescent="0.25">
      <c r="AR959" s="30">
        <v>0.78500000000000048</v>
      </c>
      <c r="AS959" s="31">
        <v>7.7942286340599479E-2</v>
      </c>
    </row>
    <row r="960" spans="44:45" x14ac:dyDescent="0.25">
      <c r="AR960" s="30">
        <v>0.79500000000000048</v>
      </c>
      <c r="AS960" s="31">
        <v>7.7942286340599479E-2</v>
      </c>
    </row>
    <row r="961" spans="44:45" x14ac:dyDescent="0.25">
      <c r="AR961" s="30">
        <v>0.80500000000000049</v>
      </c>
      <c r="AS961" s="31">
        <v>7.7942286340599479E-2</v>
      </c>
    </row>
    <row r="962" spans="44:45" x14ac:dyDescent="0.25">
      <c r="AR962" s="30">
        <v>0.8150000000000005</v>
      </c>
      <c r="AS962" s="31">
        <v>7.7942286340599479E-2</v>
      </c>
    </row>
    <row r="963" spans="44:45" x14ac:dyDescent="0.25">
      <c r="AR963" s="30">
        <v>0.82500000000000051</v>
      </c>
      <c r="AS963" s="31">
        <v>7.7942286340599479E-2</v>
      </c>
    </row>
    <row r="964" spans="44:45" x14ac:dyDescent="0.25">
      <c r="AR964" s="30">
        <v>0.83500000000000052</v>
      </c>
      <c r="AS964" s="31">
        <v>7.7942286340599479E-2</v>
      </c>
    </row>
    <row r="965" spans="44:45" x14ac:dyDescent="0.25">
      <c r="AR965" s="30">
        <v>0.84500000000000053</v>
      </c>
      <c r="AS965" s="31">
        <v>7.7942286340599479E-2</v>
      </c>
    </row>
    <row r="966" spans="44:45" x14ac:dyDescent="0.25">
      <c r="AR966" s="30">
        <v>0.85500000000000054</v>
      </c>
      <c r="AS966" s="31">
        <v>7.7942286340599479E-2</v>
      </c>
    </row>
    <row r="967" spans="44:45" x14ac:dyDescent="0.25">
      <c r="AR967" s="30">
        <v>0.86500000000000055</v>
      </c>
      <c r="AS967" s="31">
        <v>7.7942286340599479E-2</v>
      </c>
    </row>
    <row r="968" spans="44:45" x14ac:dyDescent="0.25">
      <c r="AR968" s="30">
        <v>0.87500000000000056</v>
      </c>
      <c r="AS968" s="31">
        <v>7.7942286340599479E-2</v>
      </c>
    </row>
    <row r="969" spans="44:45" x14ac:dyDescent="0.25">
      <c r="AR969" s="30">
        <v>0.88500000000000056</v>
      </c>
      <c r="AS969" s="31">
        <v>7.7942286340599479E-2</v>
      </c>
    </row>
    <row r="970" spans="44:45" x14ac:dyDescent="0.25">
      <c r="AR970" s="30">
        <v>0.89500000000000057</v>
      </c>
      <c r="AS970" s="31">
        <v>7.7942286340599479E-2</v>
      </c>
    </row>
    <row r="971" spans="44:45" x14ac:dyDescent="0.25">
      <c r="AR971" s="30">
        <v>0.90500000000000058</v>
      </c>
      <c r="AS971" s="31">
        <v>7.7942286340599479E-2</v>
      </c>
    </row>
    <row r="972" spans="44:45" x14ac:dyDescent="0.25">
      <c r="AR972" s="30">
        <v>0.91500000000000059</v>
      </c>
      <c r="AS972" s="31">
        <v>7.7942286340599479E-2</v>
      </c>
    </row>
    <row r="973" spans="44:45" x14ac:dyDescent="0.25">
      <c r="AR973" s="30">
        <v>0.9250000000000006</v>
      </c>
      <c r="AS973" s="31">
        <v>7.7942286340599479E-2</v>
      </c>
    </row>
    <row r="974" spans="44:45" x14ac:dyDescent="0.25">
      <c r="AR974" s="30">
        <v>0.93500000000000061</v>
      </c>
      <c r="AS974" s="31">
        <v>7.7942286340599479E-2</v>
      </c>
    </row>
    <row r="975" spans="44:45" x14ac:dyDescent="0.25">
      <c r="AR975" s="30">
        <v>0.94500000000000062</v>
      </c>
      <c r="AS975" s="31">
        <v>7.7942286340599479E-2</v>
      </c>
    </row>
    <row r="976" spans="44:45" x14ac:dyDescent="0.25">
      <c r="AR976" s="30">
        <v>0.95500000000000063</v>
      </c>
      <c r="AS976" s="31">
        <v>7.7942286340599479E-2</v>
      </c>
    </row>
    <row r="977" spans="44:45" x14ac:dyDescent="0.25">
      <c r="AR977" s="30"/>
      <c r="AS977" s="31"/>
    </row>
    <row r="978" spans="44:45" x14ac:dyDescent="0.25">
      <c r="AR978" s="30">
        <v>0.05</v>
      </c>
      <c r="AS978" s="31">
        <v>8.6602540378443879E-2</v>
      </c>
    </row>
    <row r="979" spans="44:45" x14ac:dyDescent="0.25">
      <c r="AR979" s="30">
        <v>6.0000000000000005E-2</v>
      </c>
      <c r="AS979" s="31">
        <v>8.6602540378443879E-2</v>
      </c>
    </row>
    <row r="980" spans="44:45" x14ac:dyDescent="0.25">
      <c r="AR980" s="30">
        <v>7.0000000000000007E-2</v>
      </c>
      <c r="AS980" s="31">
        <v>8.6602540378443879E-2</v>
      </c>
    </row>
    <row r="981" spans="44:45" x14ac:dyDescent="0.25">
      <c r="AR981" s="30">
        <v>0.08</v>
      </c>
      <c r="AS981" s="31">
        <v>8.6602540378443879E-2</v>
      </c>
    </row>
    <row r="982" spans="44:45" x14ac:dyDescent="0.25">
      <c r="AR982" s="30">
        <v>0.09</v>
      </c>
      <c r="AS982" s="31">
        <v>8.6602540378443879E-2</v>
      </c>
    </row>
    <row r="983" spans="44:45" x14ac:dyDescent="0.25">
      <c r="AR983" s="30">
        <v>9.9999999999999992E-2</v>
      </c>
      <c r="AS983" s="31">
        <v>8.6602540378443879E-2</v>
      </c>
    </row>
    <row r="984" spans="44:45" x14ac:dyDescent="0.25">
      <c r="AR984" s="30">
        <v>0.10999999999999999</v>
      </c>
      <c r="AS984" s="31">
        <v>8.6602540378443879E-2</v>
      </c>
    </row>
    <row r="985" spans="44:45" x14ac:dyDescent="0.25">
      <c r="AR985" s="30">
        <v>0.11999999999999998</v>
      </c>
      <c r="AS985" s="31">
        <v>8.6602540378443879E-2</v>
      </c>
    </row>
    <row r="986" spans="44:45" x14ac:dyDescent="0.25">
      <c r="AR986" s="30">
        <v>0.12999999999999998</v>
      </c>
      <c r="AS986" s="31">
        <v>8.6602540378443879E-2</v>
      </c>
    </row>
    <row r="987" spans="44:45" x14ac:dyDescent="0.25">
      <c r="AR987" s="30">
        <v>0.13999999999999999</v>
      </c>
      <c r="AS987" s="31">
        <v>8.6602540378443879E-2</v>
      </c>
    </row>
    <row r="988" spans="44:45" x14ac:dyDescent="0.25">
      <c r="AR988" s="30">
        <v>0.15</v>
      </c>
      <c r="AS988" s="31">
        <v>8.6602540378443879E-2</v>
      </c>
    </row>
    <row r="989" spans="44:45" x14ac:dyDescent="0.25">
      <c r="AR989" s="30">
        <v>0.16</v>
      </c>
      <c r="AS989" s="31">
        <v>8.6602540378443879E-2</v>
      </c>
    </row>
    <row r="990" spans="44:45" x14ac:dyDescent="0.25">
      <c r="AR990" s="30">
        <v>0.17</v>
      </c>
      <c r="AS990" s="31">
        <v>8.6602540378443879E-2</v>
      </c>
    </row>
    <row r="991" spans="44:45" x14ac:dyDescent="0.25">
      <c r="AR991" s="30">
        <v>0.18000000000000002</v>
      </c>
      <c r="AS991" s="31">
        <v>8.6602540378443879E-2</v>
      </c>
    </row>
    <row r="992" spans="44:45" x14ac:dyDescent="0.25">
      <c r="AR992" s="30">
        <v>0.19000000000000003</v>
      </c>
      <c r="AS992" s="31">
        <v>8.6602540378443879E-2</v>
      </c>
    </row>
    <row r="993" spans="44:45" x14ac:dyDescent="0.25">
      <c r="AR993" s="30">
        <v>0.20000000000000004</v>
      </c>
      <c r="AS993" s="31">
        <v>8.6602540378443879E-2</v>
      </c>
    </row>
    <row r="994" spans="44:45" x14ac:dyDescent="0.25">
      <c r="AR994" s="30">
        <v>0.21000000000000005</v>
      </c>
      <c r="AS994" s="31">
        <v>8.6602540378443879E-2</v>
      </c>
    </row>
    <row r="995" spans="44:45" x14ac:dyDescent="0.25">
      <c r="AR995" s="30">
        <v>0.22000000000000006</v>
      </c>
      <c r="AS995" s="31">
        <v>8.6602540378443879E-2</v>
      </c>
    </row>
    <row r="996" spans="44:45" x14ac:dyDescent="0.25">
      <c r="AR996" s="30">
        <v>0.23000000000000007</v>
      </c>
      <c r="AS996" s="31">
        <v>8.6602540378443879E-2</v>
      </c>
    </row>
    <row r="997" spans="44:45" x14ac:dyDescent="0.25">
      <c r="AR997" s="30">
        <v>0.24000000000000007</v>
      </c>
      <c r="AS997" s="31">
        <v>8.6602540378443879E-2</v>
      </c>
    </row>
    <row r="998" spans="44:45" x14ac:dyDescent="0.25">
      <c r="AR998" s="30">
        <v>0.25000000000000006</v>
      </c>
      <c r="AS998" s="31">
        <v>8.6602540378443879E-2</v>
      </c>
    </row>
    <row r="999" spans="44:45" x14ac:dyDescent="0.25">
      <c r="AR999" s="30">
        <v>0.26000000000000006</v>
      </c>
      <c r="AS999" s="31">
        <v>8.6602540378443879E-2</v>
      </c>
    </row>
    <row r="1000" spans="44:45" x14ac:dyDescent="0.25">
      <c r="AR1000" s="30">
        <v>0.27000000000000007</v>
      </c>
      <c r="AS1000" s="31">
        <v>8.6602540378443879E-2</v>
      </c>
    </row>
    <row r="1001" spans="44:45" x14ac:dyDescent="0.25">
      <c r="AR1001" s="30">
        <v>0.28000000000000008</v>
      </c>
      <c r="AS1001" s="31">
        <v>8.6602540378443879E-2</v>
      </c>
    </row>
    <row r="1002" spans="44:45" x14ac:dyDescent="0.25">
      <c r="AR1002" s="30">
        <v>0.29000000000000009</v>
      </c>
      <c r="AS1002" s="31">
        <v>8.6602540378443879E-2</v>
      </c>
    </row>
    <row r="1003" spans="44:45" x14ac:dyDescent="0.25">
      <c r="AR1003" s="30">
        <v>0.3000000000000001</v>
      </c>
      <c r="AS1003" s="31">
        <v>8.6602540378443879E-2</v>
      </c>
    </row>
    <row r="1004" spans="44:45" x14ac:dyDescent="0.25">
      <c r="AR1004" s="30">
        <v>0.31000000000000011</v>
      </c>
      <c r="AS1004" s="31">
        <v>8.6602540378443879E-2</v>
      </c>
    </row>
    <row r="1005" spans="44:45" x14ac:dyDescent="0.25">
      <c r="AR1005" s="30">
        <v>0.32000000000000012</v>
      </c>
      <c r="AS1005" s="31">
        <v>8.6602540378443879E-2</v>
      </c>
    </row>
    <row r="1006" spans="44:45" x14ac:dyDescent="0.25">
      <c r="AR1006" s="30">
        <v>0.33000000000000013</v>
      </c>
      <c r="AS1006" s="31">
        <v>8.6602540378443879E-2</v>
      </c>
    </row>
    <row r="1007" spans="44:45" x14ac:dyDescent="0.25">
      <c r="AR1007" s="30">
        <v>0.34000000000000014</v>
      </c>
      <c r="AS1007" s="31">
        <v>8.6602540378443879E-2</v>
      </c>
    </row>
    <row r="1008" spans="44:45" x14ac:dyDescent="0.25">
      <c r="AR1008" s="30">
        <v>0.35000000000000014</v>
      </c>
      <c r="AS1008" s="31">
        <v>8.6602540378443879E-2</v>
      </c>
    </row>
    <row r="1009" spans="44:45" x14ac:dyDescent="0.25">
      <c r="AR1009" s="30">
        <v>0.36000000000000015</v>
      </c>
      <c r="AS1009" s="31">
        <v>8.6602540378443879E-2</v>
      </c>
    </row>
    <row r="1010" spans="44:45" x14ac:dyDescent="0.25">
      <c r="AR1010" s="30">
        <v>0.37000000000000016</v>
      </c>
      <c r="AS1010" s="31">
        <v>8.6602540378443879E-2</v>
      </c>
    </row>
    <row r="1011" spans="44:45" x14ac:dyDescent="0.25">
      <c r="AR1011" s="30">
        <v>0.38000000000000017</v>
      </c>
      <c r="AS1011" s="31">
        <v>8.6602540378443879E-2</v>
      </c>
    </row>
    <row r="1012" spans="44:45" x14ac:dyDescent="0.25">
      <c r="AR1012" s="30">
        <v>0.39000000000000018</v>
      </c>
      <c r="AS1012" s="31">
        <v>8.6602540378443879E-2</v>
      </c>
    </row>
    <row r="1013" spans="44:45" x14ac:dyDescent="0.25">
      <c r="AR1013" s="30">
        <v>0.40000000000000019</v>
      </c>
      <c r="AS1013" s="31">
        <v>8.6602540378443879E-2</v>
      </c>
    </row>
    <row r="1014" spans="44:45" x14ac:dyDescent="0.25">
      <c r="AR1014" s="30">
        <v>0.4100000000000002</v>
      </c>
      <c r="AS1014" s="31">
        <v>8.6602540378443879E-2</v>
      </c>
    </row>
    <row r="1015" spans="44:45" x14ac:dyDescent="0.25">
      <c r="AR1015" s="30">
        <v>0.42000000000000021</v>
      </c>
      <c r="AS1015" s="31">
        <v>8.6602540378443879E-2</v>
      </c>
    </row>
    <row r="1016" spans="44:45" x14ac:dyDescent="0.25">
      <c r="AR1016" s="30">
        <v>0.43000000000000022</v>
      </c>
      <c r="AS1016" s="31">
        <v>8.6602540378443879E-2</v>
      </c>
    </row>
    <row r="1017" spans="44:45" x14ac:dyDescent="0.25">
      <c r="AR1017" s="30">
        <v>0.44000000000000022</v>
      </c>
      <c r="AS1017" s="31">
        <v>8.6602540378443879E-2</v>
      </c>
    </row>
    <row r="1018" spans="44:45" x14ac:dyDescent="0.25">
      <c r="AR1018" s="30">
        <v>0.45000000000000023</v>
      </c>
      <c r="AS1018" s="31">
        <v>8.6602540378443879E-2</v>
      </c>
    </row>
    <row r="1019" spans="44:45" x14ac:dyDescent="0.25">
      <c r="AR1019" s="30">
        <v>0.46000000000000024</v>
      </c>
      <c r="AS1019" s="31">
        <v>8.6602540378443879E-2</v>
      </c>
    </row>
    <row r="1020" spans="44:45" x14ac:dyDescent="0.25">
      <c r="AR1020" s="30">
        <v>0.47000000000000025</v>
      </c>
      <c r="AS1020" s="31">
        <v>8.6602540378443879E-2</v>
      </c>
    </row>
    <row r="1021" spans="44:45" x14ac:dyDescent="0.25">
      <c r="AR1021" s="30">
        <v>0.48000000000000026</v>
      </c>
      <c r="AS1021" s="31">
        <v>8.6602540378443879E-2</v>
      </c>
    </row>
    <row r="1022" spans="44:45" x14ac:dyDescent="0.25">
      <c r="AR1022" s="30">
        <v>0.49000000000000027</v>
      </c>
      <c r="AS1022" s="31">
        <v>8.6602540378443879E-2</v>
      </c>
    </row>
    <row r="1023" spans="44:45" x14ac:dyDescent="0.25">
      <c r="AR1023" s="30">
        <v>0.50000000000000022</v>
      </c>
      <c r="AS1023" s="31">
        <v>8.6602540378443879E-2</v>
      </c>
    </row>
    <row r="1024" spans="44:45" x14ac:dyDescent="0.25">
      <c r="AR1024" s="30">
        <v>0.51000000000000023</v>
      </c>
      <c r="AS1024" s="31">
        <v>8.6602540378443879E-2</v>
      </c>
    </row>
    <row r="1025" spans="44:45" x14ac:dyDescent="0.25">
      <c r="AR1025" s="30">
        <v>0.52000000000000024</v>
      </c>
      <c r="AS1025" s="31">
        <v>8.6602540378443879E-2</v>
      </c>
    </row>
    <row r="1026" spans="44:45" x14ac:dyDescent="0.25">
      <c r="AR1026" s="30">
        <v>0.53000000000000025</v>
      </c>
      <c r="AS1026" s="31">
        <v>8.6602540378443879E-2</v>
      </c>
    </row>
    <row r="1027" spans="44:45" x14ac:dyDescent="0.25">
      <c r="AR1027" s="30">
        <v>0.54000000000000026</v>
      </c>
      <c r="AS1027" s="31">
        <v>8.6602540378443879E-2</v>
      </c>
    </row>
    <row r="1028" spans="44:45" x14ac:dyDescent="0.25">
      <c r="AR1028" s="30">
        <v>0.55000000000000027</v>
      </c>
      <c r="AS1028" s="31">
        <v>8.6602540378443879E-2</v>
      </c>
    </row>
    <row r="1029" spans="44:45" x14ac:dyDescent="0.25">
      <c r="AR1029" s="30">
        <v>0.56000000000000028</v>
      </c>
      <c r="AS1029" s="31">
        <v>8.6602540378443879E-2</v>
      </c>
    </row>
    <row r="1030" spans="44:45" x14ac:dyDescent="0.25">
      <c r="AR1030" s="30">
        <v>0.57000000000000028</v>
      </c>
      <c r="AS1030" s="31">
        <v>8.6602540378443879E-2</v>
      </c>
    </row>
    <row r="1031" spans="44:45" x14ac:dyDescent="0.25">
      <c r="AR1031" s="30">
        <v>0.58000000000000029</v>
      </c>
      <c r="AS1031" s="31">
        <v>8.6602540378443879E-2</v>
      </c>
    </row>
    <row r="1032" spans="44:45" x14ac:dyDescent="0.25">
      <c r="AR1032" s="30">
        <v>0.5900000000000003</v>
      </c>
      <c r="AS1032" s="31">
        <v>8.6602540378443879E-2</v>
      </c>
    </row>
    <row r="1033" spans="44:45" x14ac:dyDescent="0.25">
      <c r="AR1033" s="30">
        <v>0.60000000000000031</v>
      </c>
      <c r="AS1033" s="31">
        <v>8.6602540378443879E-2</v>
      </c>
    </row>
    <row r="1034" spans="44:45" x14ac:dyDescent="0.25">
      <c r="AR1034" s="30">
        <v>0.61000000000000032</v>
      </c>
      <c r="AS1034" s="31">
        <v>8.6602540378443879E-2</v>
      </c>
    </row>
    <row r="1035" spans="44:45" x14ac:dyDescent="0.25">
      <c r="AR1035" s="30">
        <v>0.62000000000000033</v>
      </c>
      <c r="AS1035" s="31">
        <v>8.6602540378443879E-2</v>
      </c>
    </row>
    <row r="1036" spans="44:45" x14ac:dyDescent="0.25">
      <c r="AR1036" s="30">
        <v>0.63000000000000034</v>
      </c>
      <c r="AS1036" s="31">
        <v>8.6602540378443879E-2</v>
      </c>
    </row>
    <row r="1037" spans="44:45" x14ac:dyDescent="0.25">
      <c r="AR1037" s="30">
        <v>0.64000000000000035</v>
      </c>
      <c r="AS1037" s="31">
        <v>8.6602540378443879E-2</v>
      </c>
    </row>
    <row r="1038" spans="44:45" x14ac:dyDescent="0.25">
      <c r="AR1038" s="30">
        <v>0.65000000000000036</v>
      </c>
      <c r="AS1038" s="31">
        <v>8.6602540378443879E-2</v>
      </c>
    </row>
    <row r="1039" spans="44:45" x14ac:dyDescent="0.25">
      <c r="AR1039" s="30">
        <v>0.66000000000000036</v>
      </c>
      <c r="AS1039" s="31">
        <v>8.6602540378443879E-2</v>
      </c>
    </row>
    <row r="1040" spans="44:45" x14ac:dyDescent="0.25">
      <c r="AR1040" s="30">
        <v>0.67000000000000037</v>
      </c>
      <c r="AS1040" s="31">
        <v>8.6602540378443879E-2</v>
      </c>
    </row>
    <row r="1041" spans="44:45" x14ac:dyDescent="0.25">
      <c r="AR1041" s="30">
        <v>0.68000000000000038</v>
      </c>
      <c r="AS1041" s="31">
        <v>8.6602540378443879E-2</v>
      </c>
    </row>
    <row r="1042" spans="44:45" x14ac:dyDescent="0.25">
      <c r="AR1042" s="30">
        <v>0.69000000000000039</v>
      </c>
      <c r="AS1042" s="31">
        <v>8.6602540378443879E-2</v>
      </c>
    </row>
    <row r="1043" spans="44:45" x14ac:dyDescent="0.25">
      <c r="AR1043" s="30">
        <v>0.7000000000000004</v>
      </c>
      <c r="AS1043" s="31">
        <v>8.6602540378443879E-2</v>
      </c>
    </row>
    <row r="1044" spans="44:45" x14ac:dyDescent="0.25">
      <c r="AR1044" s="30">
        <v>0.71000000000000041</v>
      </c>
      <c r="AS1044" s="31">
        <v>8.6602540378443879E-2</v>
      </c>
    </row>
    <row r="1045" spans="44:45" x14ac:dyDescent="0.25">
      <c r="AR1045" s="30">
        <v>0.72000000000000042</v>
      </c>
      <c r="AS1045" s="31">
        <v>8.6602540378443879E-2</v>
      </c>
    </row>
    <row r="1046" spans="44:45" x14ac:dyDescent="0.25">
      <c r="AR1046" s="30">
        <v>0.73000000000000043</v>
      </c>
      <c r="AS1046" s="31">
        <v>8.6602540378443879E-2</v>
      </c>
    </row>
    <row r="1047" spans="44:45" x14ac:dyDescent="0.25">
      <c r="AR1047" s="30">
        <v>0.74000000000000044</v>
      </c>
      <c r="AS1047" s="31">
        <v>8.6602540378443879E-2</v>
      </c>
    </row>
    <row r="1048" spans="44:45" x14ac:dyDescent="0.25">
      <c r="AR1048" s="30">
        <v>0.75000000000000044</v>
      </c>
      <c r="AS1048" s="31">
        <v>8.6602540378443879E-2</v>
      </c>
    </row>
    <row r="1049" spans="44:45" x14ac:dyDescent="0.25">
      <c r="AR1049" s="30">
        <v>0.76000000000000045</v>
      </c>
      <c r="AS1049" s="31">
        <v>8.6602540378443879E-2</v>
      </c>
    </row>
    <row r="1050" spans="44:45" x14ac:dyDescent="0.25">
      <c r="AR1050" s="30">
        <v>0.77000000000000046</v>
      </c>
      <c r="AS1050" s="31">
        <v>8.6602540378443879E-2</v>
      </c>
    </row>
    <row r="1051" spans="44:45" x14ac:dyDescent="0.25">
      <c r="AR1051" s="30">
        <v>0.78000000000000047</v>
      </c>
      <c r="AS1051" s="31">
        <v>8.6602540378443879E-2</v>
      </c>
    </row>
    <row r="1052" spans="44:45" x14ac:dyDescent="0.25">
      <c r="AR1052" s="30">
        <v>0.79000000000000048</v>
      </c>
      <c r="AS1052" s="31">
        <v>8.6602540378443879E-2</v>
      </c>
    </row>
    <row r="1053" spans="44:45" x14ac:dyDescent="0.25">
      <c r="AR1053" s="30">
        <v>0.80000000000000049</v>
      </c>
      <c r="AS1053" s="31">
        <v>8.6602540378443879E-2</v>
      </c>
    </row>
    <row r="1054" spans="44:45" x14ac:dyDescent="0.25">
      <c r="AR1054" s="30">
        <v>0.8100000000000005</v>
      </c>
      <c r="AS1054" s="31">
        <v>8.6602540378443879E-2</v>
      </c>
    </row>
    <row r="1055" spans="44:45" x14ac:dyDescent="0.25">
      <c r="AR1055" s="30">
        <v>0.82000000000000051</v>
      </c>
      <c r="AS1055" s="31">
        <v>8.6602540378443879E-2</v>
      </c>
    </row>
    <row r="1056" spans="44:45" x14ac:dyDescent="0.25">
      <c r="AR1056" s="30">
        <v>0.83000000000000052</v>
      </c>
      <c r="AS1056" s="31">
        <v>8.6602540378443879E-2</v>
      </c>
    </row>
    <row r="1057" spans="44:45" x14ac:dyDescent="0.25">
      <c r="AR1057" s="30">
        <v>0.84000000000000052</v>
      </c>
      <c r="AS1057" s="31">
        <v>8.6602540378443879E-2</v>
      </c>
    </row>
    <row r="1058" spans="44:45" x14ac:dyDescent="0.25">
      <c r="AR1058" s="30">
        <v>0.85000000000000053</v>
      </c>
      <c r="AS1058" s="31">
        <v>8.6602540378443879E-2</v>
      </c>
    </row>
    <row r="1059" spans="44:45" x14ac:dyDescent="0.25">
      <c r="AR1059" s="30">
        <v>0.86000000000000054</v>
      </c>
      <c r="AS1059" s="31">
        <v>8.6602540378443879E-2</v>
      </c>
    </row>
    <row r="1060" spans="44:45" x14ac:dyDescent="0.25">
      <c r="AR1060" s="30">
        <v>0.87000000000000055</v>
      </c>
      <c r="AS1060" s="31">
        <v>8.6602540378443879E-2</v>
      </c>
    </row>
    <row r="1061" spans="44:45" x14ac:dyDescent="0.25">
      <c r="AR1061" s="30">
        <v>0.88000000000000056</v>
      </c>
      <c r="AS1061" s="31">
        <v>8.6602540378443879E-2</v>
      </c>
    </row>
    <row r="1062" spans="44:45" x14ac:dyDescent="0.25">
      <c r="AR1062" s="30">
        <v>0.89000000000000057</v>
      </c>
      <c r="AS1062" s="31">
        <v>8.6602540378443879E-2</v>
      </c>
    </row>
    <row r="1063" spans="44:45" x14ac:dyDescent="0.25">
      <c r="AR1063" s="30">
        <v>0.90000000000000058</v>
      </c>
      <c r="AS1063" s="31">
        <v>8.6602540378443879E-2</v>
      </c>
    </row>
    <row r="1064" spans="44:45" x14ac:dyDescent="0.25">
      <c r="AR1064" s="30">
        <v>0.91000000000000059</v>
      </c>
      <c r="AS1064" s="31">
        <v>8.6602540378443879E-2</v>
      </c>
    </row>
    <row r="1065" spans="44:45" x14ac:dyDescent="0.25">
      <c r="AR1065" s="30">
        <v>0.9200000000000006</v>
      </c>
      <c r="AS1065" s="31">
        <v>8.6602540378443879E-2</v>
      </c>
    </row>
    <row r="1066" spans="44:45" x14ac:dyDescent="0.25">
      <c r="AR1066" s="30">
        <v>0.9300000000000006</v>
      </c>
      <c r="AS1066" s="31">
        <v>8.6602540378443879E-2</v>
      </c>
    </row>
    <row r="1067" spans="44:45" x14ac:dyDescent="0.25">
      <c r="AR1067" s="30">
        <v>0.94000000000000061</v>
      </c>
      <c r="AS1067" s="31">
        <v>8.6602540378443879E-2</v>
      </c>
    </row>
    <row r="1068" spans="44:45" x14ac:dyDescent="0.25">
      <c r="AR1068" s="30">
        <v>0.95000000000000062</v>
      </c>
      <c r="AS1068" s="31">
        <v>8.6602540378443879E-2</v>
      </c>
    </row>
    <row r="1069" spans="44:45" x14ac:dyDescent="0.25">
      <c r="AR1069" s="30"/>
      <c r="AS1069" s="31"/>
    </row>
    <row r="1070" spans="44:45" x14ac:dyDescent="0.25">
      <c r="AR1070" s="30">
        <v>5.5000000000000007E-2</v>
      </c>
      <c r="AS1070" s="31">
        <v>9.5262794416288252E-2</v>
      </c>
    </row>
    <row r="1071" spans="44:45" x14ac:dyDescent="0.25">
      <c r="AR1071" s="30">
        <v>6.5000000000000002E-2</v>
      </c>
      <c r="AS1071" s="31">
        <v>9.5262794416288252E-2</v>
      </c>
    </row>
    <row r="1072" spans="44:45" x14ac:dyDescent="0.25">
      <c r="AR1072" s="30">
        <v>7.4999999999999997E-2</v>
      </c>
      <c r="AS1072" s="31">
        <v>9.5262794416288252E-2</v>
      </c>
    </row>
    <row r="1073" spans="44:45" x14ac:dyDescent="0.25">
      <c r="AR1073" s="30">
        <v>8.4999999999999992E-2</v>
      </c>
      <c r="AS1073" s="31">
        <v>9.5262794416288252E-2</v>
      </c>
    </row>
    <row r="1074" spans="44:45" x14ac:dyDescent="0.25">
      <c r="AR1074" s="30">
        <v>9.4999999999999987E-2</v>
      </c>
      <c r="AS1074" s="31">
        <v>9.5262794416288252E-2</v>
      </c>
    </row>
    <row r="1075" spans="44:45" x14ac:dyDescent="0.25">
      <c r="AR1075" s="30">
        <v>0.10499999999999998</v>
      </c>
      <c r="AS1075" s="31">
        <v>9.5262794416288252E-2</v>
      </c>
    </row>
    <row r="1076" spans="44:45" x14ac:dyDescent="0.25">
      <c r="AR1076" s="30">
        <v>0.11499999999999998</v>
      </c>
      <c r="AS1076" s="31">
        <v>9.5262794416288252E-2</v>
      </c>
    </row>
    <row r="1077" spans="44:45" x14ac:dyDescent="0.25">
      <c r="AR1077" s="30">
        <v>0.12499999999999997</v>
      </c>
      <c r="AS1077" s="31">
        <v>9.5262794416288252E-2</v>
      </c>
    </row>
    <row r="1078" spans="44:45" x14ac:dyDescent="0.25">
      <c r="AR1078" s="30">
        <v>0.13499999999999998</v>
      </c>
      <c r="AS1078" s="31">
        <v>9.5262794416288252E-2</v>
      </c>
    </row>
    <row r="1079" spans="44:45" x14ac:dyDescent="0.25">
      <c r="AR1079" s="30">
        <v>0.14499999999999999</v>
      </c>
      <c r="AS1079" s="31">
        <v>9.5262794416288252E-2</v>
      </c>
    </row>
    <row r="1080" spans="44:45" x14ac:dyDescent="0.25">
      <c r="AR1080" s="30">
        <v>0.155</v>
      </c>
      <c r="AS1080" s="31">
        <v>9.5262794416288252E-2</v>
      </c>
    </row>
    <row r="1081" spans="44:45" x14ac:dyDescent="0.25">
      <c r="AR1081" s="30">
        <v>0.16500000000000001</v>
      </c>
      <c r="AS1081" s="31">
        <v>9.5262794416288252E-2</v>
      </c>
    </row>
    <row r="1082" spans="44:45" x14ac:dyDescent="0.25">
      <c r="AR1082" s="30">
        <v>0.17500000000000002</v>
      </c>
      <c r="AS1082" s="31">
        <v>9.5262794416288252E-2</v>
      </c>
    </row>
    <row r="1083" spans="44:45" x14ac:dyDescent="0.25">
      <c r="AR1083" s="30">
        <v>0.18500000000000003</v>
      </c>
      <c r="AS1083" s="31">
        <v>9.5262794416288252E-2</v>
      </c>
    </row>
    <row r="1084" spans="44:45" x14ac:dyDescent="0.25">
      <c r="AR1084" s="30">
        <v>0.19500000000000003</v>
      </c>
      <c r="AS1084" s="31">
        <v>9.5262794416288252E-2</v>
      </c>
    </row>
    <row r="1085" spans="44:45" x14ac:dyDescent="0.25">
      <c r="AR1085" s="30">
        <v>0.20500000000000004</v>
      </c>
      <c r="AS1085" s="31">
        <v>9.5262794416288252E-2</v>
      </c>
    </row>
    <row r="1086" spans="44:45" x14ac:dyDescent="0.25">
      <c r="AR1086" s="30">
        <v>0.21500000000000005</v>
      </c>
      <c r="AS1086" s="31">
        <v>9.5262794416288252E-2</v>
      </c>
    </row>
    <row r="1087" spans="44:45" x14ac:dyDescent="0.25">
      <c r="AR1087" s="30">
        <v>0.22500000000000006</v>
      </c>
      <c r="AS1087" s="31">
        <v>9.5262794416288252E-2</v>
      </c>
    </row>
    <row r="1088" spans="44:45" x14ac:dyDescent="0.25">
      <c r="AR1088" s="30">
        <v>0.23500000000000007</v>
      </c>
      <c r="AS1088" s="31">
        <v>9.5262794416288252E-2</v>
      </c>
    </row>
    <row r="1089" spans="44:45" x14ac:dyDescent="0.25">
      <c r="AR1089" s="30">
        <v>0.24500000000000008</v>
      </c>
      <c r="AS1089" s="31">
        <v>9.5262794416288252E-2</v>
      </c>
    </row>
    <row r="1090" spans="44:45" x14ac:dyDescent="0.25">
      <c r="AR1090" s="30">
        <v>0.25500000000000006</v>
      </c>
      <c r="AS1090" s="31">
        <v>9.5262794416288252E-2</v>
      </c>
    </row>
    <row r="1091" spans="44:45" x14ac:dyDescent="0.25">
      <c r="AR1091" s="30">
        <v>0.26500000000000007</v>
      </c>
      <c r="AS1091" s="31">
        <v>9.5262794416288252E-2</v>
      </c>
    </row>
    <row r="1092" spans="44:45" x14ac:dyDescent="0.25">
      <c r="AR1092" s="30">
        <v>0.27500000000000008</v>
      </c>
      <c r="AS1092" s="31">
        <v>9.5262794416288252E-2</v>
      </c>
    </row>
    <row r="1093" spans="44:45" x14ac:dyDescent="0.25">
      <c r="AR1093" s="30">
        <v>0.28500000000000009</v>
      </c>
      <c r="AS1093" s="31">
        <v>9.5262794416288252E-2</v>
      </c>
    </row>
    <row r="1094" spans="44:45" x14ac:dyDescent="0.25">
      <c r="AR1094" s="30">
        <v>0.2950000000000001</v>
      </c>
      <c r="AS1094" s="31">
        <v>9.5262794416288252E-2</v>
      </c>
    </row>
    <row r="1095" spans="44:45" x14ac:dyDescent="0.25">
      <c r="AR1095" s="30">
        <v>0.3050000000000001</v>
      </c>
      <c r="AS1095" s="31">
        <v>9.5262794416288252E-2</v>
      </c>
    </row>
    <row r="1096" spans="44:45" x14ac:dyDescent="0.25">
      <c r="AR1096" s="30">
        <v>0.31500000000000011</v>
      </c>
      <c r="AS1096" s="31">
        <v>9.5262794416288252E-2</v>
      </c>
    </row>
    <row r="1097" spans="44:45" x14ac:dyDescent="0.25">
      <c r="AR1097" s="30">
        <v>0.32500000000000012</v>
      </c>
      <c r="AS1097" s="31">
        <v>9.5262794416288252E-2</v>
      </c>
    </row>
    <row r="1098" spans="44:45" x14ac:dyDescent="0.25">
      <c r="AR1098" s="30">
        <v>0.33500000000000013</v>
      </c>
      <c r="AS1098" s="31">
        <v>9.5262794416288252E-2</v>
      </c>
    </row>
    <row r="1099" spans="44:45" x14ac:dyDescent="0.25">
      <c r="AR1099" s="30">
        <v>0.34500000000000014</v>
      </c>
      <c r="AS1099" s="31">
        <v>9.5262794416288252E-2</v>
      </c>
    </row>
    <row r="1100" spans="44:45" x14ac:dyDescent="0.25">
      <c r="AR1100" s="30">
        <v>0.35500000000000015</v>
      </c>
      <c r="AS1100" s="31">
        <v>9.5262794416288252E-2</v>
      </c>
    </row>
    <row r="1101" spans="44:45" x14ac:dyDescent="0.25">
      <c r="AR1101" s="30">
        <v>0.36500000000000016</v>
      </c>
      <c r="AS1101" s="31">
        <v>9.5262794416288252E-2</v>
      </c>
    </row>
    <row r="1102" spans="44:45" x14ac:dyDescent="0.25">
      <c r="AR1102" s="30">
        <v>0.37500000000000017</v>
      </c>
      <c r="AS1102" s="31">
        <v>9.5262794416288252E-2</v>
      </c>
    </row>
    <row r="1103" spans="44:45" x14ac:dyDescent="0.25">
      <c r="AR1103" s="30">
        <v>0.38500000000000018</v>
      </c>
      <c r="AS1103" s="31">
        <v>9.5262794416288252E-2</v>
      </c>
    </row>
    <row r="1104" spans="44:45" x14ac:dyDescent="0.25">
      <c r="AR1104" s="30">
        <v>0.39500000000000018</v>
      </c>
      <c r="AS1104" s="31">
        <v>9.5262794416288252E-2</v>
      </c>
    </row>
    <row r="1105" spans="44:45" x14ac:dyDescent="0.25">
      <c r="AR1105" s="30">
        <v>0.40500000000000019</v>
      </c>
      <c r="AS1105" s="31">
        <v>9.5262794416288252E-2</v>
      </c>
    </row>
    <row r="1106" spans="44:45" x14ac:dyDescent="0.25">
      <c r="AR1106" s="30">
        <v>0.4150000000000002</v>
      </c>
      <c r="AS1106" s="31">
        <v>9.5262794416288252E-2</v>
      </c>
    </row>
    <row r="1107" spans="44:45" x14ac:dyDescent="0.25">
      <c r="AR1107" s="30">
        <v>0.42500000000000021</v>
      </c>
      <c r="AS1107" s="31">
        <v>9.5262794416288252E-2</v>
      </c>
    </row>
    <row r="1108" spans="44:45" x14ac:dyDescent="0.25">
      <c r="AR1108" s="30">
        <v>0.43500000000000022</v>
      </c>
      <c r="AS1108" s="31">
        <v>9.5262794416288252E-2</v>
      </c>
    </row>
    <row r="1109" spans="44:45" x14ac:dyDescent="0.25">
      <c r="AR1109" s="30">
        <v>0.44500000000000023</v>
      </c>
      <c r="AS1109" s="31">
        <v>9.5262794416288252E-2</v>
      </c>
    </row>
    <row r="1110" spans="44:45" x14ac:dyDescent="0.25">
      <c r="AR1110" s="30">
        <v>0.45500000000000024</v>
      </c>
      <c r="AS1110" s="31">
        <v>9.5262794416288252E-2</v>
      </c>
    </row>
    <row r="1111" spans="44:45" x14ac:dyDescent="0.25">
      <c r="AR1111" s="30">
        <v>0.46500000000000025</v>
      </c>
      <c r="AS1111" s="31">
        <v>9.5262794416288252E-2</v>
      </c>
    </row>
    <row r="1112" spans="44:45" x14ac:dyDescent="0.25">
      <c r="AR1112" s="30">
        <v>0.47500000000000026</v>
      </c>
      <c r="AS1112" s="31">
        <v>9.5262794416288252E-2</v>
      </c>
    </row>
    <row r="1113" spans="44:45" x14ac:dyDescent="0.25">
      <c r="AR1113" s="30">
        <v>0.48500000000000026</v>
      </c>
      <c r="AS1113" s="31">
        <v>9.5262794416288252E-2</v>
      </c>
    </row>
    <row r="1114" spans="44:45" x14ac:dyDescent="0.25">
      <c r="AR1114" s="30">
        <v>0.49500000000000027</v>
      </c>
      <c r="AS1114" s="31">
        <v>9.5262794416288252E-2</v>
      </c>
    </row>
    <row r="1115" spans="44:45" x14ac:dyDescent="0.25">
      <c r="AR1115" s="30">
        <v>0.50500000000000023</v>
      </c>
      <c r="AS1115" s="31">
        <v>9.5262794416288252E-2</v>
      </c>
    </row>
    <row r="1116" spans="44:45" x14ac:dyDescent="0.25">
      <c r="AR1116" s="30">
        <v>0.51500000000000024</v>
      </c>
      <c r="AS1116" s="31">
        <v>9.5262794416288252E-2</v>
      </c>
    </row>
    <row r="1117" spans="44:45" x14ac:dyDescent="0.25">
      <c r="AR1117" s="30">
        <v>0.52500000000000024</v>
      </c>
      <c r="AS1117" s="31">
        <v>9.5262794416288252E-2</v>
      </c>
    </row>
    <row r="1118" spans="44:45" x14ac:dyDescent="0.25">
      <c r="AR1118" s="30">
        <v>0.53500000000000025</v>
      </c>
      <c r="AS1118" s="31">
        <v>9.5262794416288252E-2</v>
      </c>
    </row>
    <row r="1119" spans="44:45" x14ac:dyDescent="0.25">
      <c r="AR1119" s="30">
        <v>0.54500000000000026</v>
      </c>
      <c r="AS1119" s="31">
        <v>9.5262794416288252E-2</v>
      </c>
    </row>
    <row r="1120" spans="44:45" x14ac:dyDescent="0.25">
      <c r="AR1120" s="30">
        <v>0.55500000000000027</v>
      </c>
      <c r="AS1120" s="31">
        <v>9.5262794416288252E-2</v>
      </c>
    </row>
    <row r="1121" spans="44:45" x14ac:dyDescent="0.25">
      <c r="AR1121" s="30">
        <v>0.56500000000000028</v>
      </c>
      <c r="AS1121" s="31">
        <v>9.5262794416288252E-2</v>
      </c>
    </row>
    <row r="1122" spans="44:45" x14ac:dyDescent="0.25">
      <c r="AR1122" s="30">
        <v>0.57500000000000029</v>
      </c>
      <c r="AS1122" s="31">
        <v>9.5262794416288252E-2</v>
      </c>
    </row>
    <row r="1123" spans="44:45" x14ac:dyDescent="0.25">
      <c r="AR1123" s="30">
        <v>0.5850000000000003</v>
      </c>
      <c r="AS1123" s="31">
        <v>9.5262794416288252E-2</v>
      </c>
    </row>
    <row r="1124" spans="44:45" x14ac:dyDescent="0.25">
      <c r="AR1124" s="30">
        <v>0.59500000000000031</v>
      </c>
      <c r="AS1124" s="31">
        <v>9.5262794416288252E-2</v>
      </c>
    </row>
    <row r="1125" spans="44:45" x14ac:dyDescent="0.25">
      <c r="AR1125" s="30">
        <v>0.60500000000000032</v>
      </c>
      <c r="AS1125" s="31">
        <v>9.5262794416288252E-2</v>
      </c>
    </row>
    <row r="1126" spans="44:45" x14ac:dyDescent="0.25">
      <c r="AR1126" s="30">
        <v>0.61500000000000032</v>
      </c>
      <c r="AS1126" s="31">
        <v>9.5262794416288252E-2</v>
      </c>
    </row>
    <row r="1127" spans="44:45" x14ac:dyDescent="0.25">
      <c r="AR1127" s="30">
        <v>0.62500000000000033</v>
      </c>
      <c r="AS1127" s="31">
        <v>9.5262794416288252E-2</v>
      </c>
    </row>
    <row r="1128" spans="44:45" x14ac:dyDescent="0.25">
      <c r="AR1128" s="30">
        <v>0.63500000000000034</v>
      </c>
      <c r="AS1128" s="31">
        <v>9.5262794416288252E-2</v>
      </c>
    </row>
    <row r="1129" spans="44:45" x14ac:dyDescent="0.25">
      <c r="AR1129" s="30">
        <v>0.64500000000000035</v>
      </c>
      <c r="AS1129" s="31">
        <v>9.5262794416288252E-2</v>
      </c>
    </row>
    <row r="1130" spans="44:45" x14ac:dyDescent="0.25">
      <c r="AR1130" s="30">
        <v>0.65500000000000036</v>
      </c>
      <c r="AS1130" s="31">
        <v>9.5262794416288252E-2</v>
      </c>
    </row>
    <row r="1131" spans="44:45" x14ac:dyDescent="0.25">
      <c r="AR1131" s="30">
        <v>0.66500000000000037</v>
      </c>
      <c r="AS1131" s="31">
        <v>9.5262794416288252E-2</v>
      </c>
    </row>
    <row r="1132" spans="44:45" x14ac:dyDescent="0.25">
      <c r="AR1132" s="30">
        <v>0.67500000000000038</v>
      </c>
      <c r="AS1132" s="31">
        <v>9.5262794416288252E-2</v>
      </c>
    </row>
    <row r="1133" spans="44:45" x14ac:dyDescent="0.25">
      <c r="AR1133" s="30">
        <v>0.68500000000000039</v>
      </c>
      <c r="AS1133" s="31">
        <v>9.5262794416288252E-2</v>
      </c>
    </row>
    <row r="1134" spans="44:45" x14ac:dyDescent="0.25">
      <c r="AR1134" s="30">
        <v>0.6950000000000004</v>
      </c>
      <c r="AS1134" s="31">
        <v>9.5262794416288252E-2</v>
      </c>
    </row>
    <row r="1135" spans="44:45" x14ac:dyDescent="0.25">
      <c r="AR1135" s="30">
        <v>0.7050000000000004</v>
      </c>
      <c r="AS1135" s="31">
        <v>9.5262794416288252E-2</v>
      </c>
    </row>
    <row r="1136" spans="44:45" x14ac:dyDescent="0.25">
      <c r="AR1136" s="30">
        <v>0.71500000000000041</v>
      </c>
      <c r="AS1136" s="31">
        <v>9.5262794416288252E-2</v>
      </c>
    </row>
    <row r="1137" spans="44:45" x14ac:dyDescent="0.25">
      <c r="AR1137" s="30">
        <v>0.72500000000000042</v>
      </c>
      <c r="AS1137" s="31">
        <v>9.5262794416288252E-2</v>
      </c>
    </row>
    <row r="1138" spans="44:45" x14ac:dyDescent="0.25">
      <c r="AR1138" s="30">
        <v>0.73500000000000043</v>
      </c>
      <c r="AS1138" s="31">
        <v>9.5262794416288252E-2</v>
      </c>
    </row>
    <row r="1139" spans="44:45" x14ac:dyDescent="0.25">
      <c r="AR1139" s="30">
        <v>0.74500000000000044</v>
      </c>
      <c r="AS1139" s="31">
        <v>9.5262794416288252E-2</v>
      </c>
    </row>
    <row r="1140" spans="44:45" x14ac:dyDescent="0.25">
      <c r="AR1140" s="30">
        <v>0.75500000000000045</v>
      </c>
      <c r="AS1140" s="31">
        <v>9.5262794416288252E-2</v>
      </c>
    </row>
    <row r="1141" spans="44:45" x14ac:dyDescent="0.25">
      <c r="AR1141" s="30">
        <v>0.76500000000000046</v>
      </c>
      <c r="AS1141" s="31">
        <v>9.5262794416288252E-2</v>
      </c>
    </row>
    <row r="1142" spans="44:45" x14ac:dyDescent="0.25">
      <c r="AR1142" s="30">
        <v>0.77500000000000047</v>
      </c>
      <c r="AS1142" s="31">
        <v>9.5262794416288252E-2</v>
      </c>
    </row>
    <row r="1143" spans="44:45" x14ac:dyDescent="0.25">
      <c r="AR1143" s="30">
        <v>0.78500000000000048</v>
      </c>
      <c r="AS1143" s="31">
        <v>9.5262794416288252E-2</v>
      </c>
    </row>
    <row r="1144" spans="44:45" x14ac:dyDescent="0.25">
      <c r="AR1144" s="30">
        <v>0.79500000000000048</v>
      </c>
      <c r="AS1144" s="31">
        <v>9.5262794416288252E-2</v>
      </c>
    </row>
    <row r="1145" spans="44:45" x14ac:dyDescent="0.25">
      <c r="AR1145" s="30">
        <v>0.80500000000000049</v>
      </c>
      <c r="AS1145" s="31">
        <v>9.5262794416288252E-2</v>
      </c>
    </row>
    <row r="1146" spans="44:45" x14ac:dyDescent="0.25">
      <c r="AR1146" s="30">
        <v>0.8150000000000005</v>
      </c>
      <c r="AS1146" s="31">
        <v>9.5262794416288252E-2</v>
      </c>
    </row>
    <row r="1147" spans="44:45" x14ac:dyDescent="0.25">
      <c r="AR1147" s="30">
        <v>0.82500000000000051</v>
      </c>
      <c r="AS1147" s="31">
        <v>9.5262794416288252E-2</v>
      </c>
    </row>
    <row r="1148" spans="44:45" x14ac:dyDescent="0.25">
      <c r="AR1148" s="30">
        <v>0.83500000000000052</v>
      </c>
      <c r="AS1148" s="31">
        <v>9.5262794416288252E-2</v>
      </c>
    </row>
    <row r="1149" spans="44:45" x14ac:dyDescent="0.25">
      <c r="AR1149" s="30">
        <v>0.84500000000000053</v>
      </c>
      <c r="AS1149" s="31">
        <v>9.5262794416288252E-2</v>
      </c>
    </row>
    <row r="1150" spans="44:45" x14ac:dyDescent="0.25">
      <c r="AR1150" s="30">
        <v>0.85500000000000054</v>
      </c>
      <c r="AS1150" s="31">
        <v>9.5262794416288252E-2</v>
      </c>
    </row>
    <row r="1151" spans="44:45" x14ac:dyDescent="0.25">
      <c r="AR1151" s="30">
        <v>0.86500000000000055</v>
      </c>
      <c r="AS1151" s="31">
        <v>9.5262794416288252E-2</v>
      </c>
    </row>
    <row r="1152" spans="44:45" x14ac:dyDescent="0.25">
      <c r="AR1152" s="30">
        <v>0.87500000000000056</v>
      </c>
      <c r="AS1152" s="31">
        <v>9.5262794416288252E-2</v>
      </c>
    </row>
    <row r="1153" spans="44:45" x14ac:dyDescent="0.25">
      <c r="AR1153" s="30">
        <v>0.88500000000000056</v>
      </c>
      <c r="AS1153" s="31">
        <v>9.5262794416288252E-2</v>
      </c>
    </row>
    <row r="1154" spans="44:45" x14ac:dyDescent="0.25">
      <c r="AR1154" s="30">
        <v>0.89500000000000057</v>
      </c>
      <c r="AS1154" s="31">
        <v>9.5262794416288252E-2</v>
      </c>
    </row>
    <row r="1155" spans="44:45" x14ac:dyDescent="0.25">
      <c r="AR1155" s="30">
        <v>0.90500000000000058</v>
      </c>
      <c r="AS1155" s="31">
        <v>9.5262794416288252E-2</v>
      </c>
    </row>
    <row r="1156" spans="44:45" x14ac:dyDescent="0.25">
      <c r="AR1156" s="30">
        <v>0.91500000000000059</v>
      </c>
      <c r="AS1156" s="31">
        <v>9.5262794416288252E-2</v>
      </c>
    </row>
    <row r="1157" spans="44:45" x14ac:dyDescent="0.25">
      <c r="AR1157" s="30">
        <v>0.9250000000000006</v>
      </c>
      <c r="AS1157" s="31">
        <v>9.5262794416288252E-2</v>
      </c>
    </row>
    <row r="1158" spans="44:45" x14ac:dyDescent="0.25">
      <c r="AR1158" s="30">
        <v>0.93500000000000061</v>
      </c>
      <c r="AS1158" s="31">
        <v>9.5262794416288252E-2</v>
      </c>
    </row>
    <row r="1159" spans="44:45" x14ac:dyDescent="0.25">
      <c r="AR1159" s="30">
        <v>0.94500000000000062</v>
      </c>
      <c r="AS1159" s="31">
        <v>9.5262794416288252E-2</v>
      </c>
    </row>
    <row r="1160" spans="44:45" x14ac:dyDescent="0.25">
      <c r="AR1160" s="30"/>
      <c r="AS1160" s="31"/>
    </row>
    <row r="1161" spans="44:45" x14ac:dyDescent="0.25">
      <c r="AR1161" s="30">
        <v>6.0000000000000005E-2</v>
      </c>
      <c r="AS1161" s="31">
        <v>0.10392304845413264</v>
      </c>
    </row>
    <row r="1162" spans="44:45" x14ac:dyDescent="0.25">
      <c r="AR1162" s="30">
        <v>7.0000000000000007E-2</v>
      </c>
      <c r="AS1162" s="31">
        <v>0.10392304845413264</v>
      </c>
    </row>
    <row r="1163" spans="44:45" x14ac:dyDescent="0.25">
      <c r="AR1163" s="30">
        <v>0.08</v>
      </c>
      <c r="AS1163" s="31">
        <v>0.10392304845413264</v>
      </c>
    </row>
    <row r="1164" spans="44:45" x14ac:dyDescent="0.25">
      <c r="AR1164" s="30">
        <v>0.09</v>
      </c>
      <c r="AS1164" s="31">
        <v>0.10392304845413264</v>
      </c>
    </row>
    <row r="1165" spans="44:45" x14ac:dyDescent="0.25">
      <c r="AR1165" s="30">
        <v>9.9999999999999992E-2</v>
      </c>
      <c r="AS1165" s="31">
        <v>0.10392304845413264</v>
      </c>
    </row>
    <row r="1166" spans="44:45" x14ac:dyDescent="0.25">
      <c r="AR1166" s="30">
        <v>0.10999999999999999</v>
      </c>
      <c r="AS1166" s="31">
        <v>0.10392304845413264</v>
      </c>
    </row>
    <row r="1167" spans="44:45" x14ac:dyDescent="0.25">
      <c r="AR1167" s="30">
        <v>0.11999999999999998</v>
      </c>
      <c r="AS1167" s="31">
        <v>0.10392304845413264</v>
      </c>
    </row>
    <row r="1168" spans="44:45" x14ac:dyDescent="0.25">
      <c r="AR1168" s="30">
        <v>0.12999999999999998</v>
      </c>
      <c r="AS1168" s="31">
        <v>0.10392304845413264</v>
      </c>
    </row>
    <row r="1169" spans="44:45" x14ac:dyDescent="0.25">
      <c r="AR1169" s="30">
        <v>0.13999999999999999</v>
      </c>
      <c r="AS1169" s="31">
        <v>0.10392304845413264</v>
      </c>
    </row>
    <row r="1170" spans="44:45" x14ac:dyDescent="0.25">
      <c r="AR1170" s="30">
        <v>0.15</v>
      </c>
      <c r="AS1170" s="31">
        <v>0.10392304845413264</v>
      </c>
    </row>
    <row r="1171" spans="44:45" x14ac:dyDescent="0.25">
      <c r="AR1171" s="30">
        <v>0.16</v>
      </c>
      <c r="AS1171" s="31">
        <v>0.10392304845413264</v>
      </c>
    </row>
    <row r="1172" spans="44:45" x14ac:dyDescent="0.25">
      <c r="AR1172" s="30">
        <v>0.17</v>
      </c>
      <c r="AS1172" s="31">
        <v>0.10392304845413264</v>
      </c>
    </row>
    <row r="1173" spans="44:45" x14ac:dyDescent="0.25">
      <c r="AR1173" s="30">
        <v>0.18000000000000002</v>
      </c>
      <c r="AS1173" s="31">
        <v>0.10392304845413264</v>
      </c>
    </row>
    <row r="1174" spans="44:45" x14ac:dyDescent="0.25">
      <c r="AR1174" s="30">
        <v>0.19000000000000003</v>
      </c>
      <c r="AS1174" s="31">
        <v>0.10392304845413264</v>
      </c>
    </row>
    <row r="1175" spans="44:45" x14ac:dyDescent="0.25">
      <c r="AR1175" s="30">
        <v>0.20000000000000004</v>
      </c>
      <c r="AS1175" s="31">
        <v>0.10392304845413264</v>
      </c>
    </row>
    <row r="1176" spans="44:45" x14ac:dyDescent="0.25">
      <c r="AR1176" s="30">
        <v>0.21000000000000005</v>
      </c>
      <c r="AS1176" s="31">
        <v>0.10392304845413264</v>
      </c>
    </row>
    <row r="1177" spans="44:45" x14ac:dyDescent="0.25">
      <c r="AR1177" s="30">
        <v>0.22000000000000006</v>
      </c>
      <c r="AS1177" s="31">
        <v>0.10392304845413264</v>
      </c>
    </row>
    <row r="1178" spans="44:45" x14ac:dyDescent="0.25">
      <c r="AR1178" s="30">
        <v>0.23000000000000007</v>
      </c>
      <c r="AS1178" s="31">
        <v>0.10392304845413264</v>
      </c>
    </row>
    <row r="1179" spans="44:45" x14ac:dyDescent="0.25">
      <c r="AR1179" s="30">
        <v>0.24000000000000007</v>
      </c>
      <c r="AS1179" s="31">
        <v>0.10392304845413264</v>
      </c>
    </row>
    <row r="1180" spans="44:45" x14ac:dyDescent="0.25">
      <c r="AR1180" s="30">
        <v>0.25000000000000006</v>
      </c>
      <c r="AS1180" s="31">
        <v>0.10392304845413264</v>
      </c>
    </row>
    <row r="1181" spans="44:45" x14ac:dyDescent="0.25">
      <c r="AR1181" s="30">
        <v>0.26000000000000006</v>
      </c>
      <c r="AS1181" s="31">
        <v>0.10392304845413264</v>
      </c>
    </row>
    <row r="1182" spans="44:45" x14ac:dyDescent="0.25">
      <c r="AR1182" s="30">
        <v>0.27000000000000007</v>
      </c>
      <c r="AS1182" s="31">
        <v>0.10392304845413264</v>
      </c>
    </row>
    <row r="1183" spans="44:45" x14ac:dyDescent="0.25">
      <c r="AR1183" s="30">
        <v>0.28000000000000008</v>
      </c>
      <c r="AS1183" s="31">
        <v>0.10392304845413264</v>
      </c>
    </row>
    <row r="1184" spans="44:45" x14ac:dyDescent="0.25">
      <c r="AR1184" s="30">
        <v>0.29000000000000009</v>
      </c>
      <c r="AS1184" s="31">
        <v>0.10392304845413264</v>
      </c>
    </row>
    <row r="1185" spans="44:45" x14ac:dyDescent="0.25">
      <c r="AR1185" s="30">
        <v>0.3000000000000001</v>
      </c>
      <c r="AS1185" s="31">
        <v>0.10392304845413264</v>
      </c>
    </row>
    <row r="1186" spans="44:45" x14ac:dyDescent="0.25">
      <c r="AR1186" s="30">
        <v>0.31000000000000011</v>
      </c>
      <c r="AS1186" s="31">
        <v>0.10392304845413264</v>
      </c>
    </row>
    <row r="1187" spans="44:45" x14ac:dyDescent="0.25">
      <c r="AR1187" s="30">
        <v>0.32000000000000012</v>
      </c>
      <c r="AS1187" s="31">
        <v>0.10392304845413264</v>
      </c>
    </row>
    <row r="1188" spans="44:45" x14ac:dyDescent="0.25">
      <c r="AR1188" s="30">
        <v>0.33000000000000013</v>
      </c>
      <c r="AS1188" s="31">
        <v>0.10392304845413264</v>
      </c>
    </row>
    <row r="1189" spans="44:45" x14ac:dyDescent="0.25">
      <c r="AR1189" s="30">
        <v>0.34000000000000014</v>
      </c>
      <c r="AS1189" s="31">
        <v>0.10392304845413264</v>
      </c>
    </row>
    <row r="1190" spans="44:45" x14ac:dyDescent="0.25">
      <c r="AR1190" s="30">
        <v>0.35000000000000014</v>
      </c>
      <c r="AS1190" s="31">
        <v>0.10392304845413264</v>
      </c>
    </row>
    <row r="1191" spans="44:45" x14ac:dyDescent="0.25">
      <c r="AR1191" s="30">
        <v>0.36000000000000015</v>
      </c>
      <c r="AS1191" s="31">
        <v>0.10392304845413264</v>
      </c>
    </row>
    <row r="1192" spans="44:45" x14ac:dyDescent="0.25">
      <c r="AR1192" s="30">
        <v>0.37000000000000016</v>
      </c>
      <c r="AS1192" s="31">
        <v>0.10392304845413264</v>
      </c>
    </row>
    <row r="1193" spans="44:45" x14ac:dyDescent="0.25">
      <c r="AR1193" s="30">
        <v>0.38000000000000017</v>
      </c>
      <c r="AS1193" s="31">
        <v>0.10392304845413264</v>
      </c>
    </row>
    <row r="1194" spans="44:45" x14ac:dyDescent="0.25">
      <c r="AR1194" s="30">
        <v>0.39000000000000018</v>
      </c>
      <c r="AS1194" s="31">
        <v>0.10392304845413264</v>
      </c>
    </row>
    <row r="1195" spans="44:45" x14ac:dyDescent="0.25">
      <c r="AR1195" s="30">
        <v>0.40000000000000019</v>
      </c>
      <c r="AS1195" s="31">
        <v>0.10392304845413264</v>
      </c>
    </row>
    <row r="1196" spans="44:45" x14ac:dyDescent="0.25">
      <c r="AR1196" s="30">
        <v>0.4100000000000002</v>
      </c>
      <c r="AS1196" s="31">
        <v>0.10392304845413264</v>
      </c>
    </row>
    <row r="1197" spans="44:45" x14ac:dyDescent="0.25">
      <c r="AR1197" s="30">
        <v>0.42000000000000021</v>
      </c>
      <c r="AS1197" s="31">
        <v>0.10392304845413264</v>
      </c>
    </row>
    <row r="1198" spans="44:45" x14ac:dyDescent="0.25">
      <c r="AR1198" s="30">
        <v>0.43000000000000022</v>
      </c>
      <c r="AS1198" s="31">
        <v>0.10392304845413264</v>
      </c>
    </row>
    <row r="1199" spans="44:45" x14ac:dyDescent="0.25">
      <c r="AR1199" s="30">
        <v>0.44000000000000022</v>
      </c>
      <c r="AS1199" s="31">
        <v>0.10392304845413264</v>
      </c>
    </row>
    <row r="1200" spans="44:45" x14ac:dyDescent="0.25">
      <c r="AR1200" s="30">
        <v>0.45000000000000023</v>
      </c>
      <c r="AS1200" s="31">
        <v>0.10392304845413264</v>
      </c>
    </row>
    <row r="1201" spans="44:45" x14ac:dyDescent="0.25">
      <c r="AR1201" s="30">
        <v>0.46000000000000024</v>
      </c>
      <c r="AS1201" s="31">
        <v>0.10392304845413264</v>
      </c>
    </row>
    <row r="1202" spans="44:45" x14ac:dyDescent="0.25">
      <c r="AR1202" s="30">
        <v>0.47000000000000025</v>
      </c>
      <c r="AS1202" s="31">
        <v>0.10392304845413264</v>
      </c>
    </row>
    <row r="1203" spans="44:45" x14ac:dyDescent="0.25">
      <c r="AR1203" s="30">
        <v>0.48000000000000026</v>
      </c>
      <c r="AS1203" s="31">
        <v>0.10392304845413264</v>
      </c>
    </row>
    <row r="1204" spans="44:45" x14ac:dyDescent="0.25">
      <c r="AR1204" s="30">
        <v>0.49000000000000027</v>
      </c>
      <c r="AS1204" s="31">
        <v>0.10392304845413264</v>
      </c>
    </row>
    <row r="1205" spans="44:45" x14ac:dyDescent="0.25">
      <c r="AR1205" s="30">
        <v>0.50000000000000022</v>
      </c>
      <c r="AS1205" s="31">
        <v>0.10392304845413264</v>
      </c>
    </row>
    <row r="1206" spans="44:45" x14ac:dyDescent="0.25">
      <c r="AR1206" s="30">
        <v>0.51000000000000023</v>
      </c>
      <c r="AS1206" s="31">
        <v>0.10392304845413264</v>
      </c>
    </row>
    <row r="1207" spans="44:45" x14ac:dyDescent="0.25">
      <c r="AR1207" s="30">
        <v>0.52000000000000024</v>
      </c>
      <c r="AS1207" s="31">
        <v>0.10392304845413264</v>
      </c>
    </row>
    <row r="1208" spans="44:45" x14ac:dyDescent="0.25">
      <c r="AR1208" s="30">
        <v>0.53000000000000025</v>
      </c>
      <c r="AS1208" s="31">
        <v>0.10392304845413264</v>
      </c>
    </row>
    <row r="1209" spans="44:45" x14ac:dyDescent="0.25">
      <c r="AR1209" s="30">
        <v>0.54000000000000026</v>
      </c>
      <c r="AS1209" s="31">
        <v>0.10392304845413264</v>
      </c>
    </row>
    <row r="1210" spans="44:45" x14ac:dyDescent="0.25">
      <c r="AR1210" s="30">
        <v>0.55000000000000027</v>
      </c>
      <c r="AS1210" s="31">
        <v>0.10392304845413264</v>
      </c>
    </row>
    <row r="1211" spans="44:45" x14ac:dyDescent="0.25">
      <c r="AR1211" s="30">
        <v>0.56000000000000028</v>
      </c>
      <c r="AS1211" s="31">
        <v>0.10392304845413264</v>
      </c>
    </row>
    <row r="1212" spans="44:45" x14ac:dyDescent="0.25">
      <c r="AR1212" s="30">
        <v>0.57000000000000028</v>
      </c>
      <c r="AS1212" s="31">
        <v>0.10392304845413264</v>
      </c>
    </row>
    <row r="1213" spans="44:45" x14ac:dyDescent="0.25">
      <c r="AR1213" s="30">
        <v>0.58000000000000029</v>
      </c>
      <c r="AS1213" s="31">
        <v>0.10392304845413264</v>
      </c>
    </row>
    <row r="1214" spans="44:45" x14ac:dyDescent="0.25">
      <c r="AR1214" s="30">
        <v>0.5900000000000003</v>
      </c>
      <c r="AS1214" s="31">
        <v>0.10392304845413264</v>
      </c>
    </row>
    <row r="1215" spans="44:45" x14ac:dyDescent="0.25">
      <c r="AR1215" s="30">
        <v>0.60000000000000031</v>
      </c>
      <c r="AS1215" s="31">
        <v>0.10392304845413264</v>
      </c>
    </row>
    <row r="1216" spans="44:45" x14ac:dyDescent="0.25">
      <c r="AR1216" s="30">
        <v>0.61000000000000032</v>
      </c>
      <c r="AS1216" s="31">
        <v>0.10392304845413264</v>
      </c>
    </row>
    <row r="1217" spans="44:45" x14ac:dyDescent="0.25">
      <c r="AR1217" s="30">
        <v>0.62000000000000033</v>
      </c>
      <c r="AS1217" s="31">
        <v>0.10392304845413264</v>
      </c>
    </row>
    <row r="1218" spans="44:45" x14ac:dyDescent="0.25">
      <c r="AR1218" s="30">
        <v>0.63000000000000034</v>
      </c>
      <c r="AS1218" s="31">
        <v>0.10392304845413264</v>
      </c>
    </row>
    <row r="1219" spans="44:45" x14ac:dyDescent="0.25">
      <c r="AR1219" s="30">
        <v>0.64000000000000035</v>
      </c>
      <c r="AS1219" s="31">
        <v>0.10392304845413264</v>
      </c>
    </row>
    <row r="1220" spans="44:45" x14ac:dyDescent="0.25">
      <c r="AR1220" s="30">
        <v>0.65000000000000036</v>
      </c>
      <c r="AS1220" s="31">
        <v>0.10392304845413264</v>
      </c>
    </row>
    <row r="1221" spans="44:45" x14ac:dyDescent="0.25">
      <c r="AR1221" s="30">
        <v>0.66000000000000036</v>
      </c>
      <c r="AS1221" s="31">
        <v>0.10392304845413264</v>
      </c>
    </row>
    <row r="1222" spans="44:45" x14ac:dyDescent="0.25">
      <c r="AR1222" s="30">
        <v>0.67000000000000037</v>
      </c>
      <c r="AS1222" s="31">
        <v>0.10392304845413264</v>
      </c>
    </row>
    <row r="1223" spans="44:45" x14ac:dyDescent="0.25">
      <c r="AR1223" s="30">
        <v>0.68000000000000038</v>
      </c>
      <c r="AS1223" s="31">
        <v>0.10392304845413264</v>
      </c>
    </row>
    <row r="1224" spans="44:45" x14ac:dyDescent="0.25">
      <c r="AR1224" s="30">
        <v>0.69000000000000039</v>
      </c>
      <c r="AS1224" s="31">
        <v>0.10392304845413264</v>
      </c>
    </row>
    <row r="1225" spans="44:45" x14ac:dyDescent="0.25">
      <c r="AR1225" s="30">
        <v>0.7000000000000004</v>
      </c>
      <c r="AS1225" s="31">
        <v>0.10392304845413264</v>
      </c>
    </row>
    <row r="1226" spans="44:45" x14ac:dyDescent="0.25">
      <c r="AR1226" s="30">
        <v>0.71000000000000041</v>
      </c>
      <c r="AS1226" s="31">
        <v>0.10392304845413264</v>
      </c>
    </row>
    <row r="1227" spans="44:45" x14ac:dyDescent="0.25">
      <c r="AR1227" s="30">
        <v>0.72000000000000042</v>
      </c>
      <c r="AS1227" s="31">
        <v>0.10392304845413264</v>
      </c>
    </row>
    <row r="1228" spans="44:45" x14ac:dyDescent="0.25">
      <c r="AR1228" s="30">
        <v>0.73000000000000043</v>
      </c>
      <c r="AS1228" s="31">
        <v>0.10392304845413264</v>
      </c>
    </row>
    <row r="1229" spans="44:45" x14ac:dyDescent="0.25">
      <c r="AR1229" s="30">
        <v>0.74000000000000044</v>
      </c>
      <c r="AS1229" s="31">
        <v>0.10392304845413264</v>
      </c>
    </row>
    <row r="1230" spans="44:45" x14ac:dyDescent="0.25">
      <c r="AR1230" s="30">
        <v>0.75000000000000044</v>
      </c>
      <c r="AS1230" s="31">
        <v>0.10392304845413264</v>
      </c>
    </row>
    <row r="1231" spans="44:45" x14ac:dyDescent="0.25">
      <c r="AR1231" s="30">
        <v>0.76000000000000045</v>
      </c>
      <c r="AS1231" s="31">
        <v>0.10392304845413264</v>
      </c>
    </row>
    <row r="1232" spans="44:45" x14ac:dyDescent="0.25">
      <c r="AR1232" s="30">
        <v>0.77000000000000046</v>
      </c>
      <c r="AS1232" s="31">
        <v>0.10392304845413264</v>
      </c>
    </row>
    <row r="1233" spans="44:45" x14ac:dyDescent="0.25">
      <c r="AR1233" s="30">
        <v>0.78000000000000047</v>
      </c>
      <c r="AS1233" s="31">
        <v>0.10392304845413264</v>
      </c>
    </row>
    <row r="1234" spans="44:45" x14ac:dyDescent="0.25">
      <c r="AR1234" s="30">
        <v>0.79000000000000048</v>
      </c>
      <c r="AS1234" s="31">
        <v>0.10392304845413264</v>
      </c>
    </row>
    <row r="1235" spans="44:45" x14ac:dyDescent="0.25">
      <c r="AR1235" s="30">
        <v>0.80000000000000049</v>
      </c>
      <c r="AS1235" s="31">
        <v>0.10392304845413264</v>
      </c>
    </row>
    <row r="1236" spans="44:45" x14ac:dyDescent="0.25">
      <c r="AR1236" s="30">
        <v>0.8100000000000005</v>
      </c>
      <c r="AS1236" s="31">
        <v>0.10392304845413264</v>
      </c>
    </row>
    <row r="1237" spans="44:45" x14ac:dyDescent="0.25">
      <c r="AR1237" s="30">
        <v>0.82000000000000051</v>
      </c>
      <c r="AS1237" s="31">
        <v>0.10392304845413264</v>
      </c>
    </row>
    <row r="1238" spans="44:45" x14ac:dyDescent="0.25">
      <c r="AR1238" s="30">
        <v>0.83000000000000052</v>
      </c>
      <c r="AS1238" s="31">
        <v>0.10392304845413264</v>
      </c>
    </row>
    <row r="1239" spans="44:45" x14ac:dyDescent="0.25">
      <c r="AR1239" s="30">
        <v>0.84000000000000052</v>
      </c>
      <c r="AS1239" s="31">
        <v>0.10392304845413264</v>
      </c>
    </row>
    <row r="1240" spans="44:45" x14ac:dyDescent="0.25">
      <c r="AR1240" s="30">
        <v>0.85000000000000053</v>
      </c>
      <c r="AS1240" s="31">
        <v>0.10392304845413264</v>
      </c>
    </row>
    <row r="1241" spans="44:45" x14ac:dyDescent="0.25">
      <c r="AR1241" s="30">
        <v>0.86000000000000054</v>
      </c>
      <c r="AS1241" s="31">
        <v>0.10392304845413264</v>
      </c>
    </row>
    <row r="1242" spans="44:45" x14ac:dyDescent="0.25">
      <c r="AR1242" s="30">
        <v>0.87000000000000055</v>
      </c>
      <c r="AS1242" s="31">
        <v>0.10392304845413264</v>
      </c>
    </row>
    <row r="1243" spans="44:45" x14ac:dyDescent="0.25">
      <c r="AR1243" s="30">
        <v>0.88000000000000056</v>
      </c>
      <c r="AS1243" s="31">
        <v>0.10392304845413264</v>
      </c>
    </row>
    <row r="1244" spans="44:45" x14ac:dyDescent="0.25">
      <c r="AR1244" s="30">
        <v>0.89000000000000057</v>
      </c>
      <c r="AS1244" s="31">
        <v>0.10392304845413264</v>
      </c>
    </row>
    <row r="1245" spans="44:45" x14ac:dyDescent="0.25">
      <c r="AR1245" s="30">
        <v>0.90000000000000058</v>
      </c>
      <c r="AS1245" s="31">
        <v>0.10392304845413264</v>
      </c>
    </row>
    <row r="1246" spans="44:45" x14ac:dyDescent="0.25">
      <c r="AR1246" s="30">
        <v>0.91000000000000059</v>
      </c>
      <c r="AS1246" s="31">
        <v>0.10392304845413264</v>
      </c>
    </row>
    <row r="1247" spans="44:45" x14ac:dyDescent="0.25">
      <c r="AR1247" s="30">
        <v>0.9200000000000006</v>
      </c>
      <c r="AS1247" s="31">
        <v>0.10392304845413264</v>
      </c>
    </row>
    <row r="1248" spans="44:45" x14ac:dyDescent="0.25">
      <c r="AR1248" s="30">
        <v>0.9300000000000006</v>
      </c>
      <c r="AS1248" s="31">
        <v>0.10392304845413264</v>
      </c>
    </row>
    <row r="1249" spans="44:45" x14ac:dyDescent="0.25">
      <c r="AR1249" s="30">
        <v>0.94000000000000061</v>
      </c>
      <c r="AS1249" s="31">
        <v>0.10392304845413264</v>
      </c>
    </row>
    <row r="1250" spans="44:45" x14ac:dyDescent="0.25">
      <c r="AR1250" s="30"/>
      <c r="AS1250" s="31"/>
    </row>
    <row r="1251" spans="44:45" x14ac:dyDescent="0.25">
      <c r="AR1251" s="30">
        <v>6.5000000000000002E-2</v>
      </c>
      <c r="AS1251" s="31">
        <v>0.11258330249197704</v>
      </c>
    </row>
    <row r="1252" spans="44:45" x14ac:dyDescent="0.25">
      <c r="AR1252" s="30">
        <v>7.4999999999999997E-2</v>
      </c>
      <c r="AS1252" s="31">
        <v>0.11258330249197704</v>
      </c>
    </row>
    <row r="1253" spans="44:45" x14ac:dyDescent="0.25">
      <c r="AR1253" s="30">
        <v>8.4999999999999992E-2</v>
      </c>
      <c r="AS1253" s="31">
        <v>0.11258330249197704</v>
      </c>
    </row>
    <row r="1254" spans="44:45" x14ac:dyDescent="0.25">
      <c r="AR1254" s="30">
        <v>9.4999999999999987E-2</v>
      </c>
      <c r="AS1254" s="31">
        <v>0.11258330249197704</v>
      </c>
    </row>
    <row r="1255" spans="44:45" x14ac:dyDescent="0.25">
      <c r="AR1255" s="30">
        <v>0.10499999999999998</v>
      </c>
      <c r="AS1255" s="31">
        <v>0.11258330249197704</v>
      </c>
    </row>
    <row r="1256" spans="44:45" x14ac:dyDescent="0.25">
      <c r="AR1256" s="30">
        <v>0.11499999999999998</v>
      </c>
      <c r="AS1256" s="31">
        <v>0.11258330249197704</v>
      </c>
    </row>
    <row r="1257" spans="44:45" x14ac:dyDescent="0.25">
      <c r="AR1257" s="30">
        <v>0.12499999999999997</v>
      </c>
      <c r="AS1257" s="31">
        <v>0.11258330249197704</v>
      </c>
    </row>
    <row r="1258" spans="44:45" x14ac:dyDescent="0.25">
      <c r="AR1258" s="30">
        <v>0.13499999999999998</v>
      </c>
      <c r="AS1258" s="31">
        <v>0.11258330249197704</v>
      </c>
    </row>
    <row r="1259" spans="44:45" x14ac:dyDescent="0.25">
      <c r="AR1259" s="30">
        <v>0.14499999999999999</v>
      </c>
      <c r="AS1259" s="31">
        <v>0.11258330249197704</v>
      </c>
    </row>
    <row r="1260" spans="44:45" x14ac:dyDescent="0.25">
      <c r="AR1260" s="30">
        <v>0.155</v>
      </c>
      <c r="AS1260" s="31">
        <v>0.11258330249197704</v>
      </c>
    </row>
    <row r="1261" spans="44:45" x14ac:dyDescent="0.25">
      <c r="AR1261" s="30">
        <v>0.16500000000000001</v>
      </c>
      <c r="AS1261" s="31">
        <v>0.11258330249197704</v>
      </c>
    </row>
    <row r="1262" spans="44:45" x14ac:dyDescent="0.25">
      <c r="AR1262" s="30">
        <v>0.17500000000000002</v>
      </c>
      <c r="AS1262" s="31">
        <v>0.11258330249197704</v>
      </c>
    </row>
    <row r="1263" spans="44:45" x14ac:dyDescent="0.25">
      <c r="AR1263" s="30">
        <v>0.18500000000000003</v>
      </c>
      <c r="AS1263" s="31">
        <v>0.11258330249197704</v>
      </c>
    </row>
    <row r="1264" spans="44:45" x14ac:dyDescent="0.25">
      <c r="AR1264" s="30">
        <v>0.19500000000000003</v>
      </c>
      <c r="AS1264" s="31">
        <v>0.11258330249197704</v>
      </c>
    </row>
    <row r="1265" spans="44:45" x14ac:dyDescent="0.25">
      <c r="AR1265" s="30">
        <v>0.20500000000000004</v>
      </c>
      <c r="AS1265" s="31">
        <v>0.11258330249197704</v>
      </c>
    </row>
    <row r="1266" spans="44:45" x14ac:dyDescent="0.25">
      <c r="AR1266" s="30">
        <v>0.21500000000000005</v>
      </c>
      <c r="AS1266" s="31">
        <v>0.11258330249197704</v>
      </c>
    </row>
    <row r="1267" spans="44:45" x14ac:dyDescent="0.25">
      <c r="AR1267" s="30">
        <v>0.22500000000000006</v>
      </c>
      <c r="AS1267" s="31">
        <v>0.11258330249197704</v>
      </c>
    </row>
    <row r="1268" spans="44:45" x14ac:dyDescent="0.25">
      <c r="AR1268" s="30">
        <v>0.23500000000000007</v>
      </c>
      <c r="AS1268" s="31">
        <v>0.11258330249197704</v>
      </c>
    </row>
    <row r="1269" spans="44:45" x14ac:dyDescent="0.25">
      <c r="AR1269" s="30">
        <v>0.24500000000000008</v>
      </c>
      <c r="AS1269" s="31">
        <v>0.11258330249197704</v>
      </c>
    </row>
    <row r="1270" spans="44:45" x14ac:dyDescent="0.25">
      <c r="AR1270" s="30">
        <v>0.25500000000000006</v>
      </c>
      <c r="AS1270" s="31">
        <v>0.11258330249197704</v>
      </c>
    </row>
    <row r="1271" spans="44:45" x14ac:dyDescent="0.25">
      <c r="AR1271" s="30">
        <v>0.26500000000000007</v>
      </c>
      <c r="AS1271" s="31">
        <v>0.11258330249197704</v>
      </c>
    </row>
    <row r="1272" spans="44:45" x14ac:dyDescent="0.25">
      <c r="AR1272" s="30">
        <v>0.27500000000000008</v>
      </c>
      <c r="AS1272" s="31">
        <v>0.11258330249197704</v>
      </c>
    </row>
    <row r="1273" spans="44:45" x14ac:dyDescent="0.25">
      <c r="AR1273" s="30">
        <v>0.28500000000000009</v>
      </c>
      <c r="AS1273" s="31">
        <v>0.11258330249197704</v>
      </c>
    </row>
    <row r="1274" spans="44:45" x14ac:dyDescent="0.25">
      <c r="AR1274" s="30">
        <v>0.2950000000000001</v>
      </c>
      <c r="AS1274" s="31">
        <v>0.11258330249197704</v>
      </c>
    </row>
    <row r="1275" spans="44:45" x14ac:dyDescent="0.25">
      <c r="AR1275" s="30">
        <v>0.3050000000000001</v>
      </c>
      <c r="AS1275" s="31">
        <v>0.11258330249197704</v>
      </c>
    </row>
    <row r="1276" spans="44:45" x14ac:dyDescent="0.25">
      <c r="AR1276" s="30">
        <v>0.31500000000000011</v>
      </c>
      <c r="AS1276" s="31">
        <v>0.11258330249197704</v>
      </c>
    </row>
    <row r="1277" spans="44:45" x14ac:dyDescent="0.25">
      <c r="AR1277" s="30">
        <v>0.32500000000000012</v>
      </c>
      <c r="AS1277" s="31">
        <v>0.11258330249197704</v>
      </c>
    </row>
    <row r="1278" spans="44:45" x14ac:dyDescent="0.25">
      <c r="AR1278" s="30">
        <v>0.33500000000000013</v>
      </c>
      <c r="AS1278" s="31">
        <v>0.11258330249197704</v>
      </c>
    </row>
    <row r="1279" spans="44:45" x14ac:dyDescent="0.25">
      <c r="AR1279" s="30">
        <v>0.34500000000000014</v>
      </c>
      <c r="AS1279" s="31">
        <v>0.11258330249197704</v>
      </c>
    </row>
    <row r="1280" spans="44:45" x14ac:dyDescent="0.25">
      <c r="AR1280" s="30">
        <v>0.35500000000000015</v>
      </c>
      <c r="AS1280" s="31">
        <v>0.11258330249197704</v>
      </c>
    </row>
    <row r="1281" spans="44:45" x14ac:dyDescent="0.25">
      <c r="AR1281" s="30">
        <v>0.36500000000000016</v>
      </c>
      <c r="AS1281" s="31">
        <v>0.11258330249197704</v>
      </c>
    </row>
    <row r="1282" spans="44:45" x14ac:dyDescent="0.25">
      <c r="AR1282" s="30">
        <v>0.37500000000000017</v>
      </c>
      <c r="AS1282" s="31">
        <v>0.11258330249197704</v>
      </c>
    </row>
    <row r="1283" spans="44:45" x14ac:dyDescent="0.25">
      <c r="AR1283" s="30">
        <v>0.38500000000000018</v>
      </c>
      <c r="AS1283" s="31">
        <v>0.11258330249197704</v>
      </c>
    </row>
    <row r="1284" spans="44:45" x14ac:dyDescent="0.25">
      <c r="AR1284" s="30">
        <v>0.39500000000000018</v>
      </c>
      <c r="AS1284" s="31">
        <v>0.11258330249197704</v>
      </c>
    </row>
    <row r="1285" spans="44:45" x14ac:dyDescent="0.25">
      <c r="AR1285" s="30">
        <v>0.40500000000000019</v>
      </c>
      <c r="AS1285" s="31">
        <v>0.11258330249197704</v>
      </c>
    </row>
    <row r="1286" spans="44:45" x14ac:dyDescent="0.25">
      <c r="AR1286" s="30">
        <v>0.4150000000000002</v>
      </c>
      <c r="AS1286" s="31">
        <v>0.11258330249197704</v>
      </c>
    </row>
    <row r="1287" spans="44:45" x14ac:dyDescent="0.25">
      <c r="AR1287" s="30">
        <v>0.42500000000000021</v>
      </c>
      <c r="AS1287" s="31">
        <v>0.11258330249197704</v>
      </c>
    </row>
    <row r="1288" spans="44:45" x14ac:dyDescent="0.25">
      <c r="AR1288" s="30">
        <v>0.43500000000000022</v>
      </c>
      <c r="AS1288" s="31">
        <v>0.11258330249197704</v>
      </c>
    </row>
    <row r="1289" spans="44:45" x14ac:dyDescent="0.25">
      <c r="AR1289" s="30">
        <v>0.44500000000000023</v>
      </c>
      <c r="AS1289" s="31">
        <v>0.11258330249197704</v>
      </c>
    </row>
    <row r="1290" spans="44:45" x14ac:dyDescent="0.25">
      <c r="AR1290" s="30">
        <v>0.45500000000000024</v>
      </c>
      <c r="AS1290" s="31">
        <v>0.11258330249197704</v>
      </c>
    </row>
    <row r="1291" spans="44:45" x14ac:dyDescent="0.25">
      <c r="AR1291" s="30">
        <v>0.46500000000000025</v>
      </c>
      <c r="AS1291" s="31">
        <v>0.11258330249197704</v>
      </c>
    </row>
    <row r="1292" spans="44:45" x14ac:dyDescent="0.25">
      <c r="AR1292" s="30">
        <v>0.47500000000000026</v>
      </c>
      <c r="AS1292" s="31">
        <v>0.11258330249197704</v>
      </c>
    </row>
    <row r="1293" spans="44:45" x14ac:dyDescent="0.25">
      <c r="AR1293" s="30">
        <v>0.48500000000000026</v>
      </c>
      <c r="AS1293" s="31">
        <v>0.11258330249197704</v>
      </c>
    </row>
    <row r="1294" spans="44:45" x14ac:dyDescent="0.25">
      <c r="AR1294" s="30">
        <v>0.49500000000000027</v>
      </c>
      <c r="AS1294" s="31">
        <v>0.11258330249197704</v>
      </c>
    </row>
    <row r="1295" spans="44:45" x14ac:dyDescent="0.25">
      <c r="AR1295" s="30">
        <v>0.50500000000000023</v>
      </c>
      <c r="AS1295" s="31">
        <v>0.11258330249197704</v>
      </c>
    </row>
    <row r="1296" spans="44:45" x14ac:dyDescent="0.25">
      <c r="AR1296" s="30">
        <v>0.51500000000000024</v>
      </c>
      <c r="AS1296" s="31">
        <v>0.11258330249197704</v>
      </c>
    </row>
    <row r="1297" spans="44:45" x14ac:dyDescent="0.25">
      <c r="AR1297" s="30">
        <v>0.52500000000000024</v>
      </c>
      <c r="AS1297" s="31">
        <v>0.11258330249197704</v>
      </c>
    </row>
    <row r="1298" spans="44:45" x14ac:dyDescent="0.25">
      <c r="AR1298" s="30">
        <v>0.53500000000000025</v>
      </c>
      <c r="AS1298" s="31">
        <v>0.11258330249197704</v>
      </c>
    </row>
    <row r="1299" spans="44:45" x14ac:dyDescent="0.25">
      <c r="AR1299" s="30">
        <v>0.54500000000000026</v>
      </c>
      <c r="AS1299" s="31">
        <v>0.11258330249197704</v>
      </c>
    </row>
    <row r="1300" spans="44:45" x14ac:dyDescent="0.25">
      <c r="AR1300" s="30">
        <v>0.55500000000000027</v>
      </c>
      <c r="AS1300" s="31">
        <v>0.11258330249197704</v>
      </c>
    </row>
    <row r="1301" spans="44:45" x14ac:dyDescent="0.25">
      <c r="AR1301" s="30">
        <v>0.56500000000000028</v>
      </c>
      <c r="AS1301" s="31">
        <v>0.11258330249197704</v>
      </c>
    </row>
    <row r="1302" spans="44:45" x14ac:dyDescent="0.25">
      <c r="AR1302" s="30">
        <v>0.57500000000000029</v>
      </c>
      <c r="AS1302" s="31">
        <v>0.11258330249197704</v>
      </c>
    </row>
    <row r="1303" spans="44:45" x14ac:dyDescent="0.25">
      <c r="AR1303" s="30">
        <v>0.5850000000000003</v>
      </c>
      <c r="AS1303" s="31">
        <v>0.11258330249197704</v>
      </c>
    </row>
    <row r="1304" spans="44:45" x14ac:dyDescent="0.25">
      <c r="AR1304" s="30">
        <v>0.59500000000000031</v>
      </c>
      <c r="AS1304" s="31">
        <v>0.11258330249197704</v>
      </c>
    </row>
    <row r="1305" spans="44:45" x14ac:dyDescent="0.25">
      <c r="AR1305" s="30">
        <v>0.60500000000000032</v>
      </c>
      <c r="AS1305" s="31">
        <v>0.11258330249197704</v>
      </c>
    </row>
    <row r="1306" spans="44:45" x14ac:dyDescent="0.25">
      <c r="AR1306" s="30">
        <v>0.61500000000000032</v>
      </c>
      <c r="AS1306" s="31">
        <v>0.11258330249197704</v>
      </c>
    </row>
    <row r="1307" spans="44:45" x14ac:dyDescent="0.25">
      <c r="AR1307" s="30">
        <v>0.62500000000000033</v>
      </c>
      <c r="AS1307" s="31">
        <v>0.11258330249197704</v>
      </c>
    </row>
    <row r="1308" spans="44:45" x14ac:dyDescent="0.25">
      <c r="AR1308" s="30">
        <v>0.63500000000000034</v>
      </c>
      <c r="AS1308" s="31">
        <v>0.11258330249197704</v>
      </c>
    </row>
    <row r="1309" spans="44:45" x14ac:dyDescent="0.25">
      <c r="AR1309" s="30">
        <v>0.64500000000000035</v>
      </c>
      <c r="AS1309" s="31">
        <v>0.11258330249197704</v>
      </c>
    </row>
    <row r="1310" spans="44:45" x14ac:dyDescent="0.25">
      <c r="AR1310" s="30">
        <v>0.65500000000000036</v>
      </c>
      <c r="AS1310" s="31">
        <v>0.11258330249197704</v>
      </c>
    </row>
    <row r="1311" spans="44:45" x14ac:dyDescent="0.25">
      <c r="AR1311" s="30">
        <v>0.66500000000000037</v>
      </c>
      <c r="AS1311" s="31">
        <v>0.11258330249197704</v>
      </c>
    </row>
    <row r="1312" spans="44:45" x14ac:dyDescent="0.25">
      <c r="AR1312" s="30">
        <v>0.67500000000000038</v>
      </c>
      <c r="AS1312" s="31">
        <v>0.11258330249197704</v>
      </c>
    </row>
    <row r="1313" spans="44:45" x14ac:dyDescent="0.25">
      <c r="AR1313" s="30">
        <v>0.68500000000000039</v>
      </c>
      <c r="AS1313" s="31">
        <v>0.11258330249197704</v>
      </c>
    </row>
    <row r="1314" spans="44:45" x14ac:dyDescent="0.25">
      <c r="AR1314" s="30">
        <v>0.6950000000000004</v>
      </c>
      <c r="AS1314" s="31">
        <v>0.11258330249197704</v>
      </c>
    </row>
    <row r="1315" spans="44:45" x14ac:dyDescent="0.25">
      <c r="AR1315" s="30">
        <v>0.7050000000000004</v>
      </c>
      <c r="AS1315" s="31">
        <v>0.11258330249197704</v>
      </c>
    </row>
    <row r="1316" spans="44:45" x14ac:dyDescent="0.25">
      <c r="AR1316" s="30">
        <v>0.71500000000000041</v>
      </c>
      <c r="AS1316" s="31">
        <v>0.11258330249197704</v>
      </c>
    </row>
    <row r="1317" spans="44:45" x14ac:dyDescent="0.25">
      <c r="AR1317" s="30">
        <v>0.72500000000000042</v>
      </c>
      <c r="AS1317" s="31">
        <v>0.11258330249197704</v>
      </c>
    </row>
    <row r="1318" spans="44:45" x14ac:dyDescent="0.25">
      <c r="AR1318" s="30">
        <v>0.73500000000000043</v>
      </c>
      <c r="AS1318" s="31">
        <v>0.11258330249197704</v>
      </c>
    </row>
    <row r="1319" spans="44:45" x14ac:dyDescent="0.25">
      <c r="AR1319" s="30">
        <v>0.74500000000000044</v>
      </c>
      <c r="AS1319" s="31">
        <v>0.11258330249197704</v>
      </c>
    </row>
    <row r="1320" spans="44:45" x14ac:dyDescent="0.25">
      <c r="AR1320" s="30">
        <v>0.75500000000000045</v>
      </c>
      <c r="AS1320" s="31">
        <v>0.11258330249197704</v>
      </c>
    </row>
    <row r="1321" spans="44:45" x14ac:dyDescent="0.25">
      <c r="AR1321" s="30">
        <v>0.76500000000000046</v>
      </c>
      <c r="AS1321" s="31">
        <v>0.11258330249197704</v>
      </c>
    </row>
    <row r="1322" spans="44:45" x14ac:dyDescent="0.25">
      <c r="AR1322" s="30">
        <v>0.77500000000000047</v>
      </c>
      <c r="AS1322" s="31">
        <v>0.11258330249197704</v>
      </c>
    </row>
    <row r="1323" spans="44:45" x14ac:dyDescent="0.25">
      <c r="AR1323" s="30">
        <v>0.78500000000000048</v>
      </c>
      <c r="AS1323" s="31">
        <v>0.11258330249197704</v>
      </c>
    </row>
    <row r="1324" spans="44:45" x14ac:dyDescent="0.25">
      <c r="AR1324" s="30">
        <v>0.79500000000000048</v>
      </c>
      <c r="AS1324" s="31">
        <v>0.11258330249197704</v>
      </c>
    </row>
    <row r="1325" spans="44:45" x14ac:dyDescent="0.25">
      <c r="AR1325" s="30">
        <v>0.80500000000000049</v>
      </c>
      <c r="AS1325" s="31">
        <v>0.11258330249197704</v>
      </c>
    </row>
    <row r="1326" spans="44:45" x14ac:dyDescent="0.25">
      <c r="AR1326" s="30">
        <v>0.8150000000000005</v>
      </c>
      <c r="AS1326" s="31">
        <v>0.11258330249197704</v>
      </c>
    </row>
    <row r="1327" spans="44:45" x14ac:dyDescent="0.25">
      <c r="AR1327" s="30">
        <v>0.82500000000000051</v>
      </c>
      <c r="AS1327" s="31">
        <v>0.11258330249197704</v>
      </c>
    </row>
    <row r="1328" spans="44:45" x14ac:dyDescent="0.25">
      <c r="AR1328" s="30">
        <v>0.83500000000000052</v>
      </c>
      <c r="AS1328" s="31">
        <v>0.11258330249197704</v>
      </c>
    </row>
    <row r="1329" spans="44:45" x14ac:dyDescent="0.25">
      <c r="AR1329" s="30">
        <v>0.84500000000000053</v>
      </c>
      <c r="AS1329" s="31">
        <v>0.11258330249197704</v>
      </c>
    </row>
    <row r="1330" spans="44:45" x14ac:dyDescent="0.25">
      <c r="AR1330" s="30">
        <v>0.85500000000000054</v>
      </c>
      <c r="AS1330" s="31">
        <v>0.11258330249197704</v>
      </c>
    </row>
    <row r="1331" spans="44:45" x14ac:dyDescent="0.25">
      <c r="AR1331" s="30">
        <v>0.86500000000000055</v>
      </c>
      <c r="AS1331" s="31">
        <v>0.11258330249197704</v>
      </c>
    </row>
    <row r="1332" spans="44:45" x14ac:dyDescent="0.25">
      <c r="AR1332" s="30">
        <v>0.87500000000000056</v>
      </c>
      <c r="AS1332" s="31">
        <v>0.11258330249197704</v>
      </c>
    </row>
    <row r="1333" spans="44:45" x14ac:dyDescent="0.25">
      <c r="AR1333" s="30">
        <v>0.88500000000000056</v>
      </c>
      <c r="AS1333" s="31">
        <v>0.11258330249197704</v>
      </c>
    </row>
    <row r="1334" spans="44:45" x14ac:dyDescent="0.25">
      <c r="AR1334" s="30">
        <v>0.89500000000000057</v>
      </c>
      <c r="AS1334" s="31">
        <v>0.11258330249197704</v>
      </c>
    </row>
    <row r="1335" spans="44:45" x14ac:dyDescent="0.25">
      <c r="AR1335" s="30">
        <v>0.90500000000000058</v>
      </c>
      <c r="AS1335" s="31">
        <v>0.11258330249197704</v>
      </c>
    </row>
    <row r="1336" spans="44:45" x14ac:dyDescent="0.25">
      <c r="AR1336" s="30">
        <v>0.91500000000000059</v>
      </c>
      <c r="AS1336" s="31">
        <v>0.11258330249197704</v>
      </c>
    </row>
    <row r="1337" spans="44:45" x14ac:dyDescent="0.25">
      <c r="AR1337" s="30">
        <v>0.9250000000000006</v>
      </c>
      <c r="AS1337" s="31">
        <v>0.11258330249197704</v>
      </c>
    </row>
    <row r="1338" spans="44:45" x14ac:dyDescent="0.25">
      <c r="AR1338" s="30">
        <v>0.93500000000000061</v>
      </c>
      <c r="AS1338" s="31">
        <v>0.11258330249197704</v>
      </c>
    </row>
    <row r="1339" spans="44:45" x14ac:dyDescent="0.25">
      <c r="AR1339" s="30"/>
      <c r="AS1339" s="31"/>
    </row>
    <row r="1340" spans="44:45" x14ac:dyDescent="0.25">
      <c r="AR1340" s="30">
        <v>7.0000000000000007E-2</v>
      </c>
      <c r="AS1340" s="31">
        <v>0.12124355652982141</v>
      </c>
    </row>
    <row r="1341" spans="44:45" x14ac:dyDescent="0.25">
      <c r="AR1341" s="30">
        <v>0.08</v>
      </c>
      <c r="AS1341" s="31">
        <v>0.12124355652982141</v>
      </c>
    </row>
    <row r="1342" spans="44:45" x14ac:dyDescent="0.25">
      <c r="AR1342" s="30">
        <v>0.09</v>
      </c>
      <c r="AS1342" s="31">
        <v>0.12124355652982141</v>
      </c>
    </row>
    <row r="1343" spans="44:45" x14ac:dyDescent="0.25">
      <c r="AR1343" s="30">
        <v>9.9999999999999992E-2</v>
      </c>
      <c r="AS1343" s="31">
        <v>0.12124355652982141</v>
      </c>
    </row>
    <row r="1344" spans="44:45" x14ac:dyDescent="0.25">
      <c r="AR1344" s="30">
        <v>0.10999999999999999</v>
      </c>
      <c r="AS1344" s="31">
        <v>0.12124355652982141</v>
      </c>
    </row>
    <row r="1345" spans="44:45" x14ac:dyDescent="0.25">
      <c r="AR1345" s="30">
        <v>0.11999999999999998</v>
      </c>
      <c r="AS1345" s="31">
        <v>0.12124355652982141</v>
      </c>
    </row>
    <row r="1346" spans="44:45" x14ac:dyDescent="0.25">
      <c r="AR1346" s="30">
        <v>0.12999999999999998</v>
      </c>
      <c r="AS1346" s="31">
        <v>0.12124355652982141</v>
      </c>
    </row>
    <row r="1347" spans="44:45" x14ac:dyDescent="0.25">
      <c r="AR1347" s="30">
        <v>0.13999999999999999</v>
      </c>
      <c r="AS1347" s="31">
        <v>0.12124355652982141</v>
      </c>
    </row>
    <row r="1348" spans="44:45" x14ac:dyDescent="0.25">
      <c r="AR1348" s="30">
        <v>0.15</v>
      </c>
      <c r="AS1348" s="31">
        <v>0.12124355652982141</v>
      </c>
    </row>
    <row r="1349" spans="44:45" x14ac:dyDescent="0.25">
      <c r="AR1349" s="30">
        <v>0.16</v>
      </c>
      <c r="AS1349" s="31">
        <v>0.12124355652982141</v>
      </c>
    </row>
    <row r="1350" spans="44:45" x14ac:dyDescent="0.25">
      <c r="AR1350" s="30">
        <v>0.17</v>
      </c>
      <c r="AS1350" s="31">
        <v>0.12124355652982141</v>
      </c>
    </row>
    <row r="1351" spans="44:45" x14ac:dyDescent="0.25">
      <c r="AR1351" s="30">
        <v>0.18000000000000002</v>
      </c>
      <c r="AS1351" s="31">
        <v>0.12124355652982141</v>
      </c>
    </row>
    <row r="1352" spans="44:45" x14ac:dyDescent="0.25">
      <c r="AR1352" s="30">
        <v>0.19000000000000003</v>
      </c>
      <c r="AS1352" s="31">
        <v>0.12124355652982141</v>
      </c>
    </row>
    <row r="1353" spans="44:45" x14ac:dyDescent="0.25">
      <c r="AR1353" s="30">
        <v>0.20000000000000004</v>
      </c>
      <c r="AS1353" s="31">
        <v>0.12124355652982141</v>
      </c>
    </row>
    <row r="1354" spans="44:45" x14ac:dyDescent="0.25">
      <c r="AR1354" s="30">
        <v>0.21000000000000005</v>
      </c>
      <c r="AS1354" s="31">
        <v>0.12124355652982141</v>
      </c>
    </row>
    <row r="1355" spans="44:45" x14ac:dyDescent="0.25">
      <c r="AR1355" s="30">
        <v>0.22000000000000006</v>
      </c>
      <c r="AS1355" s="31">
        <v>0.12124355652982141</v>
      </c>
    </row>
    <row r="1356" spans="44:45" x14ac:dyDescent="0.25">
      <c r="AR1356" s="30">
        <v>0.23000000000000007</v>
      </c>
      <c r="AS1356" s="31">
        <v>0.12124355652982141</v>
      </c>
    </row>
    <row r="1357" spans="44:45" x14ac:dyDescent="0.25">
      <c r="AR1357" s="30">
        <v>0.24000000000000007</v>
      </c>
      <c r="AS1357" s="31">
        <v>0.12124355652982141</v>
      </c>
    </row>
    <row r="1358" spans="44:45" x14ac:dyDescent="0.25">
      <c r="AR1358" s="30">
        <v>0.25000000000000006</v>
      </c>
      <c r="AS1358" s="31">
        <v>0.12124355652982141</v>
      </c>
    </row>
    <row r="1359" spans="44:45" x14ac:dyDescent="0.25">
      <c r="AR1359" s="30">
        <v>0.26000000000000006</v>
      </c>
      <c r="AS1359" s="31">
        <v>0.12124355652982141</v>
      </c>
    </row>
    <row r="1360" spans="44:45" x14ac:dyDescent="0.25">
      <c r="AR1360" s="30">
        <v>0.27000000000000007</v>
      </c>
      <c r="AS1360" s="31">
        <v>0.12124355652982141</v>
      </c>
    </row>
    <row r="1361" spans="44:45" x14ac:dyDescent="0.25">
      <c r="AR1361" s="30">
        <v>0.28000000000000008</v>
      </c>
      <c r="AS1361" s="31">
        <v>0.12124355652982141</v>
      </c>
    </row>
    <row r="1362" spans="44:45" x14ac:dyDescent="0.25">
      <c r="AR1362" s="30">
        <v>0.29000000000000009</v>
      </c>
      <c r="AS1362" s="31">
        <v>0.12124355652982141</v>
      </c>
    </row>
    <row r="1363" spans="44:45" x14ac:dyDescent="0.25">
      <c r="AR1363" s="30">
        <v>0.3000000000000001</v>
      </c>
      <c r="AS1363" s="31">
        <v>0.12124355652982141</v>
      </c>
    </row>
    <row r="1364" spans="44:45" x14ac:dyDescent="0.25">
      <c r="AR1364" s="30">
        <v>0.31000000000000011</v>
      </c>
      <c r="AS1364" s="31">
        <v>0.12124355652982141</v>
      </c>
    </row>
    <row r="1365" spans="44:45" x14ac:dyDescent="0.25">
      <c r="AR1365" s="30">
        <v>0.32000000000000012</v>
      </c>
      <c r="AS1365" s="31">
        <v>0.12124355652982141</v>
      </c>
    </row>
    <row r="1366" spans="44:45" x14ac:dyDescent="0.25">
      <c r="AR1366" s="30">
        <v>0.33000000000000013</v>
      </c>
      <c r="AS1366" s="31">
        <v>0.12124355652982141</v>
      </c>
    </row>
    <row r="1367" spans="44:45" x14ac:dyDescent="0.25">
      <c r="AR1367" s="30">
        <v>0.34000000000000014</v>
      </c>
      <c r="AS1367" s="31">
        <v>0.12124355652982141</v>
      </c>
    </row>
    <row r="1368" spans="44:45" x14ac:dyDescent="0.25">
      <c r="AR1368" s="30">
        <v>0.35000000000000014</v>
      </c>
      <c r="AS1368" s="31">
        <v>0.12124355652982141</v>
      </c>
    </row>
    <row r="1369" spans="44:45" x14ac:dyDescent="0.25">
      <c r="AR1369" s="30">
        <v>0.36000000000000015</v>
      </c>
      <c r="AS1369" s="31">
        <v>0.12124355652982141</v>
      </c>
    </row>
    <row r="1370" spans="44:45" x14ac:dyDescent="0.25">
      <c r="AR1370" s="30">
        <v>0.37000000000000016</v>
      </c>
      <c r="AS1370" s="31">
        <v>0.12124355652982141</v>
      </c>
    </row>
    <row r="1371" spans="44:45" x14ac:dyDescent="0.25">
      <c r="AR1371" s="30">
        <v>0.38000000000000017</v>
      </c>
      <c r="AS1371" s="31">
        <v>0.12124355652982141</v>
      </c>
    </row>
    <row r="1372" spans="44:45" x14ac:dyDescent="0.25">
      <c r="AR1372" s="30">
        <v>0.39000000000000018</v>
      </c>
      <c r="AS1372" s="31">
        <v>0.12124355652982141</v>
      </c>
    </row>
    <row r="1373" spans="44:45" x14ac:dyDescent="0.25">
      <c r="AR1373" s="30">
        <v>0.40000000000000019</v>
      </c>
      <c r="AS1373" s="31">
        <v>0.12124355652982141</v>
      </c>
    </row>
    <row r="1374" spans="44:45" x14ac:dyDescent="0.25">
      <c r="AR1374" s="30">
        <v>0.4100000000000002</v>
      </c>
      <c r="AS1374" s="31">
        <v>0.12124355652982141</v>
      </c>
    </row>
    <row r="1375" spans="44:45" x14ac:dyDescent="0.25">
      <c r="AR1375" s="30">
        <v>0.42000000000000021</v>
      </c>
      <c r="AS1375" s="31">
        <v>0.12124355652982141</v>
      </c>
    </row>
    <row r="1376" spans="44:45" x14ac:dyDescent="0.25">
      <c r="AR1376" s="30">
        <v>0.43000000000000022</v>
      </c>
      <c r="AS1376" s="31">
        <v>0.12124355652982141</v>
      </c>
    </row>
    <row r="1377" spans="44:45" x14ac:dyDescent="0.25">
      <c r="AR1377" s="30">
        <v>0.44000000000000022</v>
      </c>
      <c r="AS1377" s="31">
        <v>0.12124355652982141</v>
      </c>
    </row>
    <row r="1378" spans="44:45" x14ac:dyDescent="0.25">
      <c r="AR1378" s="30">
        <v>0.45000000000000023</v>
      </c>
      <c r="AS1378" s="31">
        <v>0.12124355652982141</v>
      </c>
    </row>
    <row r="1379" spans="44:45" x14ac:dyDescent="0.25">
      <c r="AR1379" s="30">
        <v>0.46000000000000024</v>
      </c>
      <c r="AS1379" s="31">
        <v>0.12124355652982141</v>
      </c>
    </row>
    <row r="1380" spans="44:45" x14ac:dyDescent="0.25">
      <c r="AR1380" s="30">
        <v>0.47000000000000025</v>
      </c>
      <c r="AS1380" s="31">
        <v>0.12124355652982141</v>
      </c>
    </row>
    <row r="1381" spans="44:45" x14ac:dyDescent="0.25">
      <c r="AR1381" s="30">
        <v>0.48000000000000026</v>
      </c>
      <c r="AS1381" s="31">
        <v>0.12124355652982141</v>
      </c>
    </row>
    <row r="1382" spans="44:45" x14ac:dyDescent="0.25">
      <c r="AR1382" s="30">
        <v>0.49000000000000027</v>
      </c>
      <c r="AS1382" s="31">
        <v>0.12124355652982141</v>
      </c>
    </row>
    <row r="1383" spans="44:45" x14ac:dyDescent="0.25">
      <c r="AR1383" s="30">
        <v>0.50000000000000022</v>
      </c>
      <c r="AS1383" s="31">
        <v>0.12124355652982141</v>
      </c>
    </row>
    <row r="1384" spans="44:45" x14ac:dyDescent="0.25">
      <c r="AR1384" s="30">
        <v>0.51000000000000023</v>
      </c>
      <c r="AS1384" s="31">
        <v>0.12124355652982141</v>
      </c>
    </row>
    <row r="1385" spans="44:45" x14ac:dyDescent="0.25">
      <c r="AR1385" s="30">
        <v>0.52000000000000024</v>
      </c>
      <c r="AS1385" s="31">
        <v>0.12124355652982141</v>
      </c>
    </row>
    <row r="1386" spans="44:45" x14ac:dyDescent="0.25">
      <c r="AR1386" s="30">
        <v>0.53000000000000025</v>
      </c>
      <c r="AS1386" s="31">
        <v>0.12124355652982141</v>
      </c>
    </row>
    <row r="1387" spans="44:45" x14ac:dyDescent="0.25">
      <c r="AR1387" s="30">
        <v>0.54000000000000026</v>
      </c>
      <c r="AS1387" s="31">
        <v>0.12124355652982141</v>
      </c>
    </row>
    <row r="1388" spans="44:45" x14ac:dyDescent="0.25">
      <c r="AR1388" s="30">
        <v>0.55000000000000027</v>
      </c>
      <c r="AS1388" s="31">
        <v>0.12124355652982141</v>
      </c>
    </row>
    <row r="1389" spans="44:45" x14ac:dyDescent="0.25">
      <c r="AR1389" s="30">
        <v>0.56000000000000028</v>
      </c>
      <c r="AS1389" s="31">
        <v>0.12124355652982141</v>
      </c>
    </row>
    <row r="1390" spans="44:45" x14ac:dyDescent="0.25">
      <c r="AR1390" s="30">
        <v>0.57000000000000028</v>
      </c>
      <c r="AS1390" s="31">
        <v>0.12124355652982141</v>
      </c>
    </row>
    <row r="1391" spans="44:45" x14ac:dyDescent="0.25">
      <c r="AR1391" s="30">
        <v>0.58000000000000029</v>
      </c>
      <c r="AS1391" s="31">
        <v>0.12124355652982141</v>
      </c>
    </row>
    <row r="1392" spans="44:45" x14ac:dyDescent="0.25">
      <c r="AR1392" s="30">
        <v>0.5900000000000003</v>
      </c>
      <c r="AS1392" s="31">
        <v>0.12124355652982141</v>
      </c>
    </row>
    <row r="1393" spans="44:45" x14ac:dyDescent="0.25">
      <c r="AR1393" s="30">
        <v>0.60000000000000031</v>
      </c>
      <c r="AS1393" s="31">
        <v>0.12124355652982141</v>
      </c>
    </row>
    <row r="1394" spans="44:45" x14ac:dyDescent="0.25">
      <c r="AR1394" s="30">
        <v>0.61000000000000032</v>
      </c>
      <c r="AS1394" s="31">
        <v>0.12124355652982141</v>
      </c>
    </row>
    <row r="1395" spans="44:45" x14ac:dyDescent="0.25">
      <c r="AR1395" s="30">
        <v>0.62000000000000033</v>
      </c>
      <c r="AS1395" s="31">
        <v>0.12124355652982141</v>
      </c>
    </row>
    <row r="1396" spans="44:45" x14ac:dyDescent="0.25">
      <c r="AR1396" s="30">
        <v>0.63000000000000034</v>
      </c>
      <c r="AS1396" s="31">
        <v>0.12124355652982141</v>
      </c>
    </row>
    <row r="1397" spans="44:45" x14ac:dyDescent="0.25">
      <c r="AR1397" s="30">
        <v>0.64000000000000035</v>
      </c>
      <c r="AS1397" s="31">
        <v>0.12124355652982141</v>
      </c>
    </row>
    <row r="1398" spans="44:45" x14ac:dyDescent="0.25">
      <c r="AR1398" s="30">
        <v>0.65000000000000036</v>
      </c>
      <c r="AS1398" s="31">
        <v>0.12124355652982141</v>
      </c>
    </row>
    <row r="1399" spans="44:45" x14ac:dyDescent="0.25">
      <c r="AR1399" s="30">
        <v>0.66000000000000036</v>
      </c>
      <c r="AS1399" s="31">
        <v>0.12124355652982141</v>
      </c>
    </row>
    <row r="1400" spans="44:45" x14ac:dyDescent="0.25">
      <c r="AR1400" s="30">
        <v>0.67000000000000037</v>
      </c>
      <c r="AS1400" s="31">
        <v>0.12124355652982141</v>
      </c>
    </row>
    <row r="1401" spans="44:45" x14ac:dyDescent="0.25">
      <c r="AR1401" s="30">
        <v>0.68000000000000038</v>
      </c>
      <c r="AS1401" s="31">
        <v>0.12124355652982141</v>
      </c>
    </row>
    <row r="1402" spans="44:45" x14ac:dyDescent="0.25">
      <c r="AR1402" s="30">
        <v>0.69000000000000039</v>
      </c>
      <c r="AS1402" s="31">
        <v>0.12124355652982141</v>
      </c>
    </row>
    <row r="1403" spans="44:45" x14ac:dyDescent="0.25">
      <c r="AR1403" s="30">
        <v>0.7000000000000004</v>
      </c>
      <c r="AS1403" s="31">
        <v>0.12124355652982141</v>
      </c>
    </row>
    <row r="1404" spans="44:45" x14ac:dyDescent="0.25">
      <c r="AR1404" s="30">
        <v>0.71000000000000041</v>
      </c>
      <c r="AS1404" s="31">
        <v>0.12124355652982141</v>
      </c>
    </row>
    <row r="1405" spans="44:45" x14ac:dyDescent="0.25">
      <c r="AR1405" s="30">
        <v>0.72000000000000042</v>
      </c>
      <c r="AS1405" s="31">
        <v>0.12124355652982141</v>
      </c>
    </row>
    <row r="1406" spans="44:45" x14ac:dyDescent="0.25">
      <c r="AR1406" s="30">
        <v>0.73000000000000043</v>
      </c>
      <c r="AS1406" s="31">
        <v>0.12124355652982141</v>
      </c>
    </row>
    <row r="1407" spans="44:45" x14ac:dyDescent="0.25">
      <c r="AR1407" s="30">
        <v>0.74000000000000044</v>
      </c>
      <c r="AS1407" s="31">
        <v>0.12124355652982141</v>
      </c>
    </row>
    <row r="1408" spans="44:45" x14ac:dyDescent="0.25">
      <c r="AR1408" s="30">
        <v>0.75000000000000044</v>
      </c>
      <c r="AS1408" s="31">
        <v>0.12124355652982141</v>
      </c>
    </row>
    <row r="1409" spans="44:45" x14ac:dyDescent="0.25">
      <c r="AR1409" s="30">
        <v>0.76000000000000045</v>
      </c>
      <c r="AS1409" s="31">
        <v>0.12124355652982141</v>
      </c>
    </row>
    <row r="1410" spans="44:45" x14ac:dyDescent="0.25">
      <c r="AR1410" s="30">
        <v>0.77000000000000046</v>
      </c>
      <c r="AS1410" s="31">
        <v>0.12124355652982141</v>
      </c>
    </row>
    <row r="1411" spans="44:45" x14ac:dyDescent="0.25">
      <c r="AR1411" s="30">
        <v>0.78000000000000047</v>
      </c>
      <c r="AS1411" s="31">
        <v>0.12124355652982141</v>
      </c>
    </row>
    <row r="1412" spans="44:45" x14ac:dyDescent="0.25">
      <c r="AR1412" s="30">
        <v>0.79000000000000048</v>
      </c>
      <c r="AS1412" s="31">
        <v>0.12124355652982141</v>
      </c>
    </row>
    <row r="1413" spans="44:45" x14ac:dyDescent="0.25">
      <c r="AR1413" s="30">
        <v>0.80000000000000049</v>
      </c>
      <c r="AS1413" s="31">
        <v>0.12124355652982141</v>
      </c>
    </row>
    <row r="1414" spans="44:45" x14ac:dyDescent="0.25">
      <c r="AR1414" s="30">
        <v>0.8100000000000005</v>
      </c>
      <c r="AS1414" s="31">
        <v>0.12124355652982141</v>
      </c>
    </row>
    <row r="1415" spans="44:45" x14ac:dyDescent="0.25">
      <c r="AR1415" s="30">
        <v>0.82000000000000051</v>
      </c>
      <c r="AS1415" s="31">
        <v>0.12124355652982141</v>
      </c>
    </row>
    <row r="1416" spans="44:45" x14ac:dyDescent="0.25">
      <c r="AR1416" s="30">
        <v>0.83000000000000052</v>
      </c>
      <c r="AS1416" s="31">
        <v>0.12124355652982141</v>
      </c>
    </row>
    <row r="1417" spans="44:45" x14ac:dyDescent="0.25">
      <c r="AR1417" s="30">
        <v>0.84000000000000052</v>
      </c>
      <c r="AS1417" s="31">
        <v>0.12124355652982141</v>
      </c>
    </row>
    <row r="1418" spans="44:45" x14ac:dyDescent="0.25">
      <c r="AR1418" s="30">
        <v>0.85000000000000053</v>
      </c>
      <c r="AS1418" s="31">
        <v>0.12124355652982141</v>
      </c>
    </row>
    <row r="1419" spans="44:45" x14ac:dyDescent="0.25">
      <c r="AR1419" s="30">
        <v>0.86000000000000054</v>
      </c>
      <c r="AS1419" s="31">
        <v>0.12124355652982141</v>
      </c>
    </row>
    <row r="1420" spans="44:45" x14ac:dyDescent="0.25">
      <c r="AR1420" s="30">
        <v>0.87000000000000055</v>
      </c>
      <c r="AS1420" s="31">
        <v>0.12124355652982141</v>
      </c>
    </row>
    <row r="1421" spans="44:45" x14ac:dyDescent="0.25">
      <c r="AR1421" s="30">
        <v>0.88000000000000056</v>
      </c>
      <c r="AS1421" s="31">
        <v>0.12124355652982141</v>
      </c>
    </row>
    <row r="1422" spans="44:45" x14ac:dyDescent="0.25">
      <c r="AR1422" s="30">
        <v>0.89000000000000057</v>
      </c>
      <c r="AS1422" s="31">
        <v>0.12124355652982141</v>
      </c>
    </row>
    <row r="1423" spans="44:45" x14ac:dyDescent="0.25">
      <c r="AR1423" s="30">
        <v>0.90000000000000058</v>
      </c>
      <c r="AS1423" s="31">
        <v>0.12124355652982141</v>
      </c>
    </row>
    <row r="1424" spans="44:45" x14ac:dyDescent="0.25">
      <c r="AR1424" s="30">
        <v>0.91000000000000059</v>
      </c>
      <c r="AS1424" s="31">
        <v>0.12124355652982141</v>
      </c>
    </row>
    <row r="1425" spans="44:45" x14ac:dyDescent="0.25">
      <c r="AR1425" s="30">
        <v>0.9200000000000006</v>
      </c>
      <c r="AS1425" s="31">
        <v>0.12124355652982141</v>
      </c>
    </row>
    <row r="1426" spans="44:45" x14ac:dyDescent="0.25">
      <c r="AR1426" s="30">
        <v>0.9300000000000006</v>
      </c>
      <c r="AS1426" s="31">
        <v>0.12124355652982141</v>
      </c>
    </row>
    <row r="1427" spans="44:45" x14ac:dyDescent="0.25">
      <c r="AR1427" s="30"/>
      <c r="AS1427" s="31"/>
    </row>
    <row r="1428" spans="44:45" x14ac:dyDescent="0.25">
      <c r="AR1428" s="30">
        <v>7.4999999999999997E-2</v>
      </c>
      <c r="AS1428" s="31">
        <v>0.12990381056766581</v>
      </c>
    </row>
    <row r="1429" spans="44:45" x14ac:dyDescent="0.25">
      <c r="AR1429" s="30">
        <v>8.4999999999999992E-2</v>
      </c>
      <c r="AS1429" s="31">
        <v>0.12990381056766581</v>
      </c>
    </row>
    <row r="1430" spans="44:45" x14ac:dyDescent="0.25">
      <c r="AR1430" s="30">
        <v>9.4999999999999987E-2</v>
      </c>
      <c r="AS1430" s="31">
        <v>0.12990381056766581</v>
      </c>
    </row>
    <row r="1431" spans="44:45" x14ac:dyDescent="0.25">
      <c r="AR1431" s="30">
        <v>0.10499999999999998</v>
      </c>
      <c r="AS1431" s="31">
        <v>0.12990381056766581</v>
      </c>
    </row>
    <row r="1432" spans="44:45" x14ac:dyDescent="0.25">
      <c r="AR1432" s="30">
        <v>0.11499999999999998</v>
      </c>
      <c r="AS1432" s="31">
        <v>0.12990381056766581</v>
      </c>
    </row>
    <row r="1433" spans="44:45" x14ac:dyDescent="0.25">
      <c r="AR1433" s="30">
        <v>0.12499999999999997</v>
      </c>
      <c r="AS1433" s="31">
        <v>0.12990381056766581</v>
      </c>
    </row>
    <row r="1434" spans="44:45" x14ac:dyDescent="0.25">
      <c r="AR1434" s="30">
        <v>0.13499999999999998</v>
      </c>
      <c r="AS1434" s="31">
        <v>0.12990381056766581</v>
      </c>
    </row>
    <row r="1435" spans="44:45" x14ac:dyDescent="0.25">
      <c r="AR1435" s="30">
        <v>0.14499999999999999</v>
      </c>
      <c r="AS1435" s="31">
        <v>0.12990381056766581</v>
      </c>
    </row>
    <row r="1436" spans="44:45" x14ac:dyDescent="0.25">
      <c r="AR1436" s="30">
        <v>0.155</v>
      </c>
      <c r="AS1436" s="31">
        <v>0.12990381056766581</v>
      </c>
    </row>
    <row r="1437" spans="44:45" x14ac:dyDescent="0.25">
      <c r="AR1437" s="30">
        <v>0.16500000000000001</v>
      </c>
      <c r="AS1437" s="31">
        <v>0.12990381056766581</v>
      </c>
    </row>
    <row r="1438" spans="44:45" x14ac:dyDescent="0.25">
      <c r="AR1438" s="30">
        <v>0.17500000000000002</v>
      </c>
      <c r="AS1438" s="31">
        <v>0.12990381056766581</v>
      </c>
    </row>
    <row r="1439" spans="44:45" x14ac:dyDescent="0.25">
      <c r="AR1439" s="30">
        <v>0.18500000000000003</v>
      </c>
      <c r="AS1439" s="31">
        <v>0.12990381056766581</v>
      </c>
    </row>
    <row r="1440" spans="44:45" x14ac:dyDescent="0.25">
      <c r="AR1440" s="30">
        <v>0.19500000000000003</v>
      </c>
      <c r="AS1440" s="31">
        <v>0.12990381056766581</v>
      </c>
    </row>
    <row r="1441" spans="44:45" x14ac:dyDescent="0.25">
      <c r="AR1441" s="30">
        <v>0.20500000000000004</v>
      </c>
      <c r="AS1441" s="31">
        <v>0.12990381056766581</v>
      </c>
    </row>
    <row r="1442" spans="44:45" x14ac:dyDescent="0.25">
      <c r="AR1442" s="30">
        <v>0.21500000000000005</v>
      </c>
      <c r="AS1442" s="31">
        <v>0.12990381056766581</v>
      </c>
    </row>
    <row r="1443" spans="44:45" x14ac:dyDescent="0.25">
      <c r="AR1443" s="30">
        <v>0.22500000000000006</v>
      </c>
      <c r="AS1443" s="31">
        <v>0.12990381056766581</v>
      </c>
    </row>
    <row r="1444" spans="44:45" x14ac:dyDescent="0.25">
      <c r="AR1444" s="30">
        <v>0.23500000000000007</v>
      </c>
      <c r="AS1444" s="31">
        <v>0.12990381056766581</v>
      </c>
    </row>
    <row r="1445" spans="44:45" x14ac:dyDescent="0.25">
      <c r="AR1445" s="30">
        <v>0.24500000000000008</v>
      </c>
      <c r="AS1445" s="31">
        <v>0.12990381056766581</v>
      </c>
    </row>
    <row r="1446" spans="44:45" x14ac:dyDescent="0.25">
      <c r="AR1446" s="30">
        <v>0.25500000000000006</v>
      </c>
      <c r="AS1446" s="31">
        <v>0.12990381056766581</v>
      </c>
    </row>
    <row r="1447" spans="44:45" x14ac:dyDescent="0.25">
      <c r="AR1447" s="30">
        <v>0.26500000000000007</v>
      </c>
      <c r="AS1447" s="31">
        <v>0.12990381056766581</v>
      </c>
    </row>
    <row r="1448" spans="44:45" x14ac:dyDescent="0.25">
      <c r="AR1448" s="30">
        <v>0.27500000000000008</v>
      </c>
      <c r="AS1448" s="31">
        <v>0.12990381056766581</v>
      </c>
    </row>
    <row r="1449" spans="44:45" x14ac:dyDescent="0.25">
      <c r="AR1449" s="30">
        <v>0.28500000000000009</v>
      </c>
      <c r="AS1449" s="31">
        <v>0.12990381056766581</v>
      </c>
    </row>
    <row r="1450" spans="44:45" x14ac:dyDescent="0.25">
      <c r="AR1450" s="30">
        <v>0.2950000000000001</v>
      </c>
      <c r="AS1450" s="31">
        <v>0.12990381056766581</v>
      </c>
    </row>
    <row r="1451" spans="44:45" x14ac:dyDescent="0.25">
      <c r="AR1451" s="30">
        <v>0.3050000000000001</v>
      </c>
      <c r="AS1451" s="31">
        <v>0.12990381056766581</v>
      </c>
    </row>
    <row r="1452" spans="44:45" x14ac:dyDescent="0.25">
      <c r="AR1452" s="30">
        <v>0.31500000000000011</v>
      </c>
      <c r="AS1452" s="31">
        <v>0.12990381056766581</v>
      </c>
    </row>
    <row r="1453" spans="44:45" x14ac:dyDescent="0.25">
      <c r="AR1453" s="30">
        <v>0.32500000000000012</v>
      </c>
      <c r="AS1453" s="31">
        <v>0.12990381056766581</v>
      </c>
    </row>
    <row r="1454" spans="44:45" x14ac:dyDescent="0.25">
      <c r="AR1454" s="30">
        <v>0.33500000000000013</v>
      </c>
      <c r="AS1454" s="31">
        <v>0.12990381056766581</v>
      </c>
    </row>
    <row r="1455" spans="44:45" x14ac:dyDescent="0.25">
      <c r="AR1455" s="30">
        <v>0.34500000000000014</v>
      </c>
      <c r="AS1455" s="31">
        <v>0.12990381056766581</v>
      </c>
    </row>
    <row r="1456" spans="44:45" x14ac:dyDescent="0.25">
      <c r="AR1456" s="30">
        <v>0.35500000000000015</v>
      </c>
      <c r="AS1456" s="31">
        <v>0.12990381056766581</v>
      </c>
    </row>
    <row r="1457" spans="44:45" x14ac:dyDescent="0.25">
      <c r="AR1457" s="30">
        <v>0.36500000000000016</v>
      </c>
      <c r="AS1457" s="31">
        <v>0.12990381056766581</v>
      </c>
    </row>
    <row r="1458" spans="44:45" x14ac:dyDescent="0.25">
      <c r="AR1458" s="30">
        <v>0.37500000000000017</v>
      </c>
      <c r="AS1458" s="31">
        <v>0.12990381056766581</v>
      </c>
    </row>
    <row r="1459" spans="44:45" x14ac:dyDescent="0.25">
      <c r="AR1459" s="30">
        <v>0.38500000000000018</v>
      </c>
      <c r="AS1459" s="31">
        <v>0.12990381056766581</v>
      </c>
    </row>
    <row r="1460" spans="44:45" x14ac:dyDescent="0.25">
      <c r="AR1460" s="30">
        <v>0.39500000000000018</v>
      </c>
      <c r="AS1460" s="31">
        <v>0.12990381056766581</v>
      </c>
    </row>
    <row r="1461" spans="44:45" x14ac:dyDescent="0.25">
      <c r="AR1461" s="30">
        <v>0.40500000000000019</v>
      </c>
      <c r="AS1461" s="31">
        <v>0.12990381056766581</v>
      </c>
    </row>
    <row r="1462" spans="44:45" x14ac:dyDescent="0.25">
      <c r="AR1462" s="30">
        <v>0.4150000000000002</v>
      </c>
      <c r="AS1462" s="31">
        <v>0.12990381056766581</v>
      </c>
    </row>
    <row r="1463" spans="44:45" x14ac:dyDescent="0.25">
      <c r="AR1463" s="30">
        <v>0.42500000000000021</v>
      </c>
      <c r="AS1463" s="31">
        <v>0.12990381056766581</v>
      </c>
    </row>
    <row r="1464" spans="44:45" x14ac:dyDescent="0.25">
      <c r="AR1464" s="30">
        <v>0.43500000000000022</v>
      </c>
      <c r="AS1464" s="31">
        <v>0.12990381056766581</v>
      </c>
    </row>
    <row r="1465" spans="44:45" x14ac:dyDescent="0.25">
      <c r="AR1465" s="30">
        <v>0.44500000000000023</v>
      </c>
      <c r="AS1465" s="31">
        <v>0.12990381056766581</v>
      </c>
    </row>
    <row r="1466" spans="44:45" x14ac:dyDescent="0.25">
      <c r="AR1466" s="30">
        <v>0.45500000000000024</v>
      </c>
      <c r="AS1466" s="31">
        <v>0.12990381056766581</v>
      </c>
    </row>
    <row r="1467" spans="44:45" x14ac:dyDescent="0.25">
      <c r="AR1467" s="30">
        <v>0.46500000000000025</v>
      </c>
      <c r="AS1467" s="31">
        <v>0.12990381056766581</v>
      </c>
    </row>
    <row r="1468" spans="44:45" x14ac:dyDescent="0.25">
      <c r="AR1468" s="30">
        <v>0.47500000000000026</v>
      </c>
      <c r="AS1468" s="31">
        <v>0.12990381056766581</v>
      </c>
    </row>
    <row r="1469" spans="44:45" x14ac:dyDescent="0.25">
      <c r="AR1469" s="30">
        <v>0.48500000000000026</v>
      </c>
      <c r="AS1469" s="31">
        <v>0.12990381056766581</v>
      </c>
    </row>
    <row r="1470" spans="44:45" x14ac:dyDescent="0.25">
      <c r="AR1470" s="30">
        <v>0.49500000000000027</v>
      </c>
      <c r="AS1470" s="31">
        <v>0.12990381056766581</v>
      </c>
    </row>
    <row r="1471" spans="44:45" x14ac:dyDescent="0.25">
      <c r="AR1471" s="30">
        <v>0.50500000000000023</v>
      </c>
      <c r="AS1471" s="31">
        <v>0.12990381056766581</v>
      </c>
    </row>
    <row r="1472" spans="44:45" x14ac:dyDescent="0.25">
      <c r="AR1472" s="30">
        <v>0.51500000000000024</v>
      </c>
      <c r="AS1472" s="31">
        <v>0.12990381056766581</v>
      </c>
    </row>
    <row r="1473" spans="44:45" x14ac:dyDescent="0.25">
      <c r="AR1473" s="30">
        <v>0.52500000000000024</v>
      </c>
      <c r="AS1473" s="31">
        <v>0.12990381056766581</v>
      </c>
    </row>
    <row r="1474" spans="44:45" x14ac:dyDescent="0.25">
      <c r="AR1474" s="30">
        <v>0.53500000000000025</v>
      </c>
      <c r="AS1474" s="31">
        <v>0.12990381056766581</v>
      </c>
    </row>
    <row r="1475" spans="44:45" x14ac:dyDescent="0.25">
      <c r="AR1475" s="30">
        <v>0.54500000000000026</v>
      </c>
      <c r="AS1475" s="31">
        <v>0.12990381056766581</v>
      </c>
    </row>
    <row r="1476" spans="44:45" x14ac:dyDescent="0.25">
      <c r="AR1476" s="30">
        <v>0.55500000000000027</v>
      </c>
      <c r="AS1476" s="31">
        <v>0.12990381056766581</v>
      </c>
    </row>
    <row r="1477" spans="44:45" x14ac:dyDescent="0.25">
      <c r="AR1477" s="30">
        <v>0.56500000000000028</v>
      </c>
      <c r="AS1477" s="31">
        <v>0.12990381056766581</v>
      </c>
    </row>
    <row r="1478" spans="44:45" x14ac:dyDescent="0.25">
      <c r="AR1478" s="30">
        <v>0.57500000000000029</v>
      </c>
      <c r="AS1478" s="31">
        <v>0.12990381056766581</v>
      </c>
    </row>
    <row r="1479" spans="44:45" x14ac:dyDescent="0.25">
      <c r="AR1479" s="30">
        <v>0.5850000000000003</v>
      </c>
      <c r="AS1479" s="31">
        <v>0.12990381056766581</v>
      </c>
    </row>
    <row r="1480" spans="44:45" x14ac:dyDescent="0.25">
      <c r="AR1480" s="30">
        <v>0.59500000000000031</v>
      </c>
      <c r="AS1480" s="31">
        <v>0.12990381056766581</v>
      </c>
    </row>
    <row r="1481" spans="44:45" x14ac:dyDescent="0.25">
      <c r="AR1481" s="30">
        <v>0.60500000000000032</v>
      </c>
      <c r="AS1481" s="31">
        <v>0.12990381056766581</v>
      </c>
    </row>
    <row r="1482" spans="44:45" x14ac:dyDescent="0.25">
      <c r="AR1482" s="30">
        <v>0.61500000000000032</v>
      </c>
      <c r="AS1482" s="31">
        <v>0.12990381056766581</v>
      </c>
    </row>
    <row r="1483" spans="44:45" x14ac:dyDescent="0.25">
      <c r="AR1483" s="30">
        <v>0.62500000000000033</v>
      </c>
      <c r="AS1483" s="31">
        <v>0.12990381056766581</v>
      </c>
    </row>
    <row r="1484" spans="44:45" x14ac:dyDescent="0.25">
      <c r="AR1484" s="30">
        <v>0.63500000000000034</v>
      </c>
      <c r="AS1484" s="31">
        <v>0.12990381056766581</v>
      </c>
    </row>
    <row r="1485" spans="44:45" x14ac:dyDescent="0.25">
      <c r="AR1485" s="30">
        <v>0.64500000000000035</v>
      </c>
      <c r="AS1485" s="31">
        <v>0.12990381056766581</v>
      </c>
    </row>
    <row r="1486" spans="44:45" x14ac:dyDescent="0.25">
      <c r="AR1486" s="30">
        <v>0.65500000000000036</v>
      </c>
      <c r="AS1486" s="31">
        <v>0.12990381056766581</v>
      </c>
    </row>
    <row r="1487" spans="44:45" x14ac:dyDescent="0.25">
      <c r="AR1487" s="30">
        <v>0.66500000000000037</v>
      </c>
      <c r="AS1487" s="31">
        <v>0.12990381056766581</v>
      </c>
    </row>
    <row r="1488" spans="44:45" x14ac:dyDescent="0.25">
      <c r="AR1488" s="30">
        <v>0.67500000000000038</v>
      </c>
      <c r="AS1488" s="31">
        <v>0.12990381056766581</v>
      </c>
    </row>
    <row r="1489" spans="44:45" x14ac:dyDescent="0.25">
      <c r="AR1489" s="30">
        <v>0.68500000000000039</v>
      </c>
      <c r="AS1489" s="31">
        <v>0.12990381056766581</v>
      </c>
    </row>
    <row r="1490" spans="44:45" x14ac:dyDescent="0.25">
      <c r="AR1490" s="30">
        <v>0.6950000000000004</v>
      </c>
      <c r="AS1490" s="31">
        <v>0.12990381056766581</v>
      </c>
    </row>
    <row r="1491" spans="44:45" x14ac:dyDescent="0.25">
      <c r="AR1491" s="30">
        <v>0.7050000000000004</v>
      </c>
      <c r="AS1491" s="31">
        <v>0.12990381056766581</v>
      </c>
    </row>
    <row r="1492" spans="44:45" x14ac:dyDescent="0.25">
      <c r="AR1492" s="30">
        <v>0.71500000000000041</v>
      </c>
      <c r="AS1492" s="31">
        <v>0.12990381056766581</v>
      </c>
    </row>
    <row r="1493" spans="44:45" x14ac:dyDescent="0.25">
      <c r="AR1493" s="30">
        <v>0.72500000000000042</v>
      </c>
      <c r="AS1493" s="31">
        <v>0.12990381056766581</v>
      </c>
    </row>
    <row r="1494" spans="44:45" x14ac:dyDescent="0.25">
      <c r="AR1494" s="30">
        <v>0.73500000000000043</v>
      </c>
      <c r="AS1494" s="31">
        <v>0.12990381056766581</v>
      </c>
    </row>
    <row r="1495" spans="44:45" x14ac:dyDescent="0.25">
      <c r="AR1495" s="30">
        <v>0.74500000000000044</v>
      </c>
      <c r="AS1495" s="31">
        <v>0.12990381056766581</v>
      </c>
    </row>
    <row r="1496" spans="44:45" x14ac:dyDescent="0.25">
      <c r="AR1496" s="30">
        <v>0.75500000000000045</v>
      </c>
      <c r="AS1496" s="31">
        <v>0.12990381056766581</v>
      </c>
    </row>
    <row r="1497" spans="44:45" x14ac:dyDescent="0.25">
      <c r="AR1497" s="30">
        <v>0.76500000000000046</v>
      </c>
      <c r="AS1497" s="31">
        <v>0.12990381056766581</v>
      </c>
    </row>
    <row r="1498" spans="44:45" x14ac:dyDescent="0.25">
      <c r="AR1498" s="30">
        <v>0.77500000000000047</v>
      </c>
      <c r="AS1498" s="31">
        <v>0.12990381056766581</v>
      </c>
    </row>
    <row r="1499" spans="44:45" x14ac:dyDescent="0.25">
      <c r="AR1499" s="30">
        <v>0.78500000000000048</v>
      </c>
      <c r="AS1499" s="31">
        <v>0.12990381056766581</v>
      </c>
    </row>
    <row r="1500" spans="44:45" x14ac:dyDescent="0.25">
      <c r="AR1500" s="30">
        <v>0.79500000000000048</v>
      </c>
      <c r="AS1500" s="31">
        <v>0.12990381056766581</v>
      </c>
    </row>
    <row r="1501" spans="44:45" x14ac:dyDescent="0.25">
      <c r="AR1501" s="30">
        <v>0.80500000000000049</v>
      </c>
      <c r="AS1501" s="31">
        <v>0.12990381056766581</v>
      </c>
    </row>
    <row r="1502" spans="44:45" x14ac:dyDescent="0.25">
      <c r="AR1502" s="30">
        <v>0.8150000000000005</v>
      </c>
      <c r="AS1502" s="31">
        <v>0.12990381056766581</v>
      </c>
    </row>
    <row r="1503" spans="44:45" x14ac:dyDescent="0.25">
      <c r="AR1503" s="30">
        <v>0.82500000000000051</v>
      </c>
      <c r="AS1503" s="31">
        <v>0.12990381056766581</v>
      </c>
    </row>
    <row r="1504" spans="44:45" x14ac:dyDescent="0.25">
      <c r="AR1504" s="30">
        <v>0.83500000000000052</v>
      </c>
      <c r="AS1504" s="31">
        <v>0.12990381056766581</v>
      </c>
    </row>
    <row r="1505" spans="44:45" x14ac:dyDescent="0.25">
      <c r="AR1505" s="30">
        <v>0.84500000000000053</v>
      </c>
      <c r="AS1505" s="31">
        <v>0.12990381056766581</v>
      </c>
    </row>
    <row r="1506" spans="44:45" x14ac:dyDescent="0.25">
      <c r="AR1506" s="30">
        <v>0.85500000000000054</v>
      </c>
      <c r="AS1506" s="31">
        <v>0.12990381056766581</v>
      </c>
    </row>
    <row r="1507" spans="44:45" x14ac:dyDescent="0.25">
      <c r="AR1507" s="30">
        <v>0.86500000000000055</v>
      </c>
      <c r="AS1507" s="31">
        <v>0.12990381056766581</v>
      </c>
    </row>
    <row r="1508" spans="44:45" x14ac:dyDescent="0.25">
      <c r="AR1508" s="30">
        <v>0.87500000000000056</v>
      </c>
      <c r="AS1508" s="31">
        <v>0.12990381056766581</v>
      </c>
    </row>
    <row r="1509" spans="44:45" x14ac:dyDescent="0.25">
      <c r="AR1509" s="30">
        <v>0.88500000000000056</v>
      </c>
      <c r="AS1509" s="31">
        <v>0.12990381056766581</v>
      </c>
    </row>
    <row r="1510" spans="44:45" x14ac:dyDescent="0.25">
      <c r="AR1510" s="30">
        <v>0.89500000000000057</v>
      </c>
      <c r="AS1510" s="31">
        <v>0.12990381056766581</v>
      </c>
    </row>
    <row r="1511" spans="44:45" x14ac:dyDescent="0.25">
      <c r="AR1511" s="30">
        <v>0.90500000000000058</v>
      </c>
      <c r="AS1511" s="31">
        <v>0.12990381056766581</v>
      </c>
    </row>
    <row r="1512" spans="44:45" x14ac:dyDescent="0.25">
      <c r="AR1512" s="30">
        <v>0.91500000000000059</v>
      </c>
      <c r="AS1512" s="31">
        <v>0.12990381056766581</v>
      </c>
    </row>
    <row r="1513" spans="44:45" x14ac:dyDescent="0.25">
      <c r="AR1513" s="30">
        <v>0.9250000000000006</v>
      </c>
      <c r="AS1513" s="31">
        <v>0.12990381056766581</v>
      </c>
    </row>
    <row r="1514" spans="44:45" x14ac:dyDescent="0.25">
      <c r="AR1514" s="30"/>
      <c r="AS1514" s="31"/>
    </row>
    <row r="1515" spans="44:45" x14ac:dyDescent="0.25">
      <c r="AR1515" s="30">
        <v>0.08</v>
      </c>
      <c r="AS1515" s="31">
        <v>0.13856406460551018</v>
      </c>
    </row>
    <row r="1516" spans="44:45" x14ac:dyDescent="0.25">
      <c r="AR1516" s="30">
        <v>0.09</v>
      </c>
      <c r="AS1516" s="31">
        <v>0.13856406460551018</v>
      </c>
    </row>
    <row r="1517" spans="44:45" x14ac:dyDescent="0.25">
      <c r="AR1517" s="30">
        <v>9.9999999999999992E-2</v>
      </c>
      <c r="AS1517" s="31">
        <v>0.13856406460551018</v>
      </c>
    </row>
    <row r="1518" spans="44:45" x14ac:dyDescent="0.25">
      <c r="AR1518" s="30">
        <v>0.10999999999999999</v>
      </c>
      <c r="AS1518" s="31">
        <v>0.13856406460551018</v>
      </c>
    </row>
    <row r="1519" spans="44:45" x14ac:dyDescent="0.25">
      <c r="AR1519" s="30">
        <v>0.11999999999999998</v>
      </c>
      <c r="AS1519" s="31">
        <v>0.13856406460551018</v>
      </c>
    </row>
    <row r="1520" spans="44:45" x14ac:dyDescent="0.25">
      <c r="AR1520" s="30">
        <v>0.12999999999999998</v>
      </c>
      <c r="AS1520" s="31">
        <v>0.13856406460551018</v>
      </c>
    </row>
    <row r="1521" spans="44:45" x14ac:dyDescent="0.25">
      <c r="AR1521" s="30">
        <v>0.13999999999999999</v>
      </c>
      <c r="AS1521" s="31">
        <v>0.13856406460551018</v>
      </c>
    </row>
    <row r="1522" spans="44:45" x14ac:dyDescent="0.25">
      <c r="AR1522" s="30">
        <v>0.15</v>
      </c>
      <c r="AS1522" s="31">
        <v>0.13856406460551018</v>
      </c>
    </row>
    <row r="1523" spans="44:45" x14ac:dyDescent="0.25">
      <c r="AR1523" s="30">
        <v>0.16</v>
      </c>
      <c r="AS1523" s="31">
        <v>0.13856406460551018</v>
      </c>
    </row>
    <row r="1524" spans="44:45" x14ac:dyDescent="0.25">
      <c r="AR1524" s="30">
        <v>0.17</v>
      </c>
      <c r="AS1524" s="31">
        <v>0.13856406460551018</v>
      </c>
    </row>
    <row r="1525" spans="44:45" x14ac:dyDescent="0.25">
      <c r="AR1525" s="30">
        <v>0.18000000000000002</v>
      </c>
      <c r="AS1525" s="31">
        <v>0.13856406460551018</v>
      </c>
    </row>
    <row r="1526" spans="44:45" x14ac:dyDescent="0.25">
      <c r="AR1526" s="30">
        <v>0.19000000000000003</v>
      </c>
      <c r="AS1526" s="31">
        <v>0.13856406460551018</v>
      </c>
    </row>
    <row r="1527" spans="44:45" x14ac:dyDescent="0.25">
      <c r="AR1527" s="30">
        <v>0.20000000000000004</v>
      </c>
      <c r="AS1527" s="31">
        <v>0.13856406460551018</v>
      </c>
    </row>
    <row r="1528" spans="44:45" x14ac:dyDescent="0.25">
      <c r="AR1528" s="30">
        <v>0.21000000000000005</v>
      </c>
      <c r="AS1528" s="31">
        <v>0.13856406460551018</v>
      </c>
    </row>
    <row r="1529" spans="44:45" x14ac:dyDescent="0.25">
      <c r="AR1529" s="30">
        <v>0.22000000000000006</v>
      </c>
      <c r="AS1529" s="31">
        <v>0.13856406460551018</v>
      </c>
    </row>
    <row r="1530" spans="44:45" x14ac:dyDescent="0.25">
      <c r="AR1530" s="30">
        <v>0.23000000000000007</v>
      </c>
      <c r="AS1530" s="31">
        <v>0.13856406460551018</v>
      </c>
    </row>
    <row r="1531" spans="44:45" x14ac:dyDescent="0.25">
      <c r="AR1531" s="30">
        <v>0.24000000000000007</v>
      </c>
      <c r="AS1531" s="31">
        <v>0.13856406460551018</v>
      </c>
    </row>
    <row r="1532" spans="44:45" x14ac:dyDescent="0.25">
      <c r="AR1532" s="30">
        <v>0.25000000000000006</v>
      </c>
      <c r="AS1532" s="31">
        <v>0.13856406460551018</v>
      </c>
    </row>
    <row r="1533" spans="44:45" x14ac:dyDescent="0.25">
      <c r="AR1533" s="30">
        <v>0.26000000000000006</v>
      </c>
      <c r="AS1533" s="31">
        <v>0.13856406460551018</v>
      </c>
    </row>
    <row r="1534" spans="44:45" x14ac:dyDescent="0.25">
      <c r="AR1534" s="30">
        <v>0.27000000000000007</v>
      </c>
      <c r="AS1534" s="31">
        <v>0.13856406460551018</v>
      </c>
    </row>
    <row r="1535" spans="44:45" x14ac:dyDescent="0.25">
      <c r="AR1535" s="30">
        <v>0.28000000000000008</v>
      </c>
      <c r="AS1535" s="31">
        <v>0.13856406460551018</v>
      </c>
    </row>
    <row r="1536" spans="44:45" x14ac:dyDescent="0.25">
      <c r="AR1536" s="30">
        <v>0.29000000000000009</v>
      </c>
      <c r="AS1536" s="31">
        <v>0.13856406460551018</v>
      </c>
    </row>
    <row r="1537" spans="44:45" x14ac:dyDescent="0.25">
      <c r="AR1537" s="30">
        <v>0.3000000000000001</v>
      </c>
      <c r="AS1537" s="31">
        <v>0.13856406460551018</v>
      </c>
    </row>
    <row r="1538" spans="44:45" x14ac:dyDescent="0.25">
      <c r="AR1538" s="30">
        <v>0.31000000000000011</v>
      </c>
      <c r="AS1538" s="31">
        <v>0.13856406460551018</v>
      </c>
    </row>
    <row r="1539" spans="44:45" x14ac:dyDescent="0.25">
      <c r="AR1539" s="30">
        <v>0.32000000000000012</v>
      </c>
      <c r="AS1539" s="31">
        <v>0.13856406460551018</v>
      </c>
    </row>
    <row r="1540" spans="44:45" x14ac:dyDescent="0.25">
      <c r="AR1540" s="30">
        <v>0.33000000000000013</v>
      </c>
      <c r="AS1540" s="31">
        <v>0.13856406460551018</v>
      </c>
    </row>
    <row r="1541" spans="44:45" x14ac:dyDescent="0.25">
      <c r="AR1541" s="30">
        <v>0.34000000000000014</v>
      </c>
      <c r="AS1541" s="31">
        <v>0.13856406460551018</v>
      </c>
    </row>
    <row r="1542" spans="44:45" x14ac:dyDescent="0.25">
      <c r="AR1542" s="30">
        <v>0.35000000000000014</v>
      </c>
      <c r="AS1542" s="31">
        <v>0.13856406460551018</v>
      </c>
    </row>
    <row r="1543" spans="44:45" x14ac:dyDescent="0.25">
      <c r="AR1543" s="30">
        <v>0.36000000000000015</v>
      </c>
      <c r="AS1543" s="31">
        <v>0.13856406460551018</v>
      </c>
    </row>
    <row r="1544" spans="44:45" x14ac:dyDescent="0.25">
      <c r="AR1544" s="30">
        <v>0.37000000000000016</v>
      </c>
      <c r="AS1544" s="31">
        <v>0.13856406460551018</v>
      </c>
    </row>
    <row r="1545" spans="44:45" x14ac:dyDescent="0.25">
      <c r="AR1545" s="30">
        <v>0.38000000000000017</v>
      </c>
      <c r="AS1545" s="31">
        <v>0.13856406460551018</v>
      </c>
    </row>
    <row r="1546" spans="44:45" x14ac:dyDescent="0.25">
      <c r="AR1546" s="30">
        <v>0.39000000000000018</v>
      </c>
      <c r="AS1546" s="31">
        <v>0.13856406460551018</v>
      </c>
    </row>
    <row r="1547" spans="44:45" x14ac:dyDescent="0.25">
      <c r="AR1547" s="30">
        <v>0.40000000000000019</v>
      </c>
      <c r="AS1547" s="31">
        <v>0.13856406460551018</v>
      </c>
    </row>
    <row r="1548" spans="44:45" x14ac:dyDescent="0.25">
      <c r="AR1548" s="30">
        <v>0.4100000000000002</v>
      </c>
      <c r="AS1548" s="31">
        <v>0.13856406460551018</v>
      </c>
    </row>
    <row r="1549" spans="44:45" x14ac:dyDescent="0.25">
      <c r="AR1549" s="30">
        <v>0.42000000000000021</v>
      </c>
      <c r="AS1549" s="31">
        <v>0.13856406460551018</v>
      </c>
    </row>
    <row r="1550" spans="44:45" x14ac:dyDescent="0.25">
      <c r="AR1550" s="30">
        <v>0.43000000000000022</v>
      </c>
      <c r="AS1550" s="31">
        <v>0.13856406460551018</v>
      </c>
    </row>
    <row r="1551" spans="44:45" x14ac:dyDescent="0.25">
      <c r="AR1551" s="30">
        <v>0.44000000000000022</v>
      </c>
      <c r="AS1551" s="31">
        <v>0.13856406460551018</v>
      </c>
    </row>
    <row r="1552" spans="44:45" x14ac:dyDescent="0.25">
      <c r="AR1552" s="30">
        <v>0.45000000000000023</v>
      </c>
      <c r="AS1552" s="31">
        <v>0.13856406460551018</v>
      </c>
    </row>
    <row r="1553" spans="44:45" x14ac:dyDescent="0.25">
      <c r="AR1553" s="30">
        <v>0.46000000000000024</v>
      </c>
      <c r="AS1553" s="31">
        <v>0.13856406460551018</v>
      </c>
    </row>
    <row r="1554" spans="44:45" x14ac:dyDescent="0.25">
      <c r="AR1554" s="30">
        <v>0.47000000000000025</v>
      </c>
      <c r="AS1554" s="31">
        <v>0.13856406460551018</v>
      </c>
    </row>
    <row r="1555" spans="44:45" x14ac:dyDescent="0.25">
      <c r="AR1555" s="30">
        <v>0.48000000000000026</v>
      </c>
      <c r="AS1555" s="31">
        <v>0.13856406460551018</v>
      </c>
    </row>
    <row r="1556" spans="44:45" x14ac:dyDescent="0.25">
      <c r="AR1556" s="30">
        <v>0.49000000000000027</v>
      </c>
      <c r="AS1556" s="31">
        <v>0.13856406460551018</v>
      </c>
    </row>
    <row r="1557" spans="44:45" x14ac:dyDescent="0.25">
      <c r="AR1557" s="30">
        <v>0.50000000000000022</v>
      </c>
      <c r="AS1557" s="31">
        <v>0.13856406460551018</v>
      </c>
    </row>
    <row r="1558" spans="44:45" x14ac:dyDescent="0.25">
      <c r="AR1558" s="30">
        <v>0.51000000000000023</v>
      </c>
      <c r="AS1558" s="31">
        <v>0.13856406460551018</v>
      </c>
    </row>
    <row r="1559" spans="44:45" x14ac:dyDescent="0.25">
      <c r="AR1559" s="30">
        <v>0.52000000000000024</v>
      </c>
      <c r="AS1559" s="31">
        <v>0.13856406460551018</v>
      </c>
    </row>
    <row r="1560" spans="44:45" x14ac:dyDescent="0.25">
      <c r="AR1560" s="30">
        <v>0.53000000000000025</v>
      </c>
      <c r="AS1560" s="31">
        <v>0.13856406460551018</v>
      </c>
    </row>
    <row r="1561" spans="44:45" x14ac:dyDescent="0.25">
      <c r="AR1561" s="30">
        <v>0.54000000000000026</v>
      </c>
      <c r="AS1561" s="31">
        <v>0.13856406460551018</v>
      </c>
    </row>
    <row r="1562" spans="44:45" x14ac:dyDescent="0.25">
      <c r="AR1562" s="30">
        <v>0.55000000000000027</v>
      </c>
      <c r="AS1562" s="31">
        <v>0.13856406460551018</v>
      </c>
    </row>
    <row r="1563" spans="44:45" x14ac:dyDescent="0.25">
      <c r="AR1563" s="30">
        <v>0.56000000000000028</v>
      </c>
      <c r="AS1563" s="31">
        <v>0.13856406460551018</v>
      </c>
    </row>
    <row r="1564" spans="44:45" x14ac:dyDescent="0.25">
      <c r="AR1564" s="30">
        <v>0.57000000000000028</v>
      </c>
      <c r="AS1564" s="31">
        <v>0.13856406460551018</v>
      </c>
    </row>
    <row r="1565" spans="44:45" x14ac:dyDescent="0.25">
      <c r="AR1565" s="30">
        <v>0.58000000000000029</v>
      </c>
      <c r="AS1565" s="31">
        <v>0.13856406460551018</v>
      </c>
    </row>
    <row r="1566" spans="44:45" x14ac:dyDescent="0.25">
      <c r="AR1566" s="30">
        <v>0.5900000000000003</v>
      </c>
      <c r="AS1566" s="31">
        <v>0.13856406460551018</v>
      </c>
    </row>
    <row r="1567" spans="44:45" x14ac:dyDescent="0.25">
      <c r="AR1567" s="30">
        <v>0.60000000000000031</v>
      </c>
      <c r="AS1567" s="31">
        <v>0.13856406460551018</v>
      </c>
    </row>
    <row r="1568" spans="44:45" x14ac:dyDescent="0.25">
      <c r="AR1568" s="30">
        <v>0.61000000000000032</v>
      </c>
      <c r="AS1568" s="31">
        <v>0.13856406460551018</v>
      </c>
    </row>
    <row r="1569" spans="44:45" x14ac:dyDescent="0.25">
      <c r="AR1569" s="30">
        <v>0.62000000000000033</v>
      </c>
      <c r="AS1569" s="31">
        <v>0.13856406460551018</v>
      </c>
    </row>
    <row r="1570" spans="44:45" x14ac:dyDescent="0.25">
      <c r="AR1570" s="30">
        <v>0.63000000000000034</v>
      </c>
      <c r="AS1570" s="31">
        <v>0.13856406460551018</v>
      </c>
    </row>
    <row r="1571" spans="44:45" x14ac:dyDescent="0.25">
      <c r="AR1571" s="30">
        <v>0.64000000000000035</v>
      </c>
      <c r="AS1571" s="31">
        <v>0.13856406460551018</v>
      </c>
    </row>
    <row r="1572" spans="44:45" x14ac:dyDescent="0.25">
      <c r="AR1572" s="30">
        <v>0.65000000000000036</v>
      </c>
      <c r="AS1572" s="31">
        <v>0.13856406460551018</v>
      </c>
    </row>
    <row r="1573" spans="44:45" x14ac:dyDescent="0.25">
      <c r="AR1573" s="30">
        <v>0.66000000000000036</v>
      </c>
      <c r="AS1573" s="31">
        <v>0.13856406460551018</v>
      </c>
    </row>
    <row r="1574" spans="44:45" x14ac:dyDescent="0.25">
      <c r="AR1574" s="30">
        <v>0.67000000000000037</v>
      </c>
      <c r="AS1574" s="31">
        <v>0.13856406460551018</v>
      </c>
    </row>
    <row r="1575" spans="44:45" x14ac:dyDescent="0.25">
      <c r="AR1575" s="30">
        <v>0.68000000000000038</v>
      </c>
      <c r="AS1575" s="31">
        <v>0.13856406460551018</v>
      </c>
    </row>
    <row r="1576" spans="44:45" x14ac:dyDescent="0.25">
      <c r="AR1576" s="30">
        <v>0.69000000000000039</v>
      </c>
      <c r="AS1576" s="31">
        <v>0.13856406460551018</v>
      </c>
    </row>
    <row r="1577" spans="44:45" x14ac:dyDescent="0.25">
      <c r="AR1577" s="30">
        <v>0.7000000000000004</v>
      </c>
      <c r="AS1577" s="31">
        <v>0.13856406460551018</v>
      </c>
    </row>
    <row r="1578" spans="44:45" x14ac:dyDescent="0.25">
      <c r="AR1578" s="30">
        <v>0.71000000000000041</v>
      </c>
      <c r="AS1578" s="31">
        <v>0.13856406460551018</v>
      </c>
    </row>
    <row r="1579" spans="44:45" x14ac:dyDescent="0.25">
      <c r="AR1579" s="30">
        <v>0.72000000000000042</v>
      </c>
      <c r="AS1579" s="31">
        <v>0.13856406460551018</v>
      </c>
    </row>
    <row r="1580" spans="44:45" x14ac:dyDescent="0.25">
      <c r="AR1580" s="30">
        <v>0.73000000000000043</v>
      </c>
      <c r="AS1580" s="31">
        <v>0.13856406460551018</v>
      </c>
    </row>
    <row r="1581" spans="44:45" x14ac:dyDescent="0.25">
      <c r="AR1581" s="30">
        <v>0.74000000000000044</v>
      </c>
      <c r="AS1581" s="31">
        <v>0.13856406460551018</v>
      </c>
    </row>
    <row r="1582" spans="44:45" x14ac:dyDescent="0.25">
      <c r="AR1582" s="30">
        <v>0.75000000000000044</v>
      </c>
      <c r="AS1582" s="31">
        <v>0.13856406460551018</v>
      </c>
    </row>
    <row r="1583" spans="44:45" x14ac:dyDescent="0.25">
      <c r="AR1583" s="30">
        <v>0.76000000000000045</v>
      </c>
      <c r="AS1583" s="31">
        <v>0.13856406460551018</v>
      </c>
    </row>
    <row r="1584" spans="44:45" x14ac:dyDescent="0.25">
      <c r="AR1584" s="30">
        <v>0.77000000000000046</v>
      </c>
      <c r="AS1584" s="31">
        <v>0.13856406460551018</v>
      </c>
    </row>
    <row r="1585" spans="44:45" x14ac:dyDescent="0.25">
      <c r="AR1585" s="30">
        <v>0.78000000000000047</v>
      </c>
      <c r="AS1585" s="31">
        <v>0.13856406460551018</v>
      </c>
    </row>
    <row r="1586" spans="44:45" x14ac:dyDescent="0.25">
      <c r="AR1586" s="30">
        <v>0.79000000000000048</v>
      </c>
      <c r="AS1586" s="31">
        <v>0.13856406460551018</v>
      </c>
    </row>
    <row r="1587" spans="44:45" x14ac:dyDescent="0.25">
      <c r="AR1587" s="30">
        <v>0.80000000000000049</v>
      </c>
      <c r="AS1587" s="31">
        <v>0.13856406460551018</v>
      </c>
    </row>
    <row r="1588" spans="44:45" x14ac:dyDescent="0.25">
      <c r="AR1588" s="30">
        <v>0.8100000000000005</v>
      </c>
      <c r="AS1588" s="31">
        <v>0.13856406460551018</v>
      </c>
    </row>
    <row r="1589" spans="44:45" x14ac:dyDescent="0.25">
      <c r="AR1589" s="30">
        <v>0.82000000000000051</v>
      </c>
      <c r="AS1589" s="31">
        <v>0.13856406460551018</v>
      </c>
    </row>
    <row r="1590" spans="44:45" x14ac:dyDescent="0.25">
      <c r="AR1590" s="30">
        <v>0.83000000000000052</v>
      </c>
      <c r="AS1590" s="31">
        <v>0.13856406460551018</v>
      </c>
    </row>
    <row r="1591" spans="44:45" x14ac:dyDescent="0.25">
      <c r="AR1591" s="30">
        <v>0.84000000000000052</v>
      </c>
      <c r="AS1591" s="31">
        <v>0.13856406460551018</v>
      </c>
    </row>
    <row r="1592" spans="44:45" x14ac:dyDescent="0.25">
      <c r="AR1592" s="30">
        <v>0.85000000000000053</v>
      </c>
      <c r="AS1592" s="31">
        <v>0.13856406460551018</v>
      </c>
    </row>
    <row r="1593" spans="44:45" x14ac:dyDescent="0.25">
      <c r="AR1593" s="30">
        <v>0.86000000000000054</v>
      </c>
      <c r="AS1593" s="31">
        <v>0.13856406460551018</v>
      </c>
    </row>
    <row r="1594" spans="44:45" x14ac:dyDescent="0.25">
      <c r="AR1594" s="30">
        <v>0.87000000000000055</v>
      </c>
      <c r="AS1594" s="31">
        <v>0.13856406460551018</v>
      </c>
    </row>
    <row r="1595" spans="44:45" x14ac:dyDescent="0.25">
      <c r="AR1595" s="30">
        <v>0.88000000000000056</v>
      </c>
      <c r="AS1595" s="31">
        <v>0.13856406460551018</v>
      </c>
    </row>
    <row r="1596" spans="44:45" x14ac:dyDescent="0.25">
      <c r="AR1596" s="30">
        <v>0.89000000000000057</v>
      </c>
      <c r="AS1596" s="31">
        <v>0.13856406460551018</v>
      </c>
    </row>
    <row r="1597" spans="44:45" x14ac:dyDescent="0.25">
      <c r="AR1597" s="30">
        <v>0.90000000000000058</v>
      </c>
      <c r="AS1597" s="31">
        <v>0.13856406460551018</v>
      </c>
    </row>
    <row r="1598" spans="44:45" x14ac:dyDescent="0.25">
      <c r="AR1598" s="30">
        <v>0.91000000000000059</v>
      </c>
      <c r="AS1598" s="31">
        <v>0.13856406460551018</v>
      </c>
    </row>
    <row r="1599" spans="44:45" x14ac:dyDescent="0.25">
      <c r="AR1599" s="30">
        <v>0.9200000000000006</v>
      </c>
      <c r="AS1599" s="31">
        <v>0.13856406460551018</v>
      </c>
    </row>
    <row r="1600" spans="44:45" x14ac:dyDescent="0.25">
      <c r="AR1600" s="30"/>
      <c r="AS1600" s="31"/>
    </row>
    <row r="1601" spans="44:45" x14ac:dyDescent="0.25">
      <c r="AR1601" s="30">
        <v>8.4999999999999992E-2</v>
      </c>
      <c r="AS1601" s="31">
        <v>0.14722431864335458</v>
      </c>
    </row>
    <row r="1602" spans="44:45" x14ac:dyDescent="0.25">
      <c r="AR1602" s="30">
        <v>9.4999999999999987E-2</v>
      </c>
      <c r="AS1602" s="31">
        <v>0.14722431864335458</v>
      </c>
    </row>
    <row r="1603" spans="44:45" x14ac:dyDescent="0.25">
      <c r="AR1603" s="30">
        <v>0.10499999999999998</v>
      </c>
      <c r="AS1603" s="31">
        <v>0.14722431864335458</v>
      </c>
    </row>
    <row r="1604" spans="44:45" x14ac:dyDescent="0.25">
      <c r="AR1604" s="30">
        <v>0.11499999999999998</v>
      </c>
      <c r="AS1604" s="31">
        <v>0.14722431864335458</v>
      </c>
    </row>
    <row r="1605" spans="44:45" x14ac:dyDescent="0.25">
      <c r="AR1605" s="30">
        <v>0.12499999999999997</v>
      </c>
      <c r="AS1605" s="31">
        <v>0.14722431864335458</v>
      </c>
    </row>
    <row r="1606" spans="44:45" x14ac:dyDescent="0.25">
      <c r="AR1606" s="30">
        <v>0.13499999999999998</v>
      </c>
      <c r="AS1606" s="31">
        <v>0.14722431864335458</v>
      </c>
    </row>
    <row r="1607" spans="44:45" x14ac:dyDescent="0.25">
      <c r="AR1607" s="30">
        <v>0.14499999999999999</v>
      </c>
      <c r="AS1607" s="31">
        <v>0.14722431864335458</v>
      </c>
    </row>
    <row r="1608" spans="44:45" x14ac:dyDescent="0.25">
      <c r="AR1608" s="30">
        <v>0.155</v>
      </c>
      <c r="AS1608" s="31">
        <v>0.14722431864335458</v>
      </c>
    </row>
    <row r="1609" spans="44:45" x14ac:dyDescent="0.25">
      <c r="AR1609" s="30">
        <v>0.16500000000000001</v>
      </c>
      <c r="AS1609" s="31">
        <v>0.14722431864335458</v>
      </c>
    </row>
    <row r="1610" spans="44:45" x14ac:dyDescent="0.25">
      <c r="AR1610" s="30">
        <v>0.17500000000000002</v>
      </c>
      <c r="AS1610" s="31">
        <v>0.14722431864335458</v>
      </c>
    </row>
    <row r="1611" spans="44:45" x14ac:dyDescent="0.25">
      <c r="AR1611" s="30">
        <v>0.18500000000000003</v>
      </c>
      <c r="AS1611" s="31">
        <v>0.14722431864335458</v>
      </c>
    </row>
    <row r="1612" spans="44:45" x14ac:dyDescent="0.25">
      <c r="AR1612" s="30">
        <v>0.19500000000000003</v>
      </c>
      <c r="AS1612" s="31">
        <v>0.14722431864335458</v>
      </c>
    </row>
    <row r="1613" spans="44:45" x14ac:dyDescent="0.25">
      <c r="AR1613" s="30">
        <v>0.20500000000000004</v>
      </c>
      <c r="AS1613" s="31">
        <v>0.14722431864335458</v>
      </c>
    </row>
    <row r="1614" spans="44:45" x14ac:dyDescent="0.25">
      <c r="AR1614" s="30">
        <v>0.21500000000000005</v>
      </c>
      <c r="AS1614" s="31">
        <v>0.14722431864335458</v>
      </c>
    </row>
    <row r="1615" spans="44:45" x14ac:dyDescent="0.25">
      <c r="AR1615" s="30">
        <v>0.22500000000000006</v>
      </c>
      <c r="AS1615" s="31">
        <v>0.14722431864335458</v>
      </c>
    </row>
    <row r="1616" spans="44:45" x14ac:dyDescent="0.25">
      <c r="AR1616" s="30">
        <v>0.23500000000000007</v>
      </c>
      <c r="AS1616" s="31">
        <v>0.14722431864335458</v>
      </c>
    </row>
    <row r="1617" spans="44:45" x14ac:dyDescent="0.25">
      <c r="AR1617" s="30">
        <v>0.24500000000000008</v>
      </c>
      <c r="AS1617" s="31">
        <v>0.14722431864335458</v>
      </c>
    </row>
    <row r="1618" spans="44:45" x14ac:dyDescent="0.25">
      <c r="AR1618" s="30">
        <v>0.25500000000000006</v>
      </c>
      <c r="AS1618" s="31">
        <v>0.14722431864335458</v>
      </c>
    </row>
    <row r="1619" spans="44:45" x14ac:dyDescent="0.25">
      <c r="AR1619" s="30">
        <v>0.26500000000000007</v>
      </c>
      <c r="AS1619" s="31">
        <v>0.14722431864335458</v>
      </c>
    </row>
    <row r="1620" spans="44:45" x14ac:dyDescent="0.25">
      <c r="AR1620" s="30">
        <v>0.27500000000000008</v>
      </c>
      <c r="AS1620" s="31">
        <v>0.14722431864335458</v>
      </c>
    </row>
    <row r="1621" spans="44:45" x14ac:dyDescent="0.25">
      <c r="AR1621" s="30">
        <v>0.28500000000000009</v>
      </c>
      <c r="AS1621" s="31">
        <v>0.14722431864335458</v>
      </c>
    </row>
    <row r="1622" spans="44:45" x14ac:dyDescent="0.25">
      <c r="AR1622" s="30">
        <v>0.2950000000000001</v>
      </c>
      <c r="AS1622" s="31">
        <v>0.14722431864335458</v>
      </c>
    </row>
    <row r="1623" spans="44:45" x14ac:dyDescent="0.25">
      <c r="AR1623" s="30">
        <v>0.3050000000000001</v>
      </c>
      <c r="AS1623" s="31">
        <v>0.14722431864335458</v>
      </c>
    </row>
    <row r="1624" spans="44:45" x14ac:dyDescent="0.25">
      <c r="AR1624" s="30">
        <v>0.31500000000000011</v>
      </c>
      <c r="AS1624" s="31">
        <v>0.14722431864335458</v>
      </c>
    </row>
    <row r="1625" spans="44:45" x14ac:dyDescent="0.25">
      <c r="AR1625" s="30">
        <v>0.32500000000000012</v>
      </c>
      <c r="AS1625" s="31">
        <v>0.14722431864335458</v>
      </c>
    </row>
    <row r="1626" spans="44:45" x14ac:dyDescent="0.25">
      <c r="AR1626" s="30">
        <v>0.33500000000000013</v>
      </c>
      <c r="AS1626" s="31">
        <v>0.14722431864335458</v>
      </c>
    </row>
    <row r="1627" spans="44:45" x14ac:dyDescent="0.25">
      <c r="AR1627" s="30">
        <v>0.34500000000000014</v>
      </c>
      <c r="AS1627" s="31">
        <v>0.14722431864335458</v>
      </c>
    </row>
    <row r="1628" spans="44:45" x14ac:dyDescent="0.25">
      <c r="AR1628" s="30">
        <v>0.35500000000000015</v>
      </c>
      <c r="AS1628" s="31">
        <v>0.14722431864335458</v>
      </c>
    </row>
    <row r="1629" spans="44:45" x14ac:dyDescent="0.25">
      <c r="AR1629" s="30">
        <v>0.36500000000000016</v>
      </c>
      <c r="AS1629" s="31">
        <v>0.14722431864335458</v>
      </c>
    </row>
    <row r="1630" spans="44:45" x14ac:dyDescent="0.25">
      <c r="AR1630" s="30">
        <v>0.37500000000000017</v>
      </c>
      <c r="AS1630" s="31">
        <v>0.14722431864335458</v>
      </c>
    </row>
    <row r="1631" spans="44:45" x14ac:dyDescent="0.25">
      <c r="AR1631" s="30">
        <v>0.38500000000000018</v>
      </c>
      <c r="AS1631" s="31">
        <v>0.14722431864335458</v>
      </c>
    </row>
    <row r="1632" spans="44:45" x14ac:dyDescent="0.25">
      <c r="AR1632" s="30">
        <v>0.39500000000000018</v>
      </c>
      <c r="AS1632" s="31">
        <v>0.14722431864335458</v>
      </c>
    </row>
    <row r="1633" spans="44:45" x14ac:dyDescent="0.25">
      <c r="AR1633" s="30">
        <v>0.40500000000000019</v>
      </c>
      <c r="AS1633" s="31">
        <v>0.14722431864335458</v>
      </c>
    </row>
    <row r="1634" spans="44:45" x14ac:dyDescent="0.25">
      <c r="AR1634" s="30">
        <v>0.4150000000000002</v>
      </c>
      <c r="AS1634" s="31">
        <v>0.14722431864335458</v>
      </c>
    </row>
    <row r="1635" spans="44:45" x14ac:dyDescent="0.25">
      <c r="AR1635" s="30">
        <v>0.42500000000000021</v>
      </c>
      <c r="AS1635" s="31">
        <v>0.14722431864335458</v>
      </c>
    </row>
    <row r="1636" spans="44:45" x14ac:dyDescent="0.25">
      <c r="AR1636" s="30">
        <v>0.43500000000000022</v>
      </c>
      <c r="AS1636" s="31">
        <v>0.14722431864335458</v>
      </c>
    </row>
    <row r="1637" spans="44:45" x14ac:dyDescent="0.25">
      <c r="AR1637" s="30">
        <v>0.44500000000000023</v>
      </c>
      <c r="AS1637" s="31">
        <v>0.14722431864335458</v>
      </c>
    </row>
    <row r="1638" spans="44:45" x14ac:dyDescent="0.25">
      <c r="AR1638" s="30">
        <v>0.45500000000000024</v>
      </c>
      <c r="AS1638" s="31">
        <v>0.14722431864335458</v>
      </c>
    </row>
    <row r="1639" spans="44:45" x14ac:dyDescent="0.25">
      <c r="AR1639" s="30">
        <v>0.46500000000000025</v>
      </c>
      <c r="AS1639" s="31">
        <v>0.14722431864335458</v>
      </c>
    </row>
    <row r="1640" spans="44:45" x14ac:dyDescent="0.25">
      <c r="AR1640" s="30">
        <v>0.47500000000000026</v>
      </c>
      <c r="AS1640" s="31">
        <v>0.14722431864335458</v>
      </c>
    </row>
    <row r="1641" spans="44:45" x14ac:dyDescent="0.25">
      <c r="AR1641" s="30">
        <v>0.48500000000000026</v>
      </c>
      <c r="AS1641" s="31">
        <v>0.14722431864335458</v>
      </c>
    </row>
    <row r="1642" spans="44:45" x14ac:dyDescent="0.25">
      <c r="AR1642" s="30">
        <v>0.49500000000000027</v>
      </c>
      <c r="AS1642" s="31">
        <v>0.14722431864335458</v>
      </c>
    </row>
    <row r="1643" spans="44:45" x14ac:dyDescent="0.25">
      <c r="AR1643" s="30">
        <v>0.50500000000000023</v>
      </c>
      <c r="AS1643" s="31">
        <v>0.14722431864335458</v>
      </c>
    </row>
    <row r="1644" spans="44:45" x14ac:dyDescent="0.25">
      <c r="AR1644" s="30">
        <v>0.51500000000000024</v>
      </c>
      <c r="AS1644" s="31">
        <v>0.14722431864335458</v>
      </c>
    </row>
    <row r="1645" spans="44:45" x14ac:dyDescent="0.25">
      <c r="AR1645" s="30">
        <v>0.52500000000000024</v>
      </c>
      <c r="AS1645" s="31">
        <v>0.14722431864335458</v>
      </c>
    </row>
    <row r="1646" spans="44:45" x14ac:dyDescent="0.25">
      <c r="AR1646" s="30">
        <v>0.53500000000000025</v>
      </c>
      <c r="AS1646" s="31">
        <v>0.14722431864335458</v>
      </c>
    </row>
    <row r="1647" spans="44:45" x14ac:dyDescent="0.25">
      <c r="AR1647" s="30">
        <v>0.54500000000000026</v>
      </c>
      <c r="AS1647" s="31">
        <v>0.14722431864335458</v>
      </c>
    </row>
    <row r="1648" spans="44:45" x14ac:dyDescent="0.25">
      <c r="AR1648" s="30">
        <v>0.55500000000000027</v>
      </c>
      <c r="AS1648" s="31">
        <v>0.14722431864335458</v>
      </c>
    </row>
    <row r="1649" spans="44:45" x14ac:dyDescent="0.25">
      <c r="AR1649" s="30">
        <v>0.56500000000000028</v>
      </c>
      <c r="AS1649" s="31">
        <v>0.14722431864335458</v>
      </c>
    </row>
    <row r="1650" spans="44:45" x14ac:dyDescent="0.25">
      <c r="AR1650" s="30">
        <v>0.57500000000000029</v>
      </c>
      <c r="AS1650" s="31">
        <v>0.14722431864335458</v>
      </c>
    </row>
    <row r="1651" spans="44:45" x14ac:dyDescent="0.25">
      <c r="AR1651" s="30">
        <v>0.5850000000000003</v>
      </c>
      <c r="AS1651" s="31">
        <v>0.14722431864335458</v>
      </c>
    </row>
    <row r="1652" spans="44:45" x14ac:dyDescent="0.25">
      <c r="AR1652" s="30">
        <v>0.59500000000000031</v>
      </c>
      <c r="AS1652" s="31">
        <v>0.14722431864335458</v>
      </c>
    </row>
    <row r="1653" spans="44:45" x14ac:dyDescent="0.25">
      <c r="AR1653" s="30">
        <v>0.60500000000000032</v>
      </c>
      <c r="AS1653" s="31">
        <v>0.14722431864335458</v>
      </c>
    </row>
    <row r="1654" spans="44:45" x14ac:dyDescent="0.25">
      <c r="AR1654" s="30">
        <v>0.61500000000000032</v>
      </c>
      <c r="AS1654" s="31">
        <v>0.14722431864335458</v>
      </c>
    </row>
    <row r="1655" spans="44:45" x14ac:dyDescent="0.25">
      <c r="AR1655" s="30">
        <v>0.62500000000000033</v>
      </c>
      <c r="AS1655" s="31">
        <v>0.14722431864335458</v>
      </c>
    </row>
    <row r="1656" spans="44:45" x14ac:dyDescent="0.25">
      <c r="AR1656" s="30">
        <v>0.63500000000000034</v>
      </c>
      <c r="AS1656" s="31">
        <v>0.14722431864335458</v>
      </c>
    </row>
    <row r="1657" spans="44:45" x14ac:dyDescent="0.25">
      <c r="AR1657" s="30">
        <v>0.64500000000000035</v>
      </c>
      <c r="AS1657" s="31">
        <v>0.14722431864335458</v>
      </c>
    </row>
    <row r="1658" spans="44:45" x14ac:dyDescent="0.25">
      <c r="AR1658" s="30">
        <v>0.65500000000000036</v>
      </c>
      <c r="AS1658" s="31">
        <v>0.14722431864335458</v>
      </c>
    </row>
    <row r="1659" spans="44:45" x14ac:dyDescent="0.25">
      <c r="AR1659" s="30">
        <v>0.66500000000000037</v>
      </c>
      <c r="AS1659" s="31">
        <v>0.14722431864335458</v>
      </c>
    </row>
    <row r="1660" spans="44:45" x14ac:dyDescent="0.25">
      <c r="AR1660" s="30">
        <v>0.67500000000000038</v>
      </c>
      <c r="AS1660" s="31">
        <v>0.14722431864335458</v>
      </c>
    </row>
    <row r="1661" spans="44:45" x14ac:dyDescent="0.25">
      <c r="AR1661" s="30">
        <v>0.68500000000000039</v>
      </c>
      <c r="AS1661" s="31">
        <v>0.14722431864335458</v>
      </c>
    </row>
    <row r="1662" spans="44:45" x14ac:dyDescent="0.25">
      <c r="AR1662" s="30">
        <v>0.6950000000000004</v>
      </c>
      <c r="AS1662" s="31">
        <v>0.14722431864335458</v>
      </c>
    </row>
    <row r="1663" spans="44:45" x14ac:dyDescent="0.25">
      <c r="AR1663" s="30">
        <v>0.7050000000000004</v>
      </c>
      <c r="AS1663" s="31">
        <v>0.14722431864335458</v>
      </c>
    </row>
    <row r="1664" spans="44:45" x14ac:dyDescent="0.25">
      <c r="AR1664" s="30">
        <v>0.71500000000000041</v>
      </c>
      <c r="AS1664" s="31">
        <v>0.14722431864335458</v>
      </c>
    </row>
    <row r="1665" spans="44:45" x14ac:dyDescent="0.25">
      <c r="AR1665" s="30">
        <v>0.72500000000000042</v>
      </c>
      <c r="AS1665" s="31">
        <v>0.14722431864335458</v>
      </c>
    </row>
    <row r="1666" spans="44:45" x14ac:dyDescent="0.25">
      <c r="AR1666" s="30">
        <v>0.73500000000000043</v>
      </c>
      <c r="AS1666" s="31">
        <v>0.14722431864335458</v>
      </c>
    </row>
    <row r="1667" spans="44:45" x14ac:dyDescent="0.25">
      <c r="AR1667" s="30">
        <v>0.74500000000000044</v>
      </c>
      <c r="AS1667" s="31">
        <v>0.14722431864335458</v>
      </c>
    </row>
    <row r="1668" spans="44:45" x14ac:dyDescent="0.25">
      <c r="AR1668" s="30">
        <v>0.75500000000000045</v>
      </c>
      <c r="AS1668" s="31">
        <v>0.14722431864335458</v>
      </c>
    </row>
    <row r="1669" spans="44:45" x14ac:dyDescent="0.25">
      <c r="AR1669" s="30">
        <v>0.76500000000000046</v>
      </c>
      <c r="AS1669" s="31">
        <v>0.14722431864335458</v>
      </c>
    </row>
    <row r="1670" spans="44:45" x14ac:dyDescent="0.25">
      <c r="AR1670" s="30">
        <v>0.77500000000000047</v>
      </c>
      <c r="AS1670" s="31">
        <v>0.14722431864335458</v>
      </c>
    </row>
    <row r="1671" spans="44:45" x14ac:dyDescent="0.25">
      <c r="AR1671" s="30">
        <v>0.78500000000000048</v>
      </c>
      <c r="AS1671" s="31">
        <v>0.14722431864335458</v>
      </c>
    </row>
    <row r="1672" spans="44:45" x14ac:dyDescent="0.25">
      <c r="AR1672" s="30">
        <v>0.79500000000000048</v>
      </c>
      <c r="AS1672" s="31">
        <v>0.14722431864335458</v>
      </c>
    </row>
    <row r="1673" spans="44:45" x14ac:dyDescent="0.25">
      <c r="AR1673" s="30">
        <v>0.80500000000000049</v>
      </c>
      <c r="AS1673" s="31">
        <v>0.14722431864335458</v>
      </c>
    </row>
    <row r="1674" spans="44:45" x14ac:dyDescent="0.25">
      <c r="AR1674" s="30">
        <v>0.8150000000000005</v>
      </c>
      <c r="AS1674" s="31">
        <v>0.14722431864335458</v>
      </c>
    </row>
    <row r="1675" spans="44:45" x14ac:dyDescent="0.25">
      <c r="AR1675" s="30">
        <v>0.82500000000000051</v>
      </c>
      <c r="AS1675" s="31">
        <v>0.14722431864335458</v>
      </c>
    </row>
    <row r="1676" spans="44:45" x14ac:dyDescent="0.25">
      <c r="AR1676" s="30">
        <v>0.83500000000000052</v>
      </c>
      <c r="AS1676" s="31">
        <v>0.14722431864335458</v>
      </c>
    </row>
    <row r="1677" spans="44:45" x14ac:dyDescent="0.25">
      <c r="AR1677" s="30">
        <v>0.84500000000000053</v>
      </c>
      <c r="AS1677" s="31">
        <v>0.14722431864335458</v>
      </c>
    </row>
    <row r="1678" spans="44:45" x14ac:dyDescent="0.25">
      <c r="AR1678" s="30">
        <v>0.85500000000000054</v>
      </c>
      <c r="AS1678" s="31">
        <v>0.14722431864335458</v>
      </c>
    </row>
    <row r="1679" spans="44:45" x14ac:dyDescent="0.25">
      <c r="AR1679" s="30">
        <v>0.86500000000000055</v>
      </c>
      <c r="AS1679" s="31">
        <v>0.14722431864335458</v>
      </c>
    </row>
    <row r="1680" spans="44:45" x14ac:dyDescent="0.25">
      <c r="AR1680" s="30">
        <v>0.87500000000000056</v>
      </c>
      <c r="AS1680" s="31">
        <v>0.14722431864335458</v>
      </c>
    </row>
    <row r="1681" spans="44:45" x14ac:dyDescent="0.25">
      <c r="AR1681" s="30">
        <v>0.88500000000000056</v>
      </c>
      <c r="AS1681" s="31">
        <v>0.14722431864335458</v>
      </c>
    </row>
    <row r="1682" spans="44:45" x14ac:dyDescent="0.25">
      <c r="AR1682" s="30">
        <v>0.89500000000000057</v>
      </c>
      <c r="AS1682" s="31">
        <v>0.14722431864335458</v>
      </c>
    </row>
    <row r="1683" spans="44:45" x14ac:dyDescent="0.25">
      <c r="AR1683" s="30">
        <v>0.90500000000000058</v>
      </c>
      <c r="AS1683" s="31">
        <v>0.14722431864335458</v>
      </c>
    </row>
    <row r="1684" spans="44:45" x14ac:dyDescent="0.25">
      <c r="AR1684" s="30">
        <v>0.91500000000000059</v>
      </c>
      <c r="AS1684" s="31">
        <v>0.14722431864335458</v>
      </c>
    </row>
    <row r="1685" spans="44:45" x14ac:dyDescent="0.25">
      <c r="AR1685" s="30"/>
      <c r="AS1685" s="31"/>
    </row>
    <row r="1686" spans="44:45" x14ac:dyDescent="0.25">
      <c r="AR1686" s="30">
        <v>0.09</v>
      </c>
      <c r="AS1686" s="31">
        <v>0.15588457268119896</v>
      </c>
    </row>
    <row r="1687" spans="44:45" x14ac:dyDescent="0.25">
      <c r="AR1687" s="30">
        <v>9.9999999999999992E-2</v>
      </c>
      <c r="AS1687" s="31">
        <v>0.15588457268119896</v>
      </c>
    </row>
    <row r="1688" spans="44:45" x14ac:dyDescent="0.25">
      <c r="AR1688" s="30">
        <v>0.10999999999999999</v>
      </c>
      <c r="AS1688" s="31">
        <v>0.15588457268119896</v>
      </c>
    </row>
    <row r="1689" spans="44:45" x14ac:dyDescent="0.25">
      <c r="AR1689" s="30">
        <v>0.11999999999999998</v>
      </c>
      <c r="AS1689" s="31">
        <v>0.15588457268119896</v>
      </c>
    </row>
    <row r="1690" spans="44:45" x14ac:dyDescent="0.25">
      <c r="AR1690" s="30">
        <v>0.12999999999999998</v>
      </c>
      <c r="AS1690" s="31">
        <v>0.15588457268119896</v>
      </c>
    </row>
    <row r="1691" spans="44:45" x14ac:dyDescent="0.25">
      <c r="AR1691" s="30">
        <v>0.13999999999999999</v>
      </c>
      <c r="AS1691" s="31">
        <v>0.15588457268119896</v>
      </c>
    </row>
    <row r="1692" spans="44:45" x14ac:dyDescent="0.25">
      <c r="AR1692" s="30">
        <v>0.15</v>
      </c>
      <c r="AS1692" s="31">
        <v>0.15588457268119896</v>
      </c>
    </row>
    <row r="1693" spans="44:45" x14ac:dyDescent="0.25">
      <c r="AR1693" s="30">
        <v>0.16</v>
      </c>
      <c r="AS1693" s="31">
        <v>0.15588457268119896</v>
      </c>
    </row>
    <row r="1694" spans="44:45" x14ac:dyDescent="0.25">
      <c r="AR1694" s="30">
        <v>0.17</v>
      </c>
      <c r="AS1694" s="31">
        <v>0.15588457268119896</v>
      </c>
    </row>
    <row r="1695" spans="44:45" x14ac:dyDescent="0.25">
      <c r="AR1695" s="30">
        <v>0.18000000000000002</v>
      </c>
      <c r="AS1695" s="31">
        <v>0.15588457268119896</v>
      </c>
    </row>
    <row r="1696" spans="44:45" x14ac:dyDescent="0.25">
      <c r="AR1696" s="30">
        <v>0.19000000000000003</v>
      </c>
      <c r="AS1696" s="31">
        <v>0.15588457268119896</v>
      </c>
    </row>
    <row r="1697" spans="44:45" x14ac:dyDescent="0.25">
      <c r="AR1697" s="30">
        <v>0.20000000000000004</v>
      </c>
      <c r="AS1697" s="31">
        <v>0.15588457268119896</v>
      </c>
    </row>
    <row r="1698" spans="44:45" x14ac:dyDescent="0.25">
      <c r="AR1698" s="30">
        <v>0.21000000000000005</v>
      </c>
      <c r="AS1698" s="31">
        <v>0.15588457268119896</v>
      </c>
    </row>
    <row r="1699" spans="44:45" x14ac:dyDescent="0.25">
      <c r="AR1699" s="30">
        <v>0.22000000000000006</v>
      </c>
      <c r="AS1699" s="31">
        <v>0.15588457268119896</v>
      </c>
    </row>
    <row r="1700" spans="44:45" x14ac:dyDescent="0.25">
      <c r="AR1700" s="30">
        <v>0.23000000000000007</v>
      </c>
      <c r="AS1700" s="31">
        <v>0.15588457268119896</v>
      </c>
    </row>
    <row r="1701" spans="44:45" x14ac:dyDescent="0.25">
      <c r="AR1701" s="30">
        <v>0.24000000000000007</v>
      </c>
      <c r="AS1701" s="31">
        <v>0.15588457268119896</v>
      </c>
    </row>
    <row r="1702" spans="44:45" x14ac:dyDescent="0.25">
      <c r="AR1702" s="30">
        <v>0.25000000000000006</v>
      </c>
      <c r="AS1702" s="31">
        <v>0.15588457268119896</v>
      </c>
    </row>
    <row r="1703" spans="44:45" x14ac:dyDescent="0.25">
      <c r="AR1703" s="30">
        <v>0.26000000000000006</v>
      </c>
      <c r="AS1703" s="31">
        <v>0.15588457268119896</v>
      </c>
    </row>
    <row r="1704" spans="44:45" x14ac:dyDescent="0.25">
      <c r="AR1704" s="30">
        <v>0.27000000000000007</v>
      </c>
      <c r="AS1704" s="31">
        <v>0.15588457268119896</v>
      </c>
    </row>
    <row r="1705" spans="44:45" x14ac:dyDescent="0.25">
      <c r="AR1705" s="30">
        <v>0.28000000000000008</v>
      </c>
      <c r="AS1705" s="31">
        <v>0.15588457268119896</v>
      </c>
    </row>
    <row r="1706" spans="44:45" x14ac:dyDescent="0.25">
      <c r="AR1706" s="30">
        <v>0.29000000000000009</v>
      </c>
      <c r="AS1706" s="31">
        <v>0.15588457268119896</v>
      </c>
    </row>
    <row r="1707" spans="44:45" x14ac:dyDescent="0.25">
      <c r="AR1707" s="30">
        <v>0.3000000000000001</v>
      </c>
      <c r="AS1707" s="31">
        <v>0.15588457268119896</v>
      </c>
    </row>
    <row r="1708" spans="44:45" x14ac:dyDescent="0.25">
      <c r="AR1708" s="30">
        <v>0.31000000000000011</v>
      </c>
      <c r="AS1708" s="31">
        <v>0.15588457268119896</v>
      </c>
    </row>
    <row r="1709" spans="44:45" x14ac:dyDescent="0.25">
      <c r="AR1709" s="30">
        <v>0.32000000000000012</v>
      </c>
      <c r="AS1709" s="31">
        <v>0.15588457268119896</v>
      </c>
    </row>
    <row r="1710" spans="44:45" x14ac:dyDescent="0.25">
      <c r="AR1710" s="30">
        <v>0.33000000000000013</v>
      </c>
      <c r="AS1710" s="31">
        <v>0.15588457268119896</v>
      </c>
    </row>
    <row r="1711" spans="44:45" x14ac:dyDescent="0.25">
      <c r="AR1711" s="30">
        <v>0.34000000000000014</v>
      </c>
      <c r="AS1711" s="31">
        <v>0.15588457268119896</v>
      </c>
    </row>
    <row r="1712" spans="44:45" x14ac:dyDescent="0.25">
      <c r="AR1712" s="30">
        <v>0.35000000000000014</v>
      </c>
      <c r="AS1712" s="31">
        <v>0.15588457268119896</v>
      </c>
    </row>
    <row r="1713" spans="44:45" x14ac:dyDescent="0.25">
      <c r="AR1713" s="30">
        <v>0.36000000000000015</v>
      </c>
      <c r="AS1713" s="31">
        <v>0.15588457268119896</v>
      </c>
    </row>
    <row r="1714" spans="44:45" x14ac:dyDescent="0.25">
      <c r="AR1714" s="30">
        <v>0.37000000000000016</v>
      </c>
      <c r="AS1714" s="31">
        <v>0.15588457268119896</v>
      </c>
    </row>
    <row r="1715" spans="44:45" x14ac:dyDescent="0.25">
      <c r="AR1715" s="30">
        <v>0.38000000000000017</v>
      </c>
      <c r="AS1715" s="31">
        <v>0.15588457268119896</v>
      </c>
    </row>
    <row r="1716" spans="44:45" x14ac:dyDescent="0.25">
      <c r="AR1716" s="30">
        <v>0.39000000000000018</v>
      </c>
      <c r="AS1716" s="31">
        <v>0.15588457268119896</v>
      </c>
    </row>
    <row r="1717" spans="44:45" x14ac:dyDescent="0.25">
      <c r="AR1717" s="30">
        <v>0.40000000000000019</v>
      </c>
      <c r="AS1717" s="31">
        <v>0.15588457268119896</v>
      </c>
    </row>
    <row r="1718" spans="44:45" x14ac:dyDescent="0.25">
      <c r="AR1718" s="30">
        <v>0.4100000000000002</v>
      </c>
      <c r="AS1718" s="31">
        <v>0.15588457268119896</v>
      </c>
    </row>
    <row r="1719" spans="44:45" x14ac:dyDescent="0.25">
      <c r="AR1719" s="30">
        <v>0.42000000000000021</v>
      </c>
      <c r="AS1719" s="31">
        <v>0.15588457268119896</v>
      </c>
    </row>
    <row r="1720" spans="44:45" x14ac:dyDescent="0.25">
      <c r="AR1720" s="30">
        <v>0.43000000000000022</v>
      </c>
      <c r="AS1720" s="31">
        <v>0.15588457268119896</v>
      </c>
    </row>
    <row r="1721" spans="44:45" x14ac:dyDescent="0.25">
      <c r="AR1721" s="30">
        <v>0.44000000000000022</v>
      </c>
      <c r="AS1721" s="31">
        <v>0.15588457268119896</v>
      </c>
    </row>
    <row r="1722" spans="44:45" x14ac:dyDescent="0.25">
      <c r="AR1722" s="30">
        <v>0.45000000000000023</v>
      </c>
      <c r="AS1722" s="31">
        <v>0.15588457268119896</v>
      </c>
    </row>
    <row r="1723" spans="44:45" x14ac:dyDescent="0.25">
      <c r="AR1723" s="30">
        <v>0.46000000000000024</v>
      </c>
      <c r="AS1723" s="31">
        <v>0.15588457268119896</v>
      </c>
    </row>
    <row r="1724" spans="44:45" x14ac:dyDescent="0.25">
      <c r="AR1724" s="30">
        <v>0.47000000000000025</v>
      </c>
      <c r="AS1724" s="31">
        <v>0.15588457268119896</v>
      </c>
    </row>
    <row r="1725" spans="44:45" x14ac:dyDescent="0.25">
      <c r="AR1725" s="30">
        <v>0.48000000000000026</v>
      </c>
      <c r="AS1725" s="31">
        <v>0.15588457268119896</v>
      </c>
    </row>
    <row r="1726" spans="44:45" x14ac:dyDescent="0.25">
      <c r="AR1726" s="30">
        <v>0.49000000000000027</v>
      </c>
      <c r="AS1726" s="31">
        <v>0.15588457268119896</v>
      </c>
    </row>
    <row r="1727" spans="44:45" x14ac:dyDescent="0.25">
      <c r="AR1727" s="30">
        <v>0.50000000000000022</v>
      </c>
      <c r="AS1727" s="31">
        <v>0.15588457268119896</v>
      </c>
    </row>
    <row r="1728" spans="44:45" x14ac:dyDescent="0.25">
      <c r="AR1728" s="30">
        <v>0.51000000000000023</v>
      </c>
      <c r="AS1728" s="31">
        <v>0.15588457268119896</v>
      </c>
    </row>
    <row r="1729" spans="44:45" x14ac:dyDescent="0.25">
      <c r="AR1729" s="30">
        <v>0.52000000000000024</v>
      </c>
      <c r="AS1729" s="31">
        <v>0.15588457268119896</v>
      </c>
    </row>
    <row r="1730" spans="44:45" x14ac:dyDescent="0.25">
      <c r="AR1730" s="30">
        <v>0.53000000000000025</v>
      </c>
      <c r="AS1730" s="31">
        <v>0.15588457268119896</v>
      </c>
    </row>
    <row r="1731" spans="44:45" x14ac:dyDescent="0.25">
      <c r="AR1731" s="30">
        <v>0.54000000000000026</v>
      </c>
      <c r="AS1731" s="31">
        <v>0.15588457268119896</v>
      </c>
    </row>
    <row r="1732" spans="44:45" x14ac:dyDescent="0.25">
      <c r="AR1732" s="30">
        <v>0.55000000000000027</v>
      </c>
      <c r="AS1732" s="31">
        <v>0.15588457268119896</v>
      </c>
    </row>
    <row r="1733" spans="44:45" x14ac:dyDescent="0.25">
      <c r="AR1733" s="30">
        <v>0.56000000000000028</v>
      </c>
      <c r="AS1733" s="31">
        <v>0.15588457268119896</v>
      </c>
    </row>
    <row r="1734" spans="44:45" x14ac:dyDescent="0.25">
      <c r="AR1734" s="30">
        <v>0.57000000000000028</v>
      </c>
      <c r="AS1734" s="31">
        <v>0.15588457268119896</v>
      </c>
    </row>
    <row r="1735" spans="44:45" x14ac:dyDescent="0.25">
      <c r="AR1735" s="30">
        <v>0.58000000000000029</v>
      </c>
      <c r="AS1735" s="31">
        <v>0.15588457268119896</v>
      </c>
    </row>
    <row r="1736" spans="44:45" x14ac:dyDescent="0.25">
      <c r="AR1736" s="30">
        <v>0.5900000000000003</v>
      </c>
      <c r="AS1736" s="31">
        <v>0.15588457268119896</v>
      </c>
    </row>
    <row r="1737" spans="44:45" x14ac:dyDescent="0.25">
      <c r="AR1737" s="30">
        <v>0.60000000000000031</v>
      </c>
      <c r="AS1737" s="31">
        <v>0.15588457268119896</v>
      </c>
    </row>
    <row r="1738" spans="44:45" x14ac:dyDescent="0.25">
      <c r="AR1738" s="30">
        <v>0.61000000000000032</v>
      </c>
      <c r="AS1738" s="31">
        <v>0.15588457268119896</v>
      </c>
    </row>
    <row r="1739" spans="44:45" x14ac:dyDescent="0.25">
      <c r="AR1739" s="30">
        <v>0.62000000000000033</v>
      </c>
      <c r="AS1739" s="31">
        <v>0.15588457268119896</v>
      </c>
    </row>
    <row r="1740" spans="44:45" x14ac:dyDescent="0.25">
      <c r="AR1740" s="30">
        <v>0.63000000000000034</v>
      </c>
      <c r="AS1740" s="31">
        <v>0.15588457268119896</v>
      </c>
    </row>
    <row r="1741" spans="44:45" x14ac:dyDescent="0.25">
      <c r="AR1741" s="30">
        <v>0.64000000000000035</v>
      </c>
      <c r="AS1741" s="31">
        <v>0.15588457268119896</v>
      </c>
    </row>
    <row r="1742" spans="44:45" x14ac:dyDescent="0.25">
      <c r="AR1742" s="30">
        <v>0.65000000000000036</v>
      </c>
      <c r="AS1742" s="31">
        <v>0.15588457268119896</v>
      </c>
    </row>
    <row r="1743" spans="44:45" x14ac:dyDescent="0.25">
      <c r="AR1743" s="30">
        <v>0.66000000000000036</v>
      </c>
      <c r="AS1743" s="31">
        <v>0.15588457268119896</v>
      </c>
    </row>
    <row r="1744" spans="44:45" x14ac:dyDescent="0.25">
      <c r="AR1744" s="30">
        <v>0.67000000000000037</v>
      </c>
      <c r="AS1744" s="31">
        <v>0.15588457268119896</v>
      </c>
    </row>
    <row r="1745" spans="44:45" x14ac:dyDescent="0.25">
      <c r="AR1745" s="30">
        <v>0.68000000000000038</v>
      </c>
      <c r="AS1745" s="31">
        <v>0.15588457268119896</v>
      </c>
    </row>
    <row r="1746" spans="44:45" x14ac:dyDescent="0.25">
      <c r="AR1746" s="30">
        <v>0.69000000000000039</v>
      </c>
      <c r="AS1746" s="31">
        <v>0.15588457268119896</v>
      </c>
    </row>
    <row r="1747" spans="44:45" x14ac:dyDescent="0.25">
      <c r="AR1747" s="30">
        <v>0.7000000000000004</v>
      </c>
      <c r="AS1747" s="31">
        <v>0.15588457268119896</v>
      </c>
    </row>
    <row r="1748" spans="44:45" x14ac:dyDescent="0.25">
      <c r="AR1748" s="30">
        <v>0.71000000000000041</v>
      </c>
      <c r="AS1748" s="31">
        <v>0.15588457268119896</v>
      </c>
    </row>
    <row r="1749" spans="44:45" x14ac:dyDescent="0.25">
      <c r="AR1749" s="30">
        <v>0.72000000000000042</v>
      </c>
      <c r="AS1749" s="31">
        <v>0.15588457268119896</v>
      </c>
    </row>
    <row r="1750" spans="44:45" x14ac:dyDescent="0.25">
      <c r="AR1750" s="30">
        <v>0.73000000000000043</v>
      </c>
      <c r="AS1750" s="31">
        <v>0.15588457268119896</v>
      </c>
    </row>
    <row r="1751" spans="44:45" x14ac:dyDescent="0.25">
      <c r="AR1751" s="30">
        <v>0.74000000000000044</v>
      </c>
      <c r="AS1751" s="31">
        <v>0.15588457268119896</v>
      </c>
    </row>
    <row r="1752" spans="44:45" x14ac:dyDescent="0.25">
      <c r="AR1752" s="30">
        <v>0.75000000000000044</v>
      </c>
      <c r="AS1752" s="31">
        <v>0.15588457268119896</v>
      </c>
    </row>
    <row r="1753" spans="44:45" x14ac:dyDescent="0.25">
      <c r="AR1753" s="30">
        <v>0.76000000000000045</v>
      </c>
      <c r="AS1753" s="31">
        <v>0.15588457268119896</v>
      </c>
    </row>
    <row r="1754" spans="44:45" x14ac:dyDescent="0.25">
      <c r="AR1754" s="30">
        <v>0.77000000000000046</v>
      </c>
      <c r="AS1754" s="31">
        <v>0.15588457268119896</v>
      </c>
    </row>
    <row r="1755" spans="44:45" x14ac:dyDescent="0.25">
      <c r="AR1755" s="30">
        <v>0.78000000000000047</v>
      </c>
      <c r="AS1755" s="31">
        <v>0.15588457268119896</v>
      </c>
    </row>
    <row r="1756" spans="44:45" x14ac:dyDescent="0.25">
      <c r="AR1756" s="30">
        <v>0.79000000000000048</v>
      </c>
      <c r="AS1756" s="31">
        <v>0.15588457268119896</v>
      </c>
    </row>
    <row r="1757" spans="44:45" x14ac:dyDescent="0.25">
      <c r="AR1757" s="30">
        <v>0.80000000000000049</v>
      </c>
      <c r="AS1757" s="31">
        <v>0.15588457268119896</v>
      </c>
    </row>
    <row r="1758" spans="44:45" x14ac:dyDescent="0.25">
      <c r="AR1758" s="30">
        <v>0.8100000000000005</v>
      </c>
      <c r="AS1758" s="31">
        <v>0.15588457268119896</v>
      </c>
    </row>
    <row r="1759" spans="44:45" x14ac:dyDescent="0.25">
      <c r="AR1759" s="30">
        <v>0.82000000000000051</v>
      </c>
      <c r="AS1759" s="31">
        <v>0.15588457268119896</v>
      </c>
    </row>
    <row r="1760" spans="44:45" x14ac:dyDescent="0.25">
      <c r="AR1760" s="30">
        <v>0.83000000000000052</v>
      </c>
      <c r="AS1760" s="31">
        <v>0.15588457268119896</v>
      </c>
    </row>
    <row r="1761" spans="44:45" x14ac:dyDescent="0.25">
      <c r="AR1761" s="30">
        <v>0.84000000000000052</v>
      </c>
      <c r="AS1761" s="31">
        <v>0.15588457268119896</v>
      </c>
    </row>
    <row r="1762" spans="44:45" x14ac:dyDescent="0.25">
      <c r="AR1762" s="30">
        <v>0.85000000000000053</v>
      </c>
      <c r="AS1762" s="31">
        <v>0.15588457268119896</v>
      </c>
    </row>
    <row r="1763" spans="44:45" x14ac:dyDescent="0.25">
      <c r="AR1763" s="30">
        <v>0.86000000000000054</v>
      </c>
      <c r="AS1763" s="31">
        <v>0.15588457268119896</v>
      </c>
    </row>
    <row r="1764" spans="44:45" x14ac:dyDescent="0.25">
      <c r="AR1764" s="30">
        <v>0.87000000000000055</v>
      </c>
      <c r="AS1764" s="31">
        <v>0.15588457268119896</v>
      </c>
    </row>
    <row r="1765" spans="44:45" x14ac:dyDescent="0.25">
      <c r="AR1765" s="30">
        <v>0.88000000000000056</v>
      </c>
      <c r="AS1765" s="31">
        <v>0.15588457268119896</v>
      </c>
    </row>
    <row r="1766" spans="44:45" x14ac:dyDescent="0.25">
      <c r="AR1766" s="30">
        <v>0.89000000000000057</v>
      </c>
      <c r="AS1766" s="31">
        <v>0.15588457268119896</v>
      </c>
    </row>
    <row r="1767" spans="44:45" x14ac:dyDescent="0.25">
      <c r="AR1767" s="30">
        <v>0.90000000000000058</v>
      </c>
      <c r="AS1767" s="31">
        <v>0.15588457268119896</v>
      </c>
    </row>
    <row r="1768" spans="44:45" x14ac:dyDescent="0.25">
      <c r="AR1768" s="30">
        <v>0.91000000000000059</v>
      </c>
      <c r="AS1768" s="31">
        <v>0.15588457268119896</v>
      </c>
    </row>
    <row r="1769" spans="44:45" x14ac:dyDescent="0.25">
      <c r="AR1769" s="30"/>
      <c r="AS1769" s="31"/>
    </row>
    <row r="1770" spans="44:45" x14ac:dyDescent="0.25">
      <c r="AR1770" s="30">
        <v>9.4999999999999987E-2</v>
      </c>
      <c r="AS1770" s="31">
        <v>0.16454482671904336</v>
      </c>
    </row>
    <row r="1771" spans="44:45" x14ac:dyDescent="0.25">
      <c r="AR1771" s="30">
        <v>0.10499999999999998</v>
      </c>
      <c r="AS1771" s="31">
        <v>0.16454482671904336</v>
      </c>
    </row>
    <row r="1772" spans="44:45" x14ac:dyDescent="0.25">
      <c r="AR1772" s="30">
        <v>0.11499999999999998</v>
      </c>
      <c r="AS1772" s="31">
        <v>0.16454482671904336</v>
      </c>
    </row>
    <row r="1773" spans="44:45" x14ac:dyDescent="0.25">
      <c r="AR1773" s="30">
        <v>0.12499999999999997</v>
      </c>
      <c r="AS1773" s="31">
        <v>0.16454482671904336</v>
      </c>
    </row>
    <row r="1774" spans="44:45" x14ac:dyDescent="0.25">
      <c r="AR1774" s="30">
        <v>0.13499999999999998</v>
      </c>
      <c r="AS1774" s="31">
        <v>0.16454482671904336</v>
      </c>
    </row>
    <row r="1775" spans="44:45" x14ac:dyDescent="0.25">
      <c r="AR1775" s="30">
        <v>0.14499999999999999</v>
      </c>
      <c r="AS1775" s="31">
        <v>0.16454482671904336</v>
      </c>
    </row>
    <row r="1776" spans="44:45" x14ac:dyDescent="0.25">
      <c r="AR1776" s="30">
        <v>0.155</v>
      </c>
      <c r="AS1776" s="31">
        <v>0.16454482671904336</v>
      </c>
    </row>
    <row r="1777" spans="44:45" x14ac:dyDescent="0.25">
      <c r="AR1777" s="30">
        <v>0.16500000000000001</v>
      </c>
      <c r="AS1777" s="31">
        <v>0.16454482671904336</v>
      </c>
    </row>
    <row r="1778" spans="44:45" x14ac:dyDescent="0.25">
      <c r="AR1778" s="30">
        <v>0.17500000000000002</v>
      </c>
      <c r="AS1778" s="31">
        <v>0.16454482671904336</v>
      </c>
    </row>
    <row r="1779" spans="44:45" x14ac:dyDescent="0.25">
      <c r="AR1779" s="30">
        <v>0.18500000000000003</v>
      </c>
      <c r="AS1779" s="31">
        <v>0.16454482671904336</v>
      </c>
    </row>
    <row r="1780" spans="44:45" x14ac:dyDescent="0.25">
      <c r="AR1780" s="30">
        <v>0.19500000000000003</v>
      </c>
      <c r="AS1780" s="31">
        <v>0.16454482671904336</v>
      </c>
    </row>
    <row r="1781" spans="44:45" x14ac:dyDescent="0.25">
      <c r="AR1781" s="30">
        <v>0.20500000000000004</v>
      </c>
      <c r="AS1781" s="31">
        <v>0.16454482671904336</v>
      </c>
    </row>
    <row r="1782" spans="44:45" x14ac:dyDescent="0.25">
      <c r="AR1782" s="30">
        <v>0.21500000000000005</v>
      </c>
      <c r="AS1782" s="31">
        <v>0.16454482671904336</v>
      </c>
    </row>
    <row r="1783" spans="44:45" x14ac:dyDescent="0.25">
      <c r="AR1783" s="30">
        <v>0.22500000000000006</v>
      </c>
      <c r="AS1783" s="31">
        <v>0.16454482671904336</v>
      </c>
    </row>
    <row r="1784" spans="44:45" x14ac:dyDescent="0.25">
      <c r="AR1784" s="30">
        <v>0.23500000000000007</v>
      </c>
      <c r="AS1784" s="31">
        <v>0.16454482671904336</v>
      </c>
    </row>
    <row r="1785" spans="44:45" x14ac:dyDescent="0.25">
      <c r="AR1785" s="30">
        <v>0.24500000000000008</v>
      </c>
      <c r="AS1785" s="31">
        <v>0.16454482671904336</v>
      </c>
    </row>
    <row r="1786" spans="44:45" x14ac:dyDescent="0.25">
      <c r="AR1786" s="30">
        <v>0.25500000000000006</v>
      </c>
      <c r="AS1786" s="31">
        <v>0.16454482671904336</v>
      </c>
    </row>
    <row r="1787" spans="44:45" x14ac:dyDescent="0.25">
      <c r="AR1787" s="30">
        <v>0.26500000000000007</v>
      </c>
      <c r="AS1787" s="31">
        <v>0.16454482671904336</v>
      </c>
    </row>
    <row r="1788" spans="44:45" x14ac:dyDescent="0.25">
      <c r="AR1788" s="30">
        <v>0.27500000000000008</v>
      </c>
      <c r="AS1788" s="31">
        <v>0.16454482671904336</v>
      </c>
    </row>
    <row r="1789" spans="44:45" x14ac:dyDescent="0.25">
      <c r="AR1789" s="30">
        <v>0.28500000000000009</v>
      </c>
      <c r="AS1789" s="31">
        <v>0.16454482671904336</v>
      </c>
    </row>
    <row r="1790" spans="44:45" x14ac:dyDescent="0.25">
      <c r="AR1790" s="30">
        <v>0.2950000000000001</v>
      </c>
      <c r="AS1790" s="31">
        <v>0.16454482671904336</v>
      </c>
    </row>
    <row r="1791" spans="44:45" x14ac:dyDescent="0.25">
      <c r="AR1791" s="30">
        <v>0.3050000000000001</v>
      </c>
      <c r="AS1791" s="31">
        <v>0.16454482671904336</v>
      </c>
    </row>
    <row r="1792" spans="44:45" x14ac:dyDescent="0.25">
      <c r="AR1792" s="30">
        <v>0.31500000000000011</v>
      </c>
      <c r="AS1792" s="31">
        <v>0.16454482671904336</v>
      </c>
    </row>
    <row r="1793" spans="44:45" x14ac:dyDescent="0.25">
      <c r="AR1793" s="30">
        <v>0.32500000000000012</v>
      </c>
      <c r="AS1793" s="31">
        <v>0.16454482671904336</v>
      </c>
    </row>
    <row r="1794" spans="44:45" x14ac:dyDescent="0.25">
      <c r="AR1794" s="30">
        <v>0.33500000000000013</v>
      </c>
      <c r="AS1794" s="31">
        <v>0.16454482671904336</v>
      </c>
    </row>
    <row r="1795" spans="44:45" x14ac:dyDescent="0.25">
      <c r="AR1795" s="30">
        <v>0.34500000000000014</v>
      </c>
      <c r="AS1795" s="31">
        <v>0.16454482671904336</v>
      </c>
    </row>
    <row r="1796" spans="44:45" x14ac:dyDescent="0.25">
      <c r="AR1796" s="30">
        <v>0.35500000000000015</v>
      </c>
      <c r="AS1796" s="31">
        <v>0.16454482671904336</v>
      </c>
    </row>
    <row r="1797" spans="44:45" x14ac:dyDescent="0.25">
      <c r="AR1797" s="30">
        <v>0.36500000000000016</v>
      </c>
      <c r="AS1797" s="31">
        <v>0.16454482671904336</v>
      </c>
    </row>
    <row r="1798" spans="44:45" x14ac:dyDescent="0.25">
      <c r="AR1798" s="30">
        <v>0.37500000000000017</v>
      </c>
      <c r="AS1798" s="31">
        <v>0.16454482671904336</v>
      </c>
    </row>
    <row r="1799" spans="44:45" x14ac:dyDescent="0.25">
      <c r="AR1799" s="30">
        <v>0.38500000000000018</v>
      </c>
      <c r="AS1799" s="31">
        <v>0.16454482671904336</v>
      </c>
    </row>
    <row r="1800" spans="44:45" x14ac:dyDescent="0.25">
      <c r="AR1800" s="30">
        <v>0.39500000000000018</v>
      </c>
      <c r="AS1800" s="31">
        <v>0.16454482671904336</v>
      </c>
    </row>
    <row r="1801" spans="44:45" x14ac:dyDescent="0.25">
      <c r="AR1801" s="30">
        <v>0.40500000000000019</v>
      </c>
      <c r="AS1801" s="31">
        <v>0.16454482671904336</v>
      </c>
    </row>
    <row r="1802" spans="44:45" x14ac:dyDescent="0.25">
      <c r="AR1802" s="30">
        <v>0.4150000000000002</v>
      </c>
      <c r="AS1802" s="31">
        <v>0.16454482671904336</v>
      </c>
    </row>
    <row r="1803" spans="44:45" x14ac:dyDescent="0.25">
      <c r="AR1803" s="30">
        <v>0.42500000000000021</v>
      </c>
      <c r="AS1803" s="31">
        <v>0.16454482671904336</v>
      </c>
    </row>
    <row r="1804" spans="44:45" x14ac:dyDescent="0.25">
      <c r="AR1804" s="30">
        <v>0.43500000000000022</v>
      </c>
      <c r="AS1804" s="31">
        <v>0.16454482671904336</v>
      </c>
    </row>
    <row r="1805" spans="44:45" x14ac:dyDescent="0.25">
      <c r="AR1805" s="30">
        <v>0.44500000000000023</v>
      </c>
      <c r="AS1805" s="31">
        <v>0.16454482671904336</v>
      </c>
    </row>
    <row r="1806" spans="44:45" x14ac:dyDescent="0.25">
      <c r="AR1806" s="30">
        <v>0.45500000000000024</v>
      </c>
      <c r="AS1806" s="31">
        <v>0.16454482671904336</v>
      </c>
    </row>
    <row r="1807" spans="44:45" x14ac:dyDescent="0.25">
      <c r="AR1807" s="30">
        <v>0.46500000000000025</v>
      </c>
      <c r="AS1807" s="31">
        <v>0.16454482671904336</v>
      </c>
    </row>
    <row r="1808" spans="44:45" x14ac:dyDescent="0.25">
      <c r="AR1808" s="30">
        <v>0.47500000000000026</v>
      </c>
      <c r="AS1808" s="31">
        <v>0.16454482671904336</v>
      </c>
    </row>
    <row r="1809" spans="44:45" x14ac:dyDescent="0.25">
      <c r="AR1809" s="30">
        <v>0.48500000000000026</v>
      </c>
      <c r="AS1809" s="31">
        <v>0.16454482671904336</v>
      </c>
    </row>
    <row r="1810" spans="44:45" x14ac:dyDescent="0.25">
      <c r="AR1810" s="30">
        <v>0.49500000000000027</v>
      </c>
      <c r="AS1810" s="31">
        <v>0.16454482671904336</v>
      </c>
    </row>
    <row r="1811" spans="44:45" x14ac:dyDescent="0.25">
      <c r="AR1811" s="30">
        <v>0.50500000000000023</v>
      </c>
      <c r="AS1811" s="31">
        <v>0.16454482671904336</v>
      </c>
    </row>
    <row r="1812" spans="44:45" x14ac:dyDescent="0.25">
      <c r="AR1812" s="30">
        <v>0.51500000000000024</v>
      </c>
      <c r="AS1812" s="31">
        <v>0.16454482671904336</v>
      </c>
    </row>
    <row r="1813" spans="44:45" x14ac:dyDescent="0.25">
      <c r="AR1813" s="30">
        <v>0.52500000000000024</v>
      </c>
      <c r="AS1813" s="31">
        <v>0.16454482671904336</v>
      </c>
    </row>
    <row r="1814" spans="44:45" x14ac:dyDescent="0.25">
      <c r="AR1814" s="30">
        <v>0.53500000000000025</v>
      </c>
      <c r="AS1814" s="31">
        <v>0.16454482671904336</v>
      </c>
    </row>
    <row r="1815" spans="44:45" x14ac:dyDescent="0.25">
      <c r="AR1815" s="30">
        <v>0.54500000000000026</v>
      </c>
      <c r="AS1815" s="31">
        <v>0.16454482671904336</v>
      </c>
    </row>
    <row r="1816" spans="44:45" x14ac:dyDescent="0.25">
      <c r="AR1816" s="30">
        <v>0.55500000000000027</v>
      </c>
      <c r="AS1816" s="31">
        <v>0.16454482671904336</v>
      </c>
    </row>
    <row r="1817" spans="44:45" x14ac:dyDescent="0.25">
      <c r="AR1817" s="30">
        <v>0.56500000000000028</v>
      </c>
      <c r="AS1817" s="31">
        <v>0.16454482671904336</v>
      </c>
    </row>
    <row r="1818" spans="44:45" x14ac:dyDescent="0.25">
      <c r="AR1818" s="30">
        <v>0.57500000000000029</v>
      </c>
      <c r="AS1818" s="31">
        <v>0.16454482671904336</v>
      </c>
    </row>
    <row r="1819" spans="44:45" x14ac:dyDescent="0.25">
      <c r="AR1819" s="30">
        <v>0.5850000000000003</v>
      </c>
      <c r="AS1819" s="31">
        <v>0.16454482671904336</v>
      </c>
    </row>
    <row r="1820" spans="44:45" x14ac:dyDescent="0.25">
      <c r="AR1820" s="30">
        <v>0.59500000000000031</v>
      </c>
      <c r="AS1820" s="31">
        <v>0.16454482671904336</v>
      </c>
    </row>
    <row r="1821" spans="44:45" x14ac:dyDescent="0.25">
      <c r="AR1821" s="30">
        <v>0.60500000000000032</v>
      </c>
      <c r="AS1821" s="31">
        <v>0.16454482671904336</v>
      </c>
    </row>
    <row r="1822" spans="44:45" x14ac:dyDescent="0.25">
      <c r="AR1822" s="30">
        <v>0.61500000000000032</v>
      </c>
      <c r="AS1822" s="31">
        <v>0.16454482671904336</v>
      </c>
    </row>
    <row r="1823" spans="44:45" x14ac:dyDescent="0.25">
      <c r="AR1823" s="30">
        <v>0.62500000000000033</v>
      </c>
      <c r="AS1823" s="31">
        <v>0.16454482671904336</v>
      </c>
    </row>
    <row r="1824" spans="44:45" x14ac:dyDescent="0.25">
      <c r="AR1824" s="30">
        <v>0.63500000000000034</v>
      </c>
      <c r="AS1824" s="31">
        <v>0.16454482671904336</v>
      </c>
    </row>
    <row r="1825" spans="44:45" x14ac:dyDescent="0.25">
      <c r="AR1825" s="30">
        <v>0.64500000000000035</v>
      </c>
      <c r="AS1825" s="31">
        <v>0.16454482671904336</v>
      </c>
    </row>
    <row r="1826" spans="44:45" x14ac:dyDescent="0.25">
      <c r="AR1826" s="30">
        <v>0.65500000000000036</v>
      </c>
      <c r="AS1826" s="31">
        <v>0.16454482671904336</v>
      </c>
    </row>
    <row r="1827" spans="44:45" x14ac:dyDescent="0.25">
      <c r="AR1827" s="30">
        <v>0.66500000000000037</v>
      </c>
      <c r="AS1827" s="31">
        <v>0.16454482671904336</v>
      </c>
    </row>
    <row r="1828" spans="44:45" x14ac:dyDescent="0.25">
      <c r="AR1828" s="30">
        <v>0.67500000000000038</v>
      </c>
      <c r="AS1828" s="31">
        <v>0.16454482671904336</v>
      </c>
    </row>
    <row r="1829" spans="44:45" x14ac:dyDescent="0.25">
      <c r="AR1829" s="30">
        <v>0.68500000000000039</v>
      </c>
      <c r="AS1829" s="31">
        <v>0.16454482671904336</v>
      </c>
    </row>
    <row r="1830" spans="44:45" x14ac:dyDescent="0.25">
      <c r="AR1830" s="30">
        <v>0.6950000000000004</v>
      </c>
      <c r="AS1830" s="31">
        <v>0.16454482671904336</v>
      </c>
    </row>
    <row r="1831" spans="44:45" x14ac:dyDescent="0.25">
      <c r="AR1831" s="30">
        <v>0.7050000000000004</v>
      </c>
      <c r="AS1831" s="31">
        <v>0.16454482671904336</v>
      </c>
    </row>
    <row r="1832" spans="44:45" x14ac:dyDescent="0.25">
      <c r="AR1832" s="30">
        <v>0.71500000000000041</v>
      </c>
      <c r="AS1832" s="31">
        <v>0.16454482671904336</v>
      </c>
    </row>
    <row r="1833" spans="44:45" x14ac:dyDescent="0.25">
      <c r="AR1833" s="30">
        <v>0.72500000000000042</v>
      </c>
      <c r="AS1833" s="31">
        <v>0.16454482671904336</v>
      </c>
    </row>
    <row r="1834" spans="44:45" x14ac:dyDescent="0.25">
      <c r="AR1834" s="30">
        <v>0.73500000000000043</v>
      </c>
      <c r="AS1834" s="31">
        <v>0.16454482671904336</v>
      </c>
    </row>
    <row r="1835" spans="44:45" x14ac:dyDescent="0.25">
      <c r="AR1835" s="30">
        <v>0.74500000000000044</v>
      </c>
      <c r="AS1835" s="31">
        <v>0.16454482671904336</v>
      </c>
    </row>
    <row r="1836" spans="44:45" x14ac:dyDescent="0.25">
      <c r="AR1836" s="30">
        <v>0.75500000000000045</v>
      </c>
      <c r="AS1836" s="31">
        <v>0.16454482671904336</v>
      </c>
    </row>
    <row r="1837" spans="44:45" x14ac:dyDescent="0.25">
      <c r="AR1837" s="30">
        <v>0.76500000000000046</v>
      </c>
      <c r="AS1837" s="31">
        <v>0.16454482671904336</v>
      </c>
    </row>
    <row r="1838" spans="44:45" x14ac:dyDescent="0.25">
      <c r="AR1838" s="30">
        <v>0.77500000000000047</v>
      </c>
      <c r="AS1838" s="31">
        <v>0.16454482671904336</v>
      </c>
    </row>
    <row r="1839" spans="44:45" x14ac:dyDescent="0.25">
      <c r="AR1839" s="30">
        <v>0.78500000000000048</v>
      </c>
      <c r="AS1839" s="31">
        <v>0.16454482671904336</v>
      </c>
    </row>
    <row r="1840" spans="44:45" x14ac:dyDescent="0.25">
      <c r="AR1840" s="30">
        <v>0.79500000000000048</v>
      </c>
      <c r="AS1840" s="31">
        <v>0.16454482671904336</v>
      </c>
    </row>
    <row r="1841" spans="44:45" x14ac:dyDescent="0.25">
      <c r="AR1841" s="30">
        <v>0.80500000000000049</v>
      </c>
      <c r="AS1841" s="31">
        <v>0.16454482671904336</v>
      </c>
    </row>
    <row r="1842" spans="44:45" x14ac:dyDescent="0.25">
      <c r="AR1842" s="30">
        <v>0.8150000000000005</v>
      </c>
      <c r="AS1842" s="31">
        <v>0.16454482671904336</v>
      </c>
    </row>
    <row r="1843" spans="44:45" x14ac:dyDescent="0.25">
      <c r="AR1843" s="30">
        <v>0.82500000000000051</v>
      </c>
      <c r="AS1843" s="31">
        <v>0.16454482671904336</v>
      </c>
    </row>
    <row r="1844" spans="44:45" x14ac:dyDescent="0.25">
      <c r="AR1844" s="30">
        <v>0.83500000000000052</v>
      </c>
      <c r="AS1844" s="31">
        <v>0.16454482671904336</v>
      </c>
    </row>
    <row r="1845" spans="44:45" x14ac:dyDescent="0.25">
      <c r="AR1845" s="30">
        <v>0.84500000000000053</v>
      </c>
      <c r="AS1845" s="31">
        <v>0.16454482671904336</v>
      </c>
    </row>
    <row r="1846" spans="44:45" x14ac:dyDescent="0.25">
      <c r="AR1846" s="30">
        <v>0.85500000000000054</v>
      </c>
      <c r="AS1846" s="31">
        <v>0.16454482671904336</v>
      </c>
    </row>
    <row r="1847" spans="44:45" x14ac:dyDescent="0.25">
      <c r="AR1847" s="30">
        <v>0.86500000000000055</v>
      </c>
      <c r="AS1847" s="31">
        <v>0.16454482671904336</v>
      </c>
    </row>
    <row r="1848" spans="44:45" x14ac:dyDescent="0.25">
      <c r="AR1848" s="30">
        <v>0.87500000000000056</v>
      </c>
      <c r="AS1848" s="31">
        <v>0.16454482671904336</v>
      </c>
    </row>
    <row r="1849" spans="44:45" x14ac:dyDescent="0.25">
      <c r="AR1849" s="30">
        <v>0.88500000000000056</v>
      </c>
      <c r="AS1849" s="31">
        <v>0.16454482671904336</v>
      </c>
    </row>
    <row r="1850" spans="44:45" x14ac:dyDescent="0.25">
      <c r="AR1850" s="30">
        <v>0.89500000000000057</v>
      </c>
      <c r="AS1850" s="31">
        <v>0.16454482671904336</v>
      </c>
    </row>
    <row r="1851" spans="44:45" x14ac:dyDescent="0.25">
      <c r="AR1851" s="30">
        <v>0.90500000000000058</v>
      </c>
      <c r="AS1851" s="31">
        <v>0.16454482671904336</v>
      </c>
    </row>
    <row r="1852" spans="44:45" x14ac:dyDescent="0.25">
      <c r="AR1852" s="30"/>
      <c r="AS1852" s="31"/>
    </row>
    <row r="1853" spans="44:45" x14ac:dyDescent="0.25">
      <c r="AR1853" s="30">
        <v>9.9999999999999992E-2</v>
      </c>
      <c r="AS1853" s="31">
        <v>0.17320508075688776</v>
      </c>
    </row>
    <row r="1854" spans="44:45" x14ac:dyDescent="0.25">
      <c r="AR1854" s="30">
        <v>0.10999999999999999</v>
      </c>
      <c r="AS1854" s="31">
        <v>0.17320508075688776</v>
      </c>
    </row>
    <row r="1855" spans="44:45" x14ac:dyDescent="0.25">
      <c r="AR1855" s="30">
        <v>0.11999999999999998</v>
      </c>
      <c r="AS1855" s="31">
        <v>0.17320508075688776</v>
      </c>
    </row>
    <row r="1856" spans="44:45" x14ac:dyDescent="0.25">
      <c r="AR1856" s="30">
        <v>0.12999999999999998</v>
      </c>
      <c r="AS1856" s="31">
        <v>0.17320508075688776</v>
      </c>
    </row>
    <row r="1857" spans="44:45" x14ac:dyDescent="0.25">
      <c r="AR1857" s="30">
        <v>0.13999999999999999</v>
      </c>
      <c r="AS1857" s="31">
        <v>0.17320508075688776</v>
      </c>
    </row>
    <row r="1858" spans="44:45" x14ac:dyDescent="0.25">
      <c r="AR1858" s="30">
        <v>0.15</v>
      </c>
      <c r="AS1858" s="31">
        <v>0.17320508075688776</v>
      </c>
    </row>
    <row r="1859" spans="44:45" x14ac:dyDescent="0.25">
      <c r="AR1859" s="30">
        <v>0.16</v>
      </c>
      <c r="AS1859" s="31">
        <v>0.17320508075688776</v>
      </c>
    </row>
    <row r="1860" spans="44:45" x14ac:dyDescent="0.25">
      <c r="AR1860" s="30">
        <v>0.17</v>
      </c>
      <c r="AS1860" s="31">
        <v>0.17320508075688776</v>
      </c>
    </row>
    <row r="1861" spans="44:45" x14ac:dyDescent="0.25">
      <c r="AR1861" s="30">
        <v>0.18000000000000002</v>
      </c>
      <c r="AS1861" s="31">
        <v>0.17320508075688776</v>
      </c>
    </row>
    <row r="1862" spans="44:45" x14ac:dyDescent="0.25">
      <c r="AR1862" s="30">
        <v>0.19000000000000003</v>
      </c>
      <c r="AS1862" s="31">
        <v>0.17320508075688776</v>
      </c>
    </row>
    <row r="1863" spans="44:45" x14ac:dyDescent="0.25">
      <c r="AR1863" s="30">
        <v>0.20000000000000004</v>
      </c>
      <c r="AS1863" s="31">
        <v>0.17320508075688776</v>
      </c>
    </row>
    <row r="1864" spans="44:45" x14ac:dyDescent="0.25">
      <c r="AR1864" s="30">
        <v>0.21000000000000005</v>
      </c>
      <c r="AS1864" s="31">
        <v>0.17320508075688776</v>
      </c>
    </row>
    <row r="1865" spans="44:45" x14ac:dyDescent="0.25">
      <c r="AR1865" s="30">
        <v>0.22000000000000006</v>
      </c>
      <c r="AS1865" s="31">
        <v>0.17320508075688776</v>
      </c>
    </row>
    <row r="1866" spans="44:45" x14ac:dyDescent="0.25">
      <c r="AR1866" s="30">
        <v>0.23000000000000007</v>
      </c>
      <c r="AS1866" s="31">
        <v>0.17320508075688776</v>
      </c>
    </row>
    <row r="1867" spans="44:45" x14ac:dyDescent="0.25">
      <c r="AR1867" s="30">
        <v>0.24000000000000007</v>
      </c>
      <c r="AS1867" s="31">
        <v>0.17320508075688776</v>
      </c>
    </row>
    <row r="1868" spans="44:45" x14ac:dyDescent="0.25">
      <c r="AR1868" s="30">
        <v>0.25000000000000006</v>
      </c>
      <c r="AS1868" s="31">
        <v>0.17320508075688776</v>
      </c>
    </row>
    <row r="1869" spans="44:45" x14ac:dyDescent="0.25">
      <c r="AR1869" s="30">
        <v>0.26000000000000006</v>
      </c>
      <c r="AS1869" s="31">
        <v>0.17320508075688776</v>
      </c>
    </row>
    <row r="1870" spans="44:45" x14ac:dyDescent="0.25">
      <c r="AR1870" s="30">
        <v>0.27000000000000007</v>
      </c>
      <c r="AS1870" s="31">
        <v>0.17320508075688776</v>
      </c>
    </row>
    <row r="1871" spans="44:45" x14ac:dyDescent="0.25">
      <c r="AR1871" s="30">
        <v>0.28000000000000008</v>
      </c>
      <c r="AS1871" s="31">
        <v>0.17320508075688776</v>
      </c>
    </row>
    <row r="1872" spans="44:45" x14ac:dyDescent="0.25">
      <c r="AR1872" s="30">
        <v>0.29000000000000009</v>
      </c>
      <c r="AS1872" s="31">
        <v>0.17320508075688776</v>
      </c>
    </row>
    <row r="1873" spans="44:45" x14ac:dyDescent="0.25">
      <c r="AR1873" s="30">
        <v>0.3000000000000001</v>
      </c>
      <c r="AS1873" s="31">
        <v>0.17320508075688776</v>
      </c>
    </row>
    <row r="1874" spans="44:45" x14ac:dyDescent="0.25">
      <c r="AR1874" s="30">
        <v>0.31000000000000011</v>
      </c>
      <c r="AS1874" s="31">
        <v>0.17320508075688776</v>
      </c>
    </row>
    <row r="1875" spans="44:45" x14ac:dyDescent="0.25">
      <c r="AR1875" s="30">
        <v>0.32000000000000012</v>
      </c>
      <c r="AS1875" s="31">
        <v>0.17320508075688776</v>
      </c>
    </row>
    <row r="1876" spans="44:45" x14ac:dyDescent="0.25">
      <c r="AR1876" s="30">
        <v>0.33000000000000013</v>
      </c>
      <c r="AS1876" s="31">
        <v>0.17320508075688776</v>
      </c>
    </row>
    <row r="1877" spans="44:45" x14ac:dyDescent="0.25">
      <c r="AR1877" s="30">
        <v>0.34000000000000014</v>
      </c>
      <c r="AS1877" s="31">
        <v>0.17320508075688776</v>
      </c>
    </row>
    <row r="1878" spans="44:45" x14ac:dyDescent="0.25">
      <c r="AR1878" s="30">
        <v>0.35000000000000014</v>
      </c>
      <c r="AS1878" s="31">
        <v>0.17320508075688776</v>
      </c>
    </row>
    <row r="1879" spans="44:45" x14ac:dyDescent="0.25">
      <c r="AR1879" s="30">
        <v>0.36000000000000015</v>
      </c>
      <c r="AS1879" s="31">
        <v>0.17320508075688776</v>
      </c>
    </row>
    <row r="1880" spans="44:45" x14ac:dyDescent="0.25">
      <c r="AR1880" s="30">
        <v>0.37000000000000016</v>
      </c>
      <c r="AS1880" s="31">
        <v>0.17320508075688776</v>
      </c>
    </row>
    <row r="1881" spans="44:45" x14ac:dyDescent="0.25">
      <c r="AR1881" s="30">
        <v>0.38000000000000017</v>
      </c>
      <c r="AS1881" s="31">
        <v>0.17320508075688776</v>
      </c>
    </row>
    <row r="1882" spans="44:45" x14ac:dyDescent="0.25">
      <c r="AR1882" s="30">
        <v>0.39000000000000018</v>
      </c>
      <c r="AS1882" s="31">
        <v>0.17320508075688776</v>
      </c>
    </row>
    <row r="1883" spans="44:45" x14ac:dyDescent="0.25">
      <c r="AR1883" s="30">
        <v>0.40000000000000019</v>
      </c>
      <c r="AS1883" s="31">
        <v>0.17320508075688776</v>
      </c>
    </row>
    <row r="1884" spans="44:45" x14ac:dyDescent="0.25">
      <c r="AR1884" s="30">
        <v>0.4100000000000002</v>
      </c>
      <c r="AS1884" s="31">
        <v>0.17320508075688776</v>
      </c>
    </row>
    <row r="1885" spans="44:45" x14ac:dyDescent="0.25">
      <c r="AR1885" s="30">
        <v>0.42000000000000021</v>
      </c>
      <c r="AS1885" s="31">
        <v>0.17320508075688776</v>
      </c>
    </row>
    <row r="1886" spans="44:45" x14ac:dyDescent="0.25">
      <c r="AR1886" s="30">
        <v>0.43000000000000022</v>
      </c>
      <c r="AS1886" s="31">
        <v>0.17320508075688776</v>
      </c>
    </row>
    <row r="1887" spans="44:45" x14ac:dyDescent="0.25">
      <c r="AR1887" s="30">
        <v>0.44000000000000022</v>
      </c>
      <c r="AS1887" s="31">
        <v>0.17320508075688776</v>
      </c>
    </row>
    <row r="1888" spans="44:45" x14ac:dyDescent="0.25">
      <c r="AR1888" s="30">
        <v>0.45000000000000023</v>
      </c>
      <c r="AS1888" s="31">
        <v>0.17320508075688776</v>
      </c>
    </row>
    <row r="1889" spans="44:45" x14ac:dyDescent="0.25">
      <c r="AR1889" s="30">
        <v>0.46000000000000024</v>
      </c>
      <c r="AS1889" s="31">
        <v>0.17320508075688776</v>
      </c>
    </row>
    <row r="1890" spans="44:45" x14ac:dyDescent="0.25">
      <c r="AR1890" s="30">
        <v>0.47000000000000025</v>
      </c>
      <c r="AS1890" s="31">
        <v>0.17320508075688776</v>
      </c>
    </row>
    <row r="1891" spans="44:45" x14ac:dyDescent="0.25">
      <c r="AR1891" s="30">
        <v>0.48000000000000026</v>
      </c>
      <c r="AS1891" s="31">
        <v>0.17320508075688776</v>
      </c>
    </row>
    <row r="1892" spans="44:45" x14ac:dyDescent="0.25">
      <c r="AR1892" s="30">
        <v>0.49000000000000027</v>
      </c>
      <c r="AS1892" s="31">
        <v>0.17320508075688776</v>
      </c>
    </row>
    <row r="1893" spans="44:45" x14ac:dyDescent="0.25">
      <c r="AR1893" s="30">
        <v>0.50000000000000022</v>
      </c>
      <c r="AS1893" s="31">
        <v>0.17320508075688776</v>
      </c>
    </row>
    <row r="1894" spans="44:45" x14ac:dyDescent="0.25">
      <c r="AR1894" s="30">
        <v>0.51000000000000023</v>
      </c>
      <c r="AS1894" s="31">
        <v>0.17320508075688776</v>
      </c>
    </row>
    <row r="1895" spans="44:45" x14ac:dyDescent="0.25">
      <c r="AR1895" s="30">
        <v>0.52000000000000024</v>
      </c>
      <c r="AS1895" s="31">
        <v>0.17320508075688776</v>
      </c>
    </row>
    <row r="1896" spans="44:45" x14ac:dyDescent="0.25">
      <c r="AR1896" s="30">
        <v>0.53000000000000025</v>
      </c>
      <c r="AS1896" s="31">
        <v>0.17320508075688776</v>
      </c>
    </row>
    <row r="1897" spans="44:45" x14ac:dyDescent="0.25">
      <c r="AR1897" s="30">
        <v>0.54000000000000026</v>
      </c>
      <c r="AS1897" s="31">
        <v>0.17320508075688776</v>
      </c>
    </row>
    <row r="1898" spans="44:45" x14ac:dyDescent="0.25">
      <c r="AR1898" s="30">
        <v>0.55000000000000027</v>
      </c>
      <c r="AS1898" s="31">
        <v>0.17320508075688776</v>
      </c>
    </row>
    <row r="1899" spans="44:45" x14ac:dyDescent="0.25">
      <c r="AR1899" s="30">
        <v>0.56000000000000028</v>
      </c>
      <c r="AS1899" s="31">
        <v>0.17320508075688776</v>
      </c>
    </row>
    <row r="1900" spans="44:45" x14ac:dyDescent="0.25">
      <c r="AR1900" s="30">
        <v>0.57000000000000028</v>
      </c>
      <c r="AS1900" s="31">
        <v>0.17320508075688776</v>
      </c>
    </row>
    <row r="1901" spans="44:45" x14ac:dyDescent="0.25">
      <c r="AR1901" s="30">
        <v>0.58000000000000029</v>
      </c>
      <c r="AS1901" s="31">
        <v>0.17320508075688776</v>
      </c>
    </row>
    <row r="1902" spans="44:45" x14ac:dyDescent="0.25">
      <c r="AR1902" s="30">
        <v>0.5900000000000003</v>
      </c>
      <c r="AS1902" s="31">
        <v>0.17320508075688776</v>
      </c>
    </row>
    <row r="1903" spans="44:45" x14ac:dyDescent="0.25">
      <c r="AR1903" s="30">
        <v>0.60000000000000031</v>
      </c>
      <c r="AS1903" s="31">
        <v>0.17320508075688776</v>
      </c>
    </row>
    <row r="1904" spans="44:45" x14ac:dyDescent="0.25">
      <c r="AR1904" s="30">
        <v>0.61000000000000032</v>
      </c>
      <c r="AS1904" s="31">
        <v>0.17320508075688776</v>
      </c>
    </row>
    <row r="1905" spans="44:45" x14ac:dyDescent="0.25">
      <c r="AR1905" s="30">
        <v>0.62000000000000033</v>
      </c>
      <c r="AS1905" s="31">
        <v>0.17320508075688776</v>
      </c>
    </row>
    <row r="1906" spans="44:45" x14ac:dyDescent="0.25">
      <c r="AR1906" s="30">
        <v>0.63000000000000034</v>
      </c>
      <c r="AS1906" s="31">
        <v>0.17320508075688776</v>
      </c>
    </row>
    <row r="1907" spans="44:45" x14ac:dyDescent="0.25">
      <c r="AR1907" s="30">
        <v>0.64000000000000035</v>
      </c>
      <c r="AS1907" s="31">
        <v>0.17320508075688776</v>
      </c>
    </row>
    <row r="1908" spans="44:45" x14ac:dyDescent="0.25">
      <c r="AR1908" s="30">
        <v>0.65000000000000036</v>
      </c>
      <c r="AS1908" s="31">
        <v>0.17320508075688776</v>
      </c>
    </row>
    <row r="1909" spans="44:45" x14ac:dyDescent="0.25">
      <c r="AR1909" s="30">
        <v>0.66000000000000036</v>
      </c>
      <c r="AS1909" s="31">
        <v>0.17320508075688776</v>
      </c>
    </row>
    <row r="1910" spans="44:45" x14ac:dyDescent="0.25">
      <c r="AR1910" s="30">
        <v>0.67000000000000037</v>
      </c>
      <c r="AS1910" s="31">
        <v>0.17320508075688776</v>
      </c>
    </row>
    <row r="1911" spans="44:45" x14ac:dyDescent="0.25">
      <c r="AR1911" s="30">
        <v>0.68000000000000038</v>
      </c>
      <c r="AS1911" s="31">
        <v>0.17320508075688776</v>
      </c>
    </row>
    <row r="1912" spans="44:45" x14ac:dyDescent="0.25">
      <c r="AR1912" s="30">
        <v>0.69000000000000039</v>
      </c>
      <c r="AS1912" s="31">
        <v>0.17320508075688776</v>
      </c>
    </row>
    <row r="1913" spans="44:45" x14ac:dyDescent="0.25">
      <c r="AR1913" s="30">
        <v>0.7000000000000004</v>
      </c>
      <c r="AS1913" s="31">
        <v>0.17320508075688776</v>
      </c>
    </row>
    <row r="1914" spans="44:45" x14ac:dyDescent="0.25">
      <c r="AR1914" s="30">
        <v>0.71000000000000041</v>
      </c>
      <c r="AS1914" s="31">
        <v>0.17320508075688776</v>
      </c>
    </row>
    <row r="1915" spans="44:45" x14ac:dyDescent="0.25">
      <c r="AR1915" s="30">
        <v>0.72000000000000042</v>
      </c>
      <c r="AS1915" s="31">
        <v>0.17320508075688776</v>
      </c>
    </row>
    <row r="1916" spans="44:45" x14ac:dyDescent="0.25">
      <c r="AR1916" s="30">
        <v>0.73000000000000043</v>
      </c>
      <c r="AS1916" s="31">
        <v>0.17320508075688776</v>
      </c>
    </row>
    <row r="1917" spans="44:45" x14ac:dyDescent="0.25">
      <c r="AR1917" s="30">
        <v>0.74000000000000044</v>
      </c>
      <c r="AS1917" s="31">
        <v>0.17320508075688776</v>
      </c>
    </row>
    <row r="1918" spans="44:45" x14ac:dyDescent="0.25">
      <c r="AR1918" s="30">
        <v>0.75000000000000044</v>
      </c>
      <c r="AS1918" s="31">
        <v>0.17320508075688776</v>
      </c>
    </row>
    <row r="1919" spans="44:45" x14ac:dyDescent="0.25">
      <c r="AR1919" s="30">
        <v>0.76000000000000045</v>
      </c>
      <c r="AS1919" s="31">
        <v>0.17320508075688776</v>
      </c>
    </row>
    <row r="1920" spans="44:45" x14ac:dyDescent="0.25">
      <c r="AR1920" s="30">
        <v>0.77000000000000046</v>
      </c>
      <c r="AS1920" s="31">
        <v>0.17320508075688776</v>
      </c>
    </row>
    <row r="1921" spans="44:45" x14ac:dyDescent="0.25">
      <c r="AR1921" s="30">
        <v>0.78000000000000047</v>
      </c>
      <c r="AS1921" s="31">
        <v>0.17320508075688776</v>
      </c>
    </row>
    <row r="1922" spans="44:45" x14ac:dyDescent="0.25">
      <c r="AR1922" s="30">
        <v>0.79000000000000048</v>
      </c>
      <c r="AS1922" s="31">
        <v>0.17320508075688776</v>
      </c>
    </row>
    <row r="1923" spans="44:45" x14ac:dyDescent="0.25">
      <c r="AR1923" s="30">
        <v>0.80000000000000049</v>
      </c>
      <c r="AS1923" s="31">
        <v>0.17320508075688776</v>
      </c>
    </row>
    <row r="1924" spans="44:45" x14ac:dyDescent="0.25">
      <c r="AR1924" s="30">
        <v>0.8100000000000005</v>
      </c>
      <c r="AS1924" s="31">
        <v>0.17320508075688776</v>
      </c>
    </row>
    <row r="1925" spans="44:45" x14ac:dyDescent="0.25">
      <c r="AR1925" s="30">
        <v>0.82000000000000051</v>
      </c>
      <c r="AS1925" s="31">
        <v>0.17320508075688776</v>
      </c>
    </row>
    <row r="1926" spans="44:45" x14ac:dyDescent="0.25">
      <c r="AR1926" s="30">
        <v>0.83000000000000052</v>
      </c>
      <c r="AS1926" s="31">
        <v>0.17320508075688776</v>
      </c>
    </row>
    <row r="1927" spans="44:45" x14ac:dyDescent="0.25">
      <c r="AR1927" s="30">
        <v>0.84000000000000052</v>
      </c>
      <c r="AS1927" s="31">
        <v>0.17320508075688776</v>
      </c>
    </row>
    <row r="1928" spans="44:45" x14ac:dyDescent="0.25">
      <c r="AR1928" s="30">
        <v>0.85000000000000053</v>
      </c>
      <c r="AS1928" s="31">
        <v>0.17320508075688776</v>
      </c>
    </row>
    <row r="1929" spans="44:45" x14ac:dyDescent="0.25">
      <c r="AR1929" s="30">
        <v>0.86000000000000054</v>
      </c>
      <c r="AS1929" s="31">
        <v>0.17320508075688776</v>
      </c>
    </row>
    <row r="1930" spans="44:45" x14ac:dyDescent="0.25">
      <c r="AR1930" s="30">
        <v>0.87000000000000055</v>
      </c>
      <c r="AS1930" s="31">
        <v>0.17320508075688776</v>
      </c>
    </row>
    <row r="1931" spans="44:45" x14ac:dyDescent="0.25">
      <c r="AR1931" s="30">
        <v>0.88000000000000056</v>
      </c>
      <c r="AS1931" s="31">
        <v>0.17320508075688776</v>
      </c>
    </row>
    <row r="1932" spans="44:45" x14ac:dyDescent="0.25">
      <c r="AR1932" s="30">
        <v>0.89000000000000057</v>
      </c>
      <c r="AS1932" s="31">
        <v>0.17320508075688776</v>
      </c>
    </row>
    <row r="1933" spans="44:45" x14ac:dyDescent="0.25">
      <c r="AR1933" s="30">
        <v>0.90000000000000058</v>
      </c>
      <c r="AS1933" s="31">
        <v>0.17320508075688776</v>
      </c>
    </row>
    <row r="1934" spans="44:45" x14ac:dyDescent="0.25">
      <c r="AR1934" s="30"/>
      <c r="AS1934" s="31"/>
    </row>
    <row r="1935" spans="44:45" x14ac:dyDescent="0.25">
      <c r="AR1935" s="30">
        <v>0.10499999999999998</v>
      </c>
      <c r="AS1935" s="31">
        <v>0.1818653347947321</v>
      </c>
    </row>
    <row r="1936" spans="44:45" x14ac:dyDescent="0.25">
      <c r="AR1936" s="30">
        <v>0.11499999999999998</v>
      </c>
      <c r="AS1936" s="31">
        <v>0.1818653347947321</v>
      </c>
    </row>
    <row r="1937" spans="44:45" x14ac:dyDescent="0.25">
      <c r="AR1937" s="30">
        <v>0.12499999999999997</v>
      </c>
      <c r="AS1937" s="31">
        <v>0.1818653347947321</v>
      </c>
    </row>
    <row r="1938" spans="44:45" x14ac:dyDescent="0.25">
      <c r="AR1938" s="30">
        <v>0.13499999999999998</v>
      </c>
      <c r="AS1938" s="31">
        <v>0.1818653347947321</v>
      </c>
    </row>
    <row r="1939" spans="44:45" x14ac:dyDescent="0.25">
      <c r="AR1939" s="30">
        <v>0.14499999999999999</v>
      </c>
      <c r="AS1939" s="31">
        <v>0.1818653347947321</v>
      </c>
    </row>
    <row r="1940" spans="44:45" x14ac:dyDescent="0.25">
      <c r="AR1940" s="30">
        <v>0.155</v>
      </c>
      <c r="AS1940" s="31">
        <v>0.1818653347947321</v>
      </c>
    </row>
    <row r="1941" spans="44:45" x14ac:dyDescent="0.25">
      <c r="AR1941" s="30">
        <v>0.16500000000000001</v>
      </c>
      <c r="AS1941" s="31">
        <v>0.1818653347947321</v>
      </c>
    </row>
    <row r="1942" spans="44:45" x14ac:dyDescent="0.25">
      <c r="AR1942" s="30">
        <v>0.17500000000000002</v>
      </c>
      <c r="AS1942" s="31">
        <v>0.1818653347947321</v>
      </c>
    </row>
    <row r="1943" spans="44:45" x14ac:dyDescent="0.25">
      <c r="AR1943" s="30">
        <v>0.18500000000000003</v>
      </c>
      <c r="AS1943" s="31">
        <v>0.1818653347947321</v>
      </c>
    </row>
    <row r="1944" spans="44:45" x14ac:dyDescent="0.25">
      <c r="AR1944" s="30">
        <v>0.19500000000000003</v>
      </c>
      <c r="AS1944" s="31">
        <v>0.1818653347947321</v>
      </c>
    </row>
    <row r="1945" spans="44:45" x14ac:dyDescent="0.25">
      <c r="AR1945" s="30">
        <v>0.20500000000000004</v>
      </c>
      <c r="AS1945" s="31">
        <v>0.1818653347947321</v>
      </c>
    </row>
    <row r="1946" spans="44:45" x14ac:dyDescent="0.25">
      <c r="AR1946" s="30">
        <v>0.21500000000000005</v>
      </c>
      <c r="AS1946" s="31">
        <v>0.1818653347947321</v>
      </c>
    </row>
    <row r="1947" spans="44:45" x14ac:dyDescent="0.25">
      <c r="AR1947" s="30">
        <v>0.22500000000000006</v>
      </c>
      <c r="AS1947" s="31">
        <v>0.1818653347947321</v>
      </c>
    </row>
    <row r="1948" spans="44:45" x14ac:dyDescent="0.25">
      <c r="AR1948" s="30">
        <v>0.23500000000000007</v>
      </c>
      <c r="AS1948" s="31">
        <v>0.1818653347947321</v>
      </c>
    </row>
    <row r="1949" spans="44:45" x14ac:dyDescent="0.25">
      <c r="AR1949" s="30">
        <v>0.24500000000000008</v>
      </c>
      <c r="AS1949" s="31">
        <v>0.1818653347947321</v>
      </c>
    </row>
    <row r="1950" spans="44:45" x14ac:dyDescent="0.25">
      <c r="AR1950" s="30">
        <v>0.25500000000000006</v>
      </c>
      <c r="AS1950" s="31">
        <v>0.1818653347947321</v>
      </c>
    </row>
    <row r="1951" spans="44:45" x14ac:dyDescent="0.25">
      <c r="AR1951" s="30">
        <v>0.26500000000000007</v>
      </c>
      <c r="AS1951" s="31">
        <v>0.1818653347947321</v>
      </c>
    </row>
    <row r="1952" spans="44:45" x14ac:dyDescent="0.25">
      <c r="AR1952" s="30">
        <v>0.27500000000000008</v>
      </c>
      <c r="AS1952" s="31">
        <v>0.1818653347947321</v>
      </c>
    </row>
    <row r="1953" spans="44:45" x14ac:dyDescent="0.25">
      <c r="AR1953" s="30">
        <v>0.28500000000000009</v>
      </c>
      <c r="AS1953" s="31">
        <v>0.1818653347947321</v>
      </c>
    </row>
    <row r="1954" spans="44:45" x14ac:dyDescent="0.25">
      <c r="AR1954" s="30">
        <v>0.2950000000000001</v>
      </c>
      <c r="AS1954" s="31">
        <v>0.1818653347947321</v>
      </c>
    </row>
    <row r="1955" spans="44:45" x14ac:dyDescent="0.25">
      <c r="AR1955" s="30">
        <v>0.3050000000000001</v>
      </c>
      <c r="AS1955" s="31">
        <v>0.1818653347947321</v>
      </c>
    </row>
    <row r="1956" spans="44:45" x14ac:dyDescent="0.25">
      <c r="AR1956" s="30">
        <v>0.31500000000000011</v>
      </c>
      <c r="AS1956" s="31">
        <v>0.1818653347947321</v>
      </c>
    </row>
    <row r="1957" spans="44:45" x14ac:dyDescent="0.25">
      <c r="AR1957" s="30">
        <v>0.32500000000000012</v>
      </c>
      <c r="AS1957" s="31">
        <v>0.1818653347947321</v>
      </c>
    </row>
    <row r="1958" spans="44:45" x14ac:dyDescent="0.25">
      <c r="AR1958" s="30">
        <v>0.33500000000000013</v>
      </c>
      <c r="AS1958" s="31">
        <v>0.1818653347947321</v>
      </c>
    </row>
    <row r="1959" spans="44:45" x14ac:dyDescent="0.25">
      <c r="AR1959" s="30">
        <v>0.34500000000000014</v>
      </c>
      <c r="AS1959" s="31">
        <v>0.1818653347947321</v>
      </c>
    </row>
    <row r="1960" spans="44:45" x14ac:dyDescent="0.25">
      <c r="AR1960" s="30">
        <v>0.35500000000000015</v>
      </c>
      <c r="AS1960" s="31">
        <v>0.1818653347947321</v>
      </c>
    </row>
    <row r="1961" spans="44:45" x14ac:dyDescent="0.25">
      <c r="AR1961" s="30">
        <v>0.36500000000000016</v>
      </c>
      <c r="AS1961" s="31">
        <v>0.1818653347947321</v>
      </c>
    </row>
    <row r="1962" spans="44:45" x14ac:dyDescent="0.25">
      <c r="AR1962" s="30">
        <v>0.37500000000000017</v>
      </c>
      <c r="AS1962" s="31">
        <v>0.1818653347947321</v>
      </c>
    </row>
    <row r="1963" spans="44:45" x14ac:dyDescent="0.25">
      <c r="AR1963" s="30">
        <v>0.38500000000000018</v>
      </c>
      <c r="AS1963" s="31">
        <v>0.1818653347947321</v>
      </c>
    </row>
    <row r="1964" spans="44:45" x14ac:dyDescent="0.25">
      <c r="AR1964" s="30">
        <v>0.39500000000000018</v>
      </c>
      <c r="AS1964" s="31">
        <v>0.1818653347947321</v>
      </c>
    </row>
    <row r="1965" spans="44:45" x14ac:dyDescent="0.25">
      <c r="AR1965" s="30">
        <v>0.40500000000000019</v>
      </c>
      <c r="AS1965" s="31">
        <v>0.1818653347947321</v>
      </c>
    </row>
    <row r="1966" spans="44:45" x14ac:dyDescent="0.25">
      <c r="AR1966" s="30">
        <v>0.4150000000000002</v>
      </c>
      <c r="AS1966" s="31">
        <v>0.1818653347947321</v>
      </c>
    </row>
    <row r="1967" spans="44:45" x14ac:dyDescent="0.25">
      <c r="AR1967" s="30">
        <v>0.42500000000000021</v>
      </c>
      <c r="AS1967" s="31">
        <v>0.1818653347947321</v>
      </c>
    </row>
    <row r="1968" spans="44:45" x14ac:dyDescent="0.25">
      <c r="AR1968" s="30">
        <v>0.43500000000000022</v>
      </c>
      <c r="AS1968" s="31">
        <v>0.1818653347947321</v>
      </c>
    </row>
    <row r="1969" spans="44:45" x14ac:dyDescent="0.25">
      <c r="AR1969" s="30">
        <v>0.44500000000000023</v>
      </c>
      <c r="AS1969" s="31">
        <v>0.1818653347947321</v>
      </c>
    </row>
    <row r="1970" spans="44:45" x14ac:dyDescent="0.25">
      <c r="AR1970" s="30">
        <v>0.45500000000000024</v>
      </c>
      <c r="AS1970" s="31">
        <v>0.1818653347947321</v>
      </c>
    </row>
    <row r="1971" spans="44:45" x14ac:dyDescent="0.25">
      <c r="AR1971" s="30">
        <v>0.46500000000000025</v>
      </c>
      <c r="AS1971" s="31">
        <v>0.1818653347947321</v>
      </c>
    </row>
    <row r="1972" spans="44:45" x14ac:dyDescent="0.25">
      <c r="AR1972" s="30">
        <v>0.47500000000000026</v>
      </c>
      <c r="AS1972" s="31">
        <v>0.1818653347947321</v>
      </c>
    </row>
    <row r="1973" spans="44:45" x14ac:dyDescent="0.25">
      <c r="AR1973" s="30">
        <v>0.48500000000000026</v>
      </c>
      <c r="AS1973" s="31">
        <v>0.1818653347947321</v>
      </c>
    </row>
    <row r="1974" spans="44:45" x14ac:dyDescent="0.25">
      <c r="AR1974" s="30">
        <v>0.49500000000000027</v>
      </c>
      <c r="AS1974" s="31">
        <v>0.1818653347947321</v>
      </c>
    </row>
    <row r="1975" spans="44:45" x14ac:dyDescent="0.25">
      <c r="AR1975" s="30">
        <v>0.50500000000000023</v>
      </c>
      <c r="AS1975" s="31">
        <v>0.1818653347947321</v>
      </c>
    </row>
    <row r="1976" spans="44:45" x14ac:dyDescent="0.25">
      <c r="AR1976" s="30">
        <v>0.51500000000000024</v>
      </c>
      <c r="AS1976" s="31">
        <v>0.1818653347947321</v>
      </c>
    </row>
    <row r="1977" spans="44:45" x14ac:dyDescent="0.25">
      <c r="AR1977" s="30">
        <v>0.52500000000000024</v>
      </c>
      <c r="AS1977" s="31">
        <v>0.1818653347947321</v>
      </c>
    </row>
    <row r="1978" spans="44:45" x14ac:dyDescent="0.25">
      <c r="AR1978" s="30">
        <v>0.53500000000000025</v>
      </c>
      <c r="AS1978" s="31">
        <v>0.1818653347947321</v>
      </c>
    </row>
    <row r="1979" spans="44:45" x14ac:dyDescent="0.25">
      <c r="AR1979" s="30">
        <v>0.54500000000000026</v>
      </c>
      <c r="AS1979" s="31">
        <v>0.1818653347947321</v>
      </c>
    </row>
    <row r="1980" spans="44:45" x14ac:dyDescent="0.25">
      <c r="AR1980" s="30">
        <v>0.55500000000000027</v>
      </c>
      <c r="AS1980" s="31">
        <v>0.1818653347947321</v>
      </c>
    </row>
    <row r="1981" spans="44:45" x14ac:dyDescent="0.25">
      <c r="AR1981" s="30">
        <v>0.56500000000000028</v>
      </c>
      <c r="AS1981" s="31">
        <v>0.1818653347947321</v>
      </c>
    </row>
    <row r="1982" spans="44:45" x14ac:dyDescent="0.25">
      <c r="AR1982" s="30">
        <v>0.57500000000000029</v>
      </c>
      <c r="AS1982" s="31">
        <v>0.1818653347947321</v>
      </c>
    </row>
    <row r="1983" spans="44:45" x14ac:dyDescent="0.25">
      <c r="AR1983" s="30">
        <v>0.5850000000000003</v>
      </c>
      <c r="AS1983" s="31">
        <v>0.1818653347947321</v>
      </c>
    </row>
    <row r="1984" spans="44:45" x14ac:dyDescent="0.25">
      <c r="AR1984" s="30">
        <v>0.59500000000000031</v>
      </c>
      <c r="AS1984" s="31">
        <v>0.1818653347947321</v>
      </c>
    </row>
    <row r="1985" spans="44:45" x14ac:dyDescent="0.25">
      <c r="AR1985" s="30">
        <v>0.60500000000000032</v>
      </c>
      <c r="AS1985" s="31">
        <v>0.1818653347947321</v>
      </c>
    </row>
    <row r="1986" spans="44:45" x14ac:dyDescent="0.25">
      <c r="AR1986" s="30">
        <v>0.61500000000000032</v>
      </c>
      <c r="AS1986" s="31">
        <v>0.1818653347947321</v>
      </c>
    </row>
    <row r="1987" spans="44:45" x14ac:dyDescent="0.25">
      <c r="AR1987" s="30">
        <v>0.62500000000000033</v>
      </c>
      <c r="AS1987" s="31">
        <v>0.1818653347947321</v>
      </c>
    </row>
    <row r="1988" spans="44:45" x14ac:dyDescent="0.25">
      <c r="AR1988" s="30">
        <v>0.63500000000000034</v>
      </c>
      <c r="AS1988" s="31">
        <v>0.1818653347947321</v>
      </c>
    </row>
    <row r="1989" spans="44:45" x14ac:dyDescent="0.25">
      <c r="AR1989" s="30">
        <v>0.64500000000000035</v>
      </c>
      <c r="AS1989" s="31">
        <v>0.1818653347947321</v>
      </c>
    </row>
    <row r="1990" spans="44:45" x14ac:dyDescent="0.25">
      <c r="AR1990" s="30">
        <v>0.65500000000000036</v>
      </c>
      <c r="AS1990" s="31">
        <v>0.1818653347947321</v>
      </c>
    </row>
    <row r="1991" spans="44:45" x14ac:dyDescent="0.25">
      <c r="AR1991" s="30">
        <v>0.66500000000000037</v>
      </c>
      <c r="AS1991" s="31">
        <v>0.1818653347947321</v>
      </c>
    </row>
    <row r="1992" spans="44:45" x14ac:dyDescent="0.25">
      <c r="AR1992" s="30">
        <v>0.67500000000000038</v>
      </c>
      <c r="AS1992" s="31">
        <v>0.1818653347947321</v>
      </c>
    </row>
    <row r="1993" spans="44:45" x14ac:dyDescent="0.25">
      <c r="AR1993" s="30">
        <v>0.68500000000000039</v>
      </c>
      <c r="AS1993" s="31">
        <v>0.1818653347947321</v>
      </c>
    </row>
    <row r="1994" spans="44:45" x14ac:dyDescent="0.25">
      <c r="AR1994" s="30">
        <v>0.6950000000000004</v>
      </c>
      <c r="AS1994" s="31">
        <v>0.1818653347947321</v>
      </c>
    </row>
    <row r="1995" spans="44:45" x14ac:dyDescent="0.25">
      <c r="AR1995" s="30">
        <v>0.7050000000000004</v>
      </c>
      <c r="AS1995" s="31">
        <v>0.1818653347947321</v>
      </c>
    </row>
    <row r="1996" spans="44:45" x14ac:dyDescent="0.25">
      <c r="AR1996" s="30">
        <v>0.71500000000000041</v>
      </c>
      <c r="AS1996" s="31">
        <v>0.1818653347947321</v>
      </c>
    </row>
    <row r="1997" spans="44:45" x14ac:dyDescent="0.25">
      <c r="AR1997" s="30">
        <v>0.72500000000000042</v>
      </c>
      <c r="AS1997" s="31">
        <v>0.1818653347947321</v>
      </c>
    </row>
    <row r="1998" spans="44:45" x14ac:dyDescent="0.25">
      <c r="AR1998" s="30">
        <v>0.73500000000000043</v>
      </c>
      <c r="AS1998" s="31">
        <v>0.1818653347947321</v>
      </c>
    </row>
    <row r="1999" spans="44:45" x14ac:dyDescent="0.25">
      <c r="AR1999" s="30">
        <v>0.74500000000000044</v>
      </c>
      <c r="AS1999" s="31">
        <v>0.1818653347947321</v>
      </c>
    </row>
    <row r="2000" spans="44:45" x14ac:dyDescent="0.25">
      <c r="AR2000" s="30">
        <v>0.75500000000000045</v>
      </c>
      <c r="AS2000" s="31">
        <v>0.1818653347947321</v>
      </c>
    </row>
    <row r="2001" spans="44:45" x14ac:dyDescent="0.25">
      <c r="AR2001" s="30">
        <v>0.76500000000000046</v>
      </c>
      <c r="AS2001" s="31">
        <v>0.1818653347947321</v>
      </c>
    </row>
    <row r="2002" spans="44:45" x14ac:dyDescent="0.25">
      <c r="AR2002" s="30">
        <v>0.77500000000000047</v>
      </c>
      <c r="AS2002" s="31">
        <v>0.1818653347947321</v>
      </c>
    </row>
    <row r="2003" spans="44:45" x14ac:dyDescent="0.25">
      <c r="AR2003" s="30">
        <v>0.78500000000000048</v>
      </c>
      <c r="AS2003" s="31">
        <v>0.1818653347947321</v>
      </c>
    </row>
    <row r="2004" spans="44:45" x14ac:dyDescent="0.25">
      <c r="AR2004" s="30">
        <v>0.79500000000000048</v>
      </c>
      <c r="AS2004" s="31">
        <v>0.1818653347947321</v>
      </c>
    </row>
    <row r="2005" spans="44:45" x14ac:dyDescent="0.25">
      <c r="AR2005" s="30">
        <v>0.80500000000000049</v>
      </c>
      <c r="AS2005" s="31">
        <v>0.1818653347947321</v>
      </c>
    </row>
    <row r="2006" spans="44:45" x14ac:dyDescent="0.25">
      <c r="AR2006" s="30">
        <v>0.8150000000000005</v>
      </c>
      <c r="AS2006" s="31">
        <v>0.1818653347947321</v>
      </c>
    </row>
    <row r="2007" spans="44:45" x14ac:dyDescent="0.25">
      <c r="AR2007" s="30">
        <v>0.82500000000000051</v>
      </c>
      <c r="AS2007" s="31">
        <v>0.1818653347947321</v>
      </c>
    </row>
    <row r="2008" spans="44:45" x14ac:dyDescent="0.25">
      <c r="AR2008" s="30">
        <v>0.83500000000000052</v>
      </c>
      <c r="AS2008" s="31">
        <v>0.1818653347947321</v>
      </c>
    </row>
    <row r="2009" spans="44:45" x14ac:dyDescent="0.25">
      <c r="AR2009" s="30">
        <v>0.84500000000000053</v>
      </c>
      <c r="AS2009" s="31">
        <v>0.1818653347947321</v>
      </c>
    </row>
    <row r="2010" spans="44:45" x14ac:dyDescent="0.25">
      <c r="AR2010" s="30">
        <v>0.85500000000000054</v>
      </c>
      <c r="AS2010" s="31">
        <v>0.1818653347947321</v>
      </c>
    </row>
    <row r="2011" spans="44:45" x14ac:dyDescent="0.25">
      <c r="AR2011" s="30">
        <v>0.86500000000000055</v>
      </c>
      <c r="AS2011" s="31">
        <v>0.1818653347947321</v>
      </c>
    </row>
    <row r="2012" spans="44:45" x14ac:dyDescent="0.25">
      <c r="AR2012" s="30">
        <v>0.87500000000000056</v>
      </c>
      <c r="AS2012" s="31">
        <v>0.1818653347947321</v>
      </c>
    </row>
    <row r="2013" spans="44:45" x14ac:dyDescent="0.25">
      <c r="AR2013" s="30">
        <v>0.88500000000000056</v>
      </c>
      <c r="AS2013" s="31">
        <v>0.1818653347947321</v>
      </c>
    </row>
    <row r="2014" spans="44:45" x14ac:dyDescent="0.25">
      <c r="AR2014" s="30">
        <v>0.89500000000000057</v>
      </c>
      <c r="AS2014" s="31">
        <v>0.1818653347947321</v>
      </c>
    </row>
    <row r="2015" spans="44:45" x14ac:dyDescent="0.25">
      <c r="AR2015" s="30"/>
      <c r="AS2015" s="31"/>
    </row>
    <row r="2016" spans="44:45" x14ac:dyDescent="0.25">
      <c r="AR2016" s="30">
        <v>0.10999999999999999</v>
      </c>
      <c r="AS2016" s="31">
        <v>0.1905255888325765</v>
      </c>
    </row>
    <row r="2017" spans="44:45" x14ac:dyDescent="0.25">
      <c r="AR2017" s="30">
        <v>0.11999999999999998</v>
      </c>
      <c r="AS2017" s="31">
        <v>0.1905255888325765</v>
      </c>
    </row>
    <row r="2018" spans="44:45" x14ac:dyDescent="0.25">
      <c r="AR2018" s="30">
        <v>0.12999999999999998</v>
      </c>
      <c r="AS2018" s="31">
        <v>0.1905255888325765</v>
      </c>
    </row>
    <row r="2019" spans="44:45" x14ac:dyDescent="0.25">
      <c r="AR2019" s="30">
        <v>0.13999999999999999</v>
      </c>
      <c r="AS2019" s="31">
        <v>0.1905255888325765</v>
      </c>
    </row>
    <row r="2020" spans="44:45" x14ac:dyDescent="0.25">
      <c r="AR2020" s="30">
        <v>0.15</v>
      </c>
      <c r="AS2020" s="31">
        <v>0.1905255888325765</v>
      </c>
    </row>
    <row r="2021" spans="44:45" x14ac:dyDescent="0.25">
      <c r="AR2021" s="30">
        <v>0.16</v>
      </c>
      <c r="AS2021" s="31">
        <v>0.1905255888325765</v>
      </c>
    </row>
    <row r="2022" spans="44:45" x14ac:dyDescent="0.25">
      <c r="AR2022" s="30">
        <v>0.17</v>
      </c>
      <c r="AS2022" s="31">
        <v>0.1905255888325765</v>
      </c>
    </row>
    <row r="2023" spans="44:45" x14ac:dyDescent="0.25">
      <c r="AR2023" s="30">
        <v>0.18000000000000002</v>
      </c>
      <c r="AS2023" s="31">
        <v>0.1905255888325765</v>
      </c>
    </row>
    <row r="2024" spans="44:45" x14ac:dyDescent="0.25">
      <c r="AR2024" s="30">
        <v>0.19000000000000003</v>
      </c>
      <c r="AS2024" s="31">
        <v>0.1905255888325765</v>
      </c>
    </row>
    <row r="2025" spans="44:45" x14ac:dyDescent="0.25">
      <c r="AR2025" s="30">
        <v>0.20000000000000004</v>
      </c>
      <c r="AS2025" s="31">
        <v>0.1905255888325765</v>
      </c>
    </row>
    <row r="2026" spans="44:45" x14ac:dyDescent="0.25">
      <c r="AR2026" s="30">
        <v>0.21000000000000005</v>
      </c>
      <c r="AS2026" s="31">
        <v>0.1905255888325765</v>
      </c>
    </row>
    <row r="2027" spans="44:45" x14ac:dyDescent="0.25">
      <c r="AR2027" s="30">
        <v>0.22000000000000006</v>
      </c>
      <c r="AS2027" s="31">
        <v>0.1905255888325765</v>
      </c>
    </row>
    <row r="2028" spans="44:45" x14ac:dyDescent="0.25">
      <c r="AR2028" s="30">
        <v>0.23000000000000007</v>
      </c>
      <c r="AS2028" s="31">
        <v>0.1905255888325765</v>
      </c>
    </row>
    <row r="2029" spans="44:45" x14ac:dyDescent="0.25">
      <c r="AR2029" s="30">
        <v>0.24000000000000007</v>
      </c>
      <c r="AS2029" s="31">
        <v>0.1905255888325765</v>
      </c>
    </row>
    <row r="2030" spans="44:45" x14ac:dyDescent="0.25">
      <c r="AR2030" s="30">
        <v>0.25000000000000006</v>
      </c>
      <c r="AS2030" s="31">
        <v>0.1905255888325765</v>
      </c>
    </row>
    <row r="2031" spans="44:45" x14ac:dyDescent="0.25">
      <c r="AR2031" s="30">
        <v>0.26000000000000006</v>
      </c>
      <c r="AS2031" s="31">
        <v>0.1905255888325765</v>
      </c>
    </row>
    <row r="2032" spans="44:45" x14ac:dyDescent="0.25">
      <c r="AR2032" s="30">
        <v>0.27000000000000007</v>
      </c>
      <c r="AS2032" s="31">
        <v>0.1905255888325765</v>
      </c>
    </row>
    <row r="2033" spans="44:45" x14ac:dyDescent="0.25">
      <c r="AR2033" s="30">
        <v>0.28000000000000008</v>
      </c>
      <c r="AS2033" s="31">
        <v>0.1905255888325765</v>
      </c>
    </row>
    <row r="2034" spans="44:45" x14ac:dyDescent="0.25">
      <c r="AR2034" s="30">
        <v>0.29000000000000009</v>
      </c>
      <c r="AS2034" s="31">
        <v>0.1905255888325765</v>
      </c>
    </row>
    <row r="2035" spans="44:45" x14ac:dyDescent="0.25">
      <c r="AR2035" s="30">
        <v>0.3000000000000001</v>
      </c>
      <c r="AS2035" s="31">
        <v>0.1905255888325765</v>
      </c>
    </row>
    <row r="2036" spans="44:45" x14ac:dyDescent="0.25">
      <c r="AR2036" s="30">
        <v>0.31000000000000011</v>
      </c>
      <c r="AS2036" s="31">
        <v>0.1905255888325765</v>
      </c>
    </row>
    <row r="2037" spans="44:45" x14ac:dyDescent="0.25">
      <c r="AR2037" s="30">
        <v>0.32000000000000012</v>
      </c>
      <c r="AS2037" s="31">
        <v>0.1905255888325765</v>
      </c>
    </row>
    <row r="2038" spans="44:45" x14ac:dyDescent="0.25">
      <c r="AR2038" s="30">
        <v>0.33000000000000013</v>
      </c>
      <c r="AS2038" s="31">
        <v>0.1905255888325765</v>
      </c>
    </row>
    <row r="2039" spans="44:45" x14ac:dyDescent="0.25">
      <c r="AR2039" s="30">
        <v>0.34000000000000014</v>
      </c>
      <c r="AS2039" s="31">
        <v>0.1905255888325765</v>
      </c>
    </row>
    <row r="2040" spans="44:45" x14ac:dyDescent="0.25">
      <c r="AR2040" s="30">
        <v>0.35000000000000014</v>
      </c>
      <c r="AS2040" s="31">
        <v>0.1905255888325765</v>
      </c>
    </row>
    <row r="2041" spans="44:45" x14ac:dyDescent="0.25">
      <c r="AR2041" s="30">
        <v>0.36000000000000015</v>
      </c>
      <c r="AS2041" s="31">
        <v>0.1905255888325765</v>
      </c>
    </row>
    <row r="2042" spans="44:45" x14ac:dyDescent="0.25">
      <c r="AR2042" s="30">
        <v>0.37000000000000016</v>
      </c>
      <c r="AS2042" s="31">
        <v>0.1905255888325765</v>
      </c>
    </row>
    <row r="2043" spans="44:45" x14ac:dyDescent="0.25">
      <c r="AR2043" s="30">
        <v>0.38000000000000017</v>
      </c>
      <c r="AS2043" s="31">
        <v>0.1905255888325765</v>
      </c>
    </row>
    <row r="2044" spans="44:45" x14ac:dyDescent="0.25">
      <c r="AR2044" s="30">
        <v>0.39000000000000018</v>
      </c>
      <c r="AS2044" s="31">
        <v>0.1905255888325765</v>
      </c>
    </row>
    <row r="2045" spans="44:45" x14ac:dyDescent="0.25">
      <c r="AR2045" s="30">
        <v>0.40000000000000019</v>
      </c>
      <c r="AS2045" s="31">
        <v>0.1905255888325765</v>
      </c>
    </row>
    <row r="2046" spans="44:45" x14ac:dyDescent="0.25">
      <c r="AR2046" s="30">
        <v>0.4100000000000002</v>
      </c>
      <c r="AS2046" s="31">
        <v>0.1905255888325765</v>
      </c>
    </row>
    <row r="2047" spans="44:45" x14ac:dyDescent="0.25">
      <c r="AR2047" s="30">
        <v>0.42000000000000021</v>
      </c>
      <c r="AS2047" s="31">
        <v>0.1905255888325765</v>
      </c>
    </row>
    <row r="2048" spans="44:45" x14ac:dyDescent="0.25">
      <c r="AR2048" s="30">
        <v>0.43000000000000022</v>
      </c>
      <c r="AS2048" s="31">
        <v>0.1905255888325765</v>
      </c>
    </row>
    <row r="2049" spans="44:45" x14ac:dyDescent="0.25">
      <c r="AR2049" s="30">
        <v>0.44000000000000022</v>
      </c>
      <c r="AS2049" s="31">
        <v>0.1905255888325765</v>
      </c>
    </row>
    <row r="2050" spans="44:45" x14ac:dyDescent="0.25">
      <c r="AR2050" s="30">
        <v>0.45000000000000023</v>
      </c>
      <c r="AS2050" s="31">
        <v>0.1905255888325765</v>
      </c>
    </row>
    <row r="2051" spans="44:45" x14ac:dyDescent="0.25">
      <c r="AR2051" s="30">
        <v>0.46000000000000024</v>
      </c>
      <c r="AS2051" s="31">
        <v>0.1905255888325765</v>
      </c>
    </row>
    <row r="2052" spans="44:45" x14ac:dyDescent="0.25">
      <c r="AR2052" s="30">
        <v>0.47000000000000025</v>
      </c>
      <c r="AS2052" s="31">
        <v>0.1905255888325765</v>
      </c>
    </row>
    <row r="2053" spans="44:45" x14ac:dyDescent="0.25">
      <c r="AR2053" s="30">
        <v>0.48000000000000026</v>
      </c>
      <c r="AS2053" s="31">
        <v>0.1905255888325765</v>
      </c>
    </row>
    <row r="2054" spans="44:45" x14ac:dyDescent="0.25">
      <c r="AR2054" s="30">
        <v>0.49000000000000027</v>
      </c>
      <c r="AS2054" s="31">
        <v>0.1905255888325765</v>
      </c>
    </row>
    <row r="2055" spans="44:45" x14ac:dyDescent="0.25">
      <c r="AR2055" s="30">
        <v>0.50000000000000022</v>
      </c>
      <c r="AS2055" s="31">
        <v>0.1905255888325765</v>
      </c>
    </row>
    <row r="2056" spans="44:45" x14ac:dyDescent="0.25">
      <c r="AR2056" s="30">
        <v>0.51000000000000023</v>
      </c>
      <c r="AS2056" s="31">
        <v>0.1905255888325765</v>
      </c>
    </row>
    <row r="2057" spans="44:45" x14ac:dyDescent="0.25">
      <c r="AR2057" s="30">
        <v>0.52000000000000024</v>
      </c>
      <c r="AS2057" s="31">
        <v>0.1905255888325765</v>
      </c>
    </row>
    <row r="2058" spans="44:45" x14ac:dyDescent="0.25">
      <c r="AR2058" s="30">
        <v>0.53000000000000025</v>
      </c>
      <c r="AS2058" s="31">
        <v>0.1905255888325765</v>
      </c>
    </row>
    <row r="2059" spans="44:45" x14ac:dyDescent="0.25">
      <c r="AR2059" s="30">
        <v>0.54000000000000026</v>
      </c>
      <c r="AS2059" s="31">
        <v>0.1905255888325765</v>
      </c>
    </row>
    <row r="2060" spans="44:45" x14ac:dyDescent="0.25">
      <c r="AR2060" s="30">
        <v>0.55000000000000027</v>
      </c>
      <c r="AS2060" s="31">
        <v>0.1905255888325765</v>
      </c>
    </row>
    <row r="2061" spans="44:45" x14ac:dyDescent="0.25">
      <c r="AR2061" s="30">
        <v>0.56000000000000028</v>
      </c>
      <c r="AS2061" s="31">
        <v>0.1905255888325765</v>
      </c>
    </row>
    <row r="2062" spans="44:45" x14ac:dyDescent="0.25">
      <c r="AR2062" s="30">
        <v>0.57000000000000028</v>
      </c>
      <c r="AS2062" s="31">
        <v>0.1905255888325765</v>
      </c>
    </row>
    <row r="2063" spans="44:45" x14ac:dyDescent="0.25">
      <c r="AR2063" s="30">
        <v>0.58000000000000029</v>
      </c>
      <c r="AS2063" s="31">
        <v>0.1905255888325765</v>
      </c>
    </row>
    <row r="2064" spans="44:45" x14ac:dyDescent="0.25">
      <c r="AR2064" s="30">
        <v>0.5900000000000003</v>
      </c>
      <c r="AS2064" s="31">
        <v>0.1905255888325765</v>
      </c>
    </row>
    <row r="2065" spans="44:45" x14ac:dyDescent="0.25">
      <c r="AR2065" s="30">
        <v>0.60000000000000031</v>
      </c>
      <c r="AS2065" s="31">
        <v>0.1905255888325765</v>
      </c>
    </row>
    <row r="2066" spans="44:45" x14ac:dyDescent="0.25">
      <c r="AR2066" s="30">
        <v>0.61000000000000032</v>
      </c>
      <c r="AS2066" s="31">
        <v>0.1905255888325765</v>
      </c>
    </row>
    <row r="2067" spans="44:45" x14ac:dyDescent="0.25">
      <c r="AR2067" s="30">
        <v>0.62000000000000033</v>
      </c>
      <c r="AS2067" s="31">
        <v>0.1905255888325765</v>
      </c>
    </row>
    <row r="2068" spans="44:45" x14ac:dyDescent="0.25">
      <c r="AR2068" s="30">
        <v>0.63000000000000034</v>
      </c>
      <c r="AS2068" s="31">
        <v>0.1905255888325765</v>
      </c>
    </row>
    <row r="2069" spans="44:45" x14ac:dyDescent="0.25">
      <c r="AR2069" s="30">
        <v>0.64000000000000035</v>
      </c>
      <c r="AS2069" s="31">
        <v>0.1905255888325765</v>
      </c>
    </row>
    <row r="2070" spans="44:45" x14ac:dyDescent="0.25">
      <c r="AR2070" s="30">
        <v>0.65000000000000036</v>
      </c>
      <c r="AS2070" s="31">
        <v>0.1905255888325765</v>
      </c>
    </row>
    <row r="2071" spans="44:45" x14ac:dyDescent="0.25">
      <c r="AR2071" s="30">
        <v>0.66000000000000036</v>
      </c>
      <c r="AS2071" s="31">
        <v>0.1905255888325765</v>
      </c>
    </row>
    <row r="2072" spans="44:45" x14ac:dyDescent="0.25">
      <c r="AR2072" s="30">
        <v>0.67000000000000037</v>
      </c>
      <c r="AS2072" s="31">
        <v>0.1905255888325765</v>
      </c>
    </row>
    <row r="2073" spans="44:45" x14ac:dyDescent="0.25">
      <c r="AR2073" s="30">
        <v>0.68000000000000038</v>
      </c>
      <c r="AS2073" s="31">
        <v>0.1905255888325765</v>
      </c>
    </row>
    <row r="2074" spans="44:45" x14ac:dyDescent="0.25">
      <c r="AR2074" s="30">
        <v>0.69000000000000039</v>
      </c>
      <c r="AS2074" s="31">
        <v>0.1905255888325765</v>
      </c>
    </row>
    <row r="2075" spans="44:45" x14ac:dyDescent="0.25">
      <c r="AR2075" s="30">
        <v>0.7000000000000004</v>
      </c>
      <c r="AS2075" s="31">
        <v>0.1905255888325765</v>
      </c>
    </row>
    <row r="2076" spans="44:45" x14ac:dyDescent="0.25">
      <c r="AR2076" s="30">
        <v>0.71000000000000041</v>
      </c>
      <c r="AS2076" s="31">
        <v>0.1905255888325765</v>
      </c>
    </row>
    <row r="2077" spans="44:45" x14ac:dyDescent="0.25">
      <c r="AR2077" s="30">
        <v>0.72000000000000042</v>
      </c>
      <c r="AS2077" s="31">
        <v>0.1905255888325765</v>
      </c>
    </row>
    <row r="2078" spans="44:45" x14ac:dyDescent="0.25">
      <c r="AR2078" s="30">
        <v>0.73000000000000043</v>
      </c>
      <c r="AS2078" s="31">
        <v>0.1905255888325765</v>
      </c>
    </row>
    <row r="2079" spans="44:45" x14ac:dyDescent="0.25">
      <c r="AR2079" s="30">
        <v>0.74000000000000044</v>
      </c>
      <c r="AS2079" s="31">
        <v>0.1905255888325765</v>
      </c>
    </row>
    <row r="2080" spans="44:45" x14ac:dyDescent="0.25">
      <c r="AR2080" s="30">
        <v>0.75000000000000044</v>
      </c>
      <c r="AS2080" s="31">
        <v>0.1905255888325765</v>
      </c>
    </row>
    <row r="2081" spans="44:45" x14ac:dyDescent="0.25">
      <c r="AR2081" s="30">
        <v>0.76000000000000045</v>
      </c>
      <c r="AS2081" s="31">
        <v>0.1905255888325765</v>
      </c>
    </row>
    <row r="2082" spans="44:45" x14ac:dyDescent="0.25">
      <c r="AR2082" s="30">
        <v>0.77000000000000046</v>
      </c>
      <c r="AS2082" s="31">
        <v>0.1905255888325765</v>
      </c>
    </row>
    <row r="2083" spans="44:45" x14ac:dyDescent="0.25">
      <c r="AR2083" s="30">
        <v>0.78000000000000047</v>
      </c>
      <c r="AS2083" s="31">
        <v>0.1905255888325765</v>
      </c>
    </row>
    <row r="2084" spans="44:45" x14ac:dyDescent="0.25">
      <c r="AR2084" s="30">
        <v>0.79000000000000048</v>
      </c>
      <c r="AS2084" s="31">
        <v>0.1905255888325765</v>
      </c>
    </row>
    <row r="2085" spans="44:45" x14ac:dyDescent="0.25">
      <c r="AR2085" s="30">
        <v>0.80000000000000049</v>
      </c>
      <c r="AS2085" s="31">
        <v>0.1905255888325765</v>
      </c>
    </row>
    <row r="2086" spans="44:45" x14ac:dyDescent="0.25">
      <c r="AR2086" s="30">
        <v>0.8100000000000005</v>
      </c>
      <c r="AS2086" s="31">
        <v>0.1905255888325765</v>
      </c>
    </row>
    <row r="2087" spans="44:45" x14ac:dyDescent="0.25">
      <c r="AR2087" s="30">
        <v>0.82000000000000051</v>
      </c>
      <c r="AS2087" s="31">
        <v>0.1905255888325765</v>
      </c>
    </row>
    <row r="2088" spans="44:45" x14ac:dyDescent="0.25">
      <c r="AR2088" s="30">
        <v>0.83000000000000052</v>
      </c>
      <c r="AS2088" s="31">
        <v>0.1905255888325765</v>
      </c>
    </row>
    <row r="2089" spans="44:45" x14ac:dyDescent="0.25">
      <c r="AR2089" s="30">
        <v>0.84000000000000052</v>
      </c>
      <c r="AS2089" s="31">
        <v>0.1905255888325765</v>
      </c>
    </row>
    <row r="2090" spans="44:45" x14ac:dyDescent="0.25">
      <c r="AR2090" s="30">
        <v>0.85000000000000053</v>
      </c>
      <c r="AS2090" s="31">
        <v>0.1905255888325765</v>
      </c>
    </row>
    <row r="2091" spans="44:45" x14ac:dyDescent="0.25">
      <c r="AR2091" s="30">
        <v>0.86000000000000054</v>
      </c>
      <c r="AS2091" s="31">
        <v>0.1905255888325765</v>
      </c>
    </row>
    <row r="2092" spans="44:45" x14ac:dyDescent="0.25">
      <c r="AR2092" s="30">
        <v>0.87000000000000055</v>
      </c>
      <c r="AS2092" s="31">
        <v>0.1905255888325765</v>
      </c>
    </row>
    <row r="2093" spans="44:45" x14ac:dyDescent="0.25">
      <c r="AR2093" s="30">
        <v>0.88000000000000056</v>
      </c>
      <c r="AS2093" s="31">
        <v>0.1905255888325765</v>
      </c>
    </row>
    <row r="2094" spans="44:45" x14ac:dyDescent="0.25">
      <c r="AR2094" s="30">
        <v>0.89000000000000057</v>
      </c>
      <c r="AS2094" s="31">
        <v>0.1905255888325765</v>
      </c>
    </row>
    <row r="2095" spans="44:45" x14ac:dyDescent="0.25">
      <c r="AR2095" s="30"/>
      <c r="AS2095" s="31"/>
    </row>
    <row r="2096" spans="44:45" x14ac:dyDescent="0.25">
      <c r="AR2096" s="30">
        <v>0.11499999999999998</v>
      </c>
      <c r="AS2096" s="31">
        <v>0.1991858428704209</v>
      </c>
    </row>
    <row r="2097" spans="44:45" x14ac:dyDescent="0.25">
      <c r="AR2097" s="30">
        <v>0.12499999999999997</v>
      </c>
      <c r="AS2097" s="31">
        <v>0.1991858428704209</v>
      </c>
    </row>
    <row r="2098" spans="44:45" x14ac:dyDescent="0.25">
      <c r="AR2098" s="30">
        <v>0.13499999999999998</v>
      </c>
      <c r="AS2098" s="31">
        <v>0.1991858428704209</v>
      </c>
    </row>
    <row r="2099" spans="44:45" x14ac:dyDescent="0.25">
      <c r="AR2099" s="30">
        <v>0.14499999999999999</v>
      </c>
      <c r="AS2099" s="31">
        <v>0.1991858428704209</v>
      </c>
    </row>
    <row r="2100" spans="44:45" x14ac:dyDescent="0.25">
      <c r="AR2100" s="30">
        <v>0.155</v>
      </c>
      <c r="AS2100" s="31">
        <v>0.1991858428704209</v>
      </c>
    </row>
    <row r="2101" spans="44:45" x14ac:dyDescent="0.25">
      <c r="AR2101" s="30">
        <v>0.16500000000000001</v>
      </c>
      <c r="AS2101" s="31">
        <v>0.1991858428704209</v>
      </c>
    </row>
    <row r="2102" spans="44:45" x14ac:dyDescent="0.25">
      <c r="AR2102" s="30">
        <v>0.17500000000000002</v>
      </c>
      <c r="AS2102" s="31">
        <v>0.1991858428704209</v>
      </c>
    </row>
    <row r="2103" spans="44:45" x14ac:dyDescent="0.25">
      <c r="AR2103" s="30">
        <v>0.18500000000000003</v>
      </c>
      <c r="AS2103" s="31">
        <v>0.1991858428704209</v>
      </c>
    </row>
    <row r="2104" spans="44:45" x14ac:dyDescent="0.25">
      <c r="AR2104" s="30">
        <v>0.19500000000000003</v>
      </c>
      <c r="AS2104" s="31">
        <v>0.1991858428704209</v>
      </c>
    </row>
    <row r="2105" spans="44:45" x14ac:dyDescent="0.25">
      <c r="AR2105" s="30">
        <v>0.20500000000000004</v>
      </c>
      <c r="AS2105" s="31">
        <v>0.1991858428704209</v>
      </c>
    </row>
    <row r="2106" spans="44:45" x14ac:dyDescent="0.25">
      <c r="AR2106" s="30">
        <v>0.21500000000000005</v>
      </c>
      <c r="AS2106" s="31">
        <v>0.1991858428704209</v>
      </c>
    </row>
    <row r="2107" spans="44:45" x14ac:dyDescent="0.25">
      <c r="AR2107" s="30">
        <v>0.22500000000000006</v>
      </c>
      <c r="AS2107" s="31">
        <v>0.1991858428704209</v>
      </c>
    </row>
    <row r="2108" spans="44:45" x14ac:dyDescent="0.25">
      <c r="AR2108" s="30">
        <v>0.23500000000000007</v>
      </c>
      <c r="AS2108" s="31">
        <v>0.1991858428704209</v>
      </c>
    </row>
    <row r="2109" spans="44:45" x14ac:dyDescent="0.25">
      <c r="AR2109" s="30">
        <v>0.24500000000000008</v>
      </c>
      <c r="AS2109" s="31">
        <v>0.1991858428704209</v>
      </c>
    </row>
    <row r="2110" spans="44:45" x14ac:dyDescent="0.25">
      <c r="AR2110" s="30">
        <v>0.25500000000000006</v>
      </c>
      <c r="AS2110" s="31">
        <v>0.1991858428704209</v>
      </c>
    </row>
    <row r="2111" spans="44:45" x14ac:dyDescent="0.25">
      <c r="AR2111" s="30">
        <v>0.26500000000000007</v>
      </c>
      <c r="AS2111" s="31">
        <v>0.1991858428704209</v>
      </c>
    </row>
    <row r="2112" spans="44:45" x14ac:dyDescent="0.25">
      <c r="AR2112" s="30">
        <v>0.27500000000000008</v>
      </c>
      <c r="AS2112" s="31">
        <v>0.1991858428704209</v>
      </c>
    </row>
    <row r="2113" spans="44:45" x14ac:dyDescent="0.25">
      <c r="AR2113" s="30">
        <v>0.28500000000000009</v>
      </c>
      <c r="AS2113" s="31">
        <v>0.1991858428704209</v>
      </c>
    </row>
    <row r="2114" spans="44:45" x14ac:dyDescent="0.25">
      <c r="AR2114" s="30">
        <v>0.2950000000000001</v>
      </c>
      <c r="AS2114" s="31">
        <v>0.1991858428704209</v>
      </c>
    </row>
    <row r="2115" spans="44:45" x14ac:dyDescent="0.25">
      <c r="AR2115" s="30">
        <v>0.3050000000000001</v>
      </c>
      <c r="AS2115" s="31">
        <v>0.1991858428704209</v>
      </c>
    </row>
    <row r="2116" spans="44:45" x14ac:dyDescent="0.25">
      <c r="AR2116" s="30">
        <v>0.31500000000000011</v>
      </c>
      <c r="AS2116" s="31">
        <v>0.1991858428704209</v>
      </c>
    </row>
    <row r="2117" spans="44:45" x14ac:dyDescent="0.25">
      <c r="AR2117" s="30">
        <v>0.32500000000000012</v>
      </c>
      <c r="AS2117" s="31">
        <v>0.1991858428704209</v>
      </c>
    </row>
    <row r="2118" spans="44:45" x14ac:dyDescent="0.25">
      <c r="AR2118" s="30">
        <v>0.33500000000000013</v>
      </c>
      <c r="AS2118" s="31">
        <v>0.1991858428704209</v>
      </c>
    </row>
    <row r="2119" spans="44:45" x14ac:dyDescent="0.25">
      <c r="AR2119" s="30">
        <v>0.34500000000000014</v>
      </c>
      <c r="AS2119" s="31">
        <v>0.1991858428704209</v>
      </c>
    </row>
    <row r="2120" spans="44:45" x14ac:dyDescent="0.25">
      <c r="AR2120" s="30">
        <v>0.35500000000000015</v>
      </c>
      <c r="AS2120" s="31">
        <v>0.1991858428704209</v>
      </c>
    </row>
    <row r="2121" spans="44:45" x14ac:dyDescent="0.25">
      <c r="AR2121" s="30">
        <v>0.36500000000000016</v>
      </c>
      <c r="AS2121" s="31">
        <v>0.1991858428704209</v>
      </c>
    </row>
    <row r="2122" spans="44:45" x14ac:dyDescent="0.25">
      <c r="AR2122" s="30">
        <v>0.37500000000000017</v>
      </c>
      <c r="AS2122" s="31">
        <v>0.1991858428704209</v>
      </c>
    </row>
    <row r="2123" spans="44:45" x14ac:dyDescent="0.25">
      <c r="AR2123" s="30">
        <v>0.38500000000000018</v>
      </c>
      <c r="AS2123" s="31">
        <v>0.1991858428704209</v>
      </c>
    </row>
    <row r="2124" spans="44:45" x14ac:dyDescent="0.25">
      <c r="AR2124" s="30">
        <v>0.39500000000000018</v>
      </c>
      <c r="AS2124" s="31">
        <v>0.1991858428704209</v>
      </c>
    </row>
    <row r="2125" spans="44:45" x14ac:dyDescent="0.25">
      <c r="AR2125" s="30">
        <v>0.40500000000000019</v>
      </c>
      <c r="AS2125" s="31">
        <v>0.1991858428704209</v>
      </c>
    </row>
    <row r="2126" spans="44:45" x14ac:dyDescent="0.25">
      <c r="AR2126" s="30">
        <v>0.4150000000000002</v>
      </c>
      <c r="AS2126" s="31">
        <v>0.1991858428704209</v>
      </c>
    </row>
    <row r="2127" spans="44:45" x14ac:dyDescent="0.25">
      <c r="AR2127" s="30">
        <v>0.42500000000000021</v>
      </c>
      <c r="AS2127" s="31">
        <v>0.1991858428704209</v>
      </c>
    </row>
    <row r="2128" spans="44:45" x14ac:dyDescent="0.25">
      <c r="AR2128" s="30">
        <v>0.43500000000000022</v>
      </c>
      <c r="AS2128" s="31">
        <v>0.1991858428704209</v>
      </c>
    </row>
    <row r="2129" spans="44:45" x14ac:dyDescent="0.25">
      <c r="AR2129" s="30">
        <v>0.44500000000000023</v>
      </c>
      <c r="AS2129" s="31">
        <v>0.1991858428704209</v>
      </c>
    </row>
    <row r="2130" spans="44:45" x14ac:dyDescent="0.25">
      <c r="AR2130" s="30">
        <v>0.45500000000000024</v>
      </c>
      <c r="AS2130" s="31">
        <v>0.1991858428704209</v>
      </c>
    </row>
    <row r="2131" spans="44:45" x14ac:dyDescent="0.25">
      <c r="AR2131" s="30">
        <v>0.46500000000000025</v>
      </c>
      <c r="AS2131" s="31">
        <v>0.1991858428704209</v>
      </c>
    </row>
    <row r="2132" spans="44:45" x14ac:dyDescent="0.25">
      <c r="AR2132" s="30">
        <v>0.47500000000000026</v>
      </c>
      <c r="AS2132" s="31">
        <v>0.1991858428704209</v>
      </c>
    </row>
    <row r="2133" spans="44:45" x14ac:dyDescent="0.25">
      <c r="AR2133" s="30">
        <v>0.48500000000000026</v>
      </c>
      <c r="AS2133" s="31">
        <v>0.1991858428704209</v>
      </c>
    </row>
    <row r="2134" spans="44:45" x14ac:dyDescent="0.25">
      <c r="AR2134" s="30">
        <v>0.49500000000000027</v>
      </c>
      <c r="AS2134" s="31">
        <v>0.1991858428704209</v>
      </c>
    </row>
    <row r="2135" spans="44:45" x14ac:dyDescent="0.25">
      <c r="AR2135" s="30">
        <v>0.50500000000000023</v>
      </c>
      <c r="AS2135" s="31">
        <v>0.1991858428704209</v>
      </c>
    </row>
    <row r="2136" spans="44:45" x14ac:dyDescent="0.25">
      <c r="AR2136" s="30">
        <v>0.51500000000000024</v>
      </c>
      <c r="AS2136" s="31">
        <v>0.1991858428704209</v>
      </c>
    </row>
    <row r="2137" spans="44:45" x14ac:dyDescent="0.25">
      <c r="AR2137" s="30">
        <v>0.52500000000000024</v>
      </c>
      <c r="AS2137" s="31">
        <v>0.1991858428704209</v>
      </c>
    </row>
    <row r="2138" spans="44:45" x14ac:dyDescent="0.25">
      <c r="AR2138" s="30">
        <v>0.53500000000000025</v>
      </c>
      <c r="AS2138" s="31">
        <v>0.1991858428704209</v>
      </c>
    </row>
    <row r="2139" spans="44:45" x14ac:dyDescent="0.25">
      <c r="AR2139" s="30">
        <v>0.54500000000000026</v>
      </c>
      <c r="AS2139" s="31">
        <v>0.1991858428704209</v>
      </c>
    </row>
    <row r="2140" spans="44:45" x14ac:dyDescent="0.25">
      <c r="AR2140" s="30">
        <v>0.55500000000000027</v>
      </c>
      <c r="AS2140" s="31">
        <v>0.1991858428704209</v>
      </c>
    </row>
    <row r="2141" spans="44:45" x14ac:dyDescent="0.25">
      <c r="AR2141" s="30">
        <v>0.56500000000000028</v>
      </c>
      <c r="AS2141" s="31">
        <v>0.1991858428704209</v>
      </c>
    </row>
    <row r="2142" spans="44:45" x14ac:dyDescent="0.25">
      <c r="AR2142" s="30">
        <v>0.57500000000000029</v>
      </c>
      <c r="AS2142" s="31">
        <v>0.1991858428704209</v>
      </c>
    </row>
    <row r="2143" spans="44:45" x14ac:dyDescent="0.25">
      <c r="AR2143" s="30">
        <v>0.5850000000000003</v>
      </c>
      <c r="AS2143" s="31">
        <v>0.1991858428704209</v>
      </c>
    </row>
    <row r="2144" spans="44:45" x14ac:dyDescent="0.25">
      <c r="AR2144" s="30">
        <v>0.59500000000000031</v>
      </c>
      <c r="AS2144" s="31">
        <v>0.1991858428704209</v>
      </c>
    </row>
    <row r="2145" spans="44:45" x14ac:dyDescent="0.25">
      <c r="AR2145" s="30">
        <v>0.60500000000000032</v>
      </c>
      <c r="AS2145" s="31">
        <v>0.1991858428704209</v>
      </c>
    </row>
    <row r="2146" spans="44:45" x14ac:dyDescent="0.25">
      <c r="AR2146" s="30">
        <v>0.61500000000000032</v>
      </c>
      <c r="AS2146" s="31">
        <v>0.1991858428704209</v>
      </c>
    </row>
    <row r="2147" spans="44:45" x14ac:dyDescent="0.25">
      <c r="AR2147" s="30">
        <v>0.62500000000000033</v>
      </c>
      <c r="AS2147" s="31">
        <v>0.1991858428704209</v>
      </c>
    </row>
    <row r="2148" spans="44:45" x14ac:dyDescent="0.25">
      <c r="AR2148" s="30">
        <v>0.63500000000000034</v>
      </c>
      <c r="AS2148" s="31">
        <v>0.1991858428704209</v>
      </c>
    </row>
    <row r="2149" spans="44:45" x14ac:dyDescent="0.25">
      <c r="AR2149" s="30">
        <v>0.64500000000000035</v>
      </c>
      <c r="AS2149" s="31">
        <v>0.1991858428704209</v>
      </c>
    </row>
    <row r="2150" spans="44:45" x14ac:dyDescent="0.25">
      <c r="AR2150" s="30">
        <v>0.65500000000000036</v>
      </c>
      <c r="AS2150" s="31">
        <v>0.1991858428704209</v>
      </c>
    </row>
    <row r="2151" spans="44:45" x14ac:dyDescent="0.25">
      <c r="AR2151" s="30">
        <v>0.66500000000000037</v>
      </c>
      <c r="AS2151" s="31">
        <v>0.1991858428704209</v>
      </c>
    </row>
    <row r="2152" spans="44:45" x14ac:dyDescent="0.25">
      <c r="AR2152" s="30">
        <v>0.67500000000000038</v>
      </c>
      <c r="AS2152" s="31">
        <v>0.1991858428704209</v>
      </c>
    </row>
    <row r="2153" spans="44:45" x14ac:dyDescent="0.25">
      <c r="AR2153" s="30">
        <v>0.68500000000000039</v>
      </c>
      <c r="AS2153" s="31">
        <v>0.1991858428704209</v>
      </c>
    </row>
    <row r="2154" spans="44:45" x14ac:dyDescent="0.25">
      <c r="AR2154" s="30">
        <v>0.6950000000000004</v>
      </c>
      <c r="AS2154" s="31">
        <v>0.1991858428704209</v>
      </c>
    </row>
    <row r="2155" spans="44:45" x14ac:dyDescent="0.25">
      <c r="AR2155" s="30">
        <v>0.7050000000000004</v>
      </c>
      <c r="AS2155" s="31">
        <v>0.1991858428704209</v>
      </c>
    </row>
    <row r="2156" spans="44:45" x14ac:dyDescent="0.25">
      <c r="AR2156" s="30">
        <v>0.71500000000000041</v>
      </c>
      <c r="AS2156" s="31">
        <v>0.1991858428704209</v>
      </c>
    </row>
    <row r="2157" spans="44:45" x14ac:dyDescent="0.25">
      <c r="AR2157" s="30">
        <v>0.72500000000000042</v>
      </c>
      <c r="AS2157" s="31">
        <v>0.1991858428704209</v>
      </c>
    </row>
    <row r="2158" spans="44:45" x14ac:dyDescent="0.25">
      <c r="AR2158" s="30">
        <v>0.73500000000000043</v>
      </c>
      <c r="AS2158" s="31">
        <v>0.1991858428704209</v>
      </c>
    </row>
    <row r="2159" spans="44:45" x14ac:dyDescent="0.25">
      <c r="AR2159" s="30">
        <v>0.74500000000000044</v>
      </c>
      <c r="AS2159" s="31">
        <v>0.1991858428704209</v>
      </c>
    </row>
    <row r="2160" spans="44:45" x14ac:dyDescent="0.25">
      <c r="AR2160" s="30">
        <v>0.75500000000000045</v>
      </c>
      <c r="AS2160" s="31">
        <v>0.1991858428704209</v>
      </c>
    </row>
    <row r="2161" spans="44:45" x14ac:dyDescent="0.25">
      <c r="AR2161" s="30">
        <v>0.76500000000000046</v>
      </c>
      <c r="AS2161" s="31">
        <v>0.1991858428704209</v>
      </c>
    </row>
    <row r="2162" spans="44:45" x14ac:dyDescent="0.25">
      <c r="AR2162" s="30">
        <v>0.77500000000000047</v>
      </c>
      <c r="AS2162" s="31">
        <v>0.1991858428704209</v>
      </c>
    </row>
    <row r="2163" spans="44:45" x14ac:dyDescent="0.25">
      <c r="AR2163" s="30">
        <v>0.78500000000000048</v>
      </c>
      <c r="AS2163" s="31">
        <v>0.1991858428704209</v>
      </c>
    </row>
    <row r="2164" spans="44:45" x14ac:dyDescent="0.25">
      <c r="AR2164" s="30">
        <v>0.79500000000000048</v>
      </c>
      <c r="AS2164" s="31">
        <v>0.1991858428704209</v>
      </c>
    </row>
    <row r="2165" spans="44:45" x14ac:dyDescent="0.25">
      <c r="AR2165" s="30">
        <v>0.80500000000000049</v>
      </c>
      <c r="AS2165" s="31">
        <v>0.1991858428704209</v>
      </c>
    </row>
    <row r="2166" spans="44:45" x14ac:dyDescent="0.25">
      <c r="AR2166" s="30">
        <v>0.8150000000000005</v>
      </c>
      <c r="AS2166" s="31">
        <v>0.1991858428704209</v>
      </c>
    </row>
    <row r="2167" spans="44:45" x14ac:dyDescent="0.25">
      <c r="AR2167" s="30">
        <v>0.82500000000000051</v>
      </c>
      <c r="AS2167" s="31">
        <v>0.1991858428704209</v>
      </c>
    </row>
    <row r="2168" spans="44:45" x14ac:dyDescent="0.25">
      <c r="AR2168" s="30">
        <v>0.83500000000000052</v>
      </c>
      <c r="AS2168" s="31">
        <v>0.1991858428704209</v>
      </c>
    </row>
    <row r="2169" spans="44:45" x14ac:dyDescent="0.25">
      <c r="AR2169" s="30">
        <v>0.84500000000000053</v>
      </c>
      <c r="AS2169" s="31">
        <v>0.1991858428704209</v>
      </c>
    </row>
    <row r="2170" spans="44:45" x14ac:dyDescent="0.25">
      <c r="AR2170" s="30">
        <v>0.85500000000000054</v>
      </c>
      <c r="AS2170" s="31">
        <v>0.1991858428704209</v>
      </c>
    </row>
    <row r="2171" spans="44:45" x14ac:dyDescent="0.25">
      <c r="AR2171" s="30">
        <v>0.86500000000000055</v>
      </c>
      <c r="AS2171" s="31">
        <v>0.1991858428704209</v>
      </c>
    </row>
    <row r="2172" spans="44:45" x14ac:dyDescent="0.25">
      <c r="AR2172" s="30">
        <v>0.87500000000000056</v>
      </c>
      <c r="AS2172" s="31">
        <v>0.1991858428704209</v>
      </c>
    </row>
    <row r="2173" spans="44:45" x14ac:dyDescent="0.25">
      <c r="AR2173" s="30">
        <v>0.88500000000000056</v>
      </c>
      <c r="AS2173" s="31">
        <v>0.1991858428704209</v>
      </c>
    </row>
    <row r="2174" spans="44:45" x14ac:dyDescent="0.25">
      <c r="AR2174" s="30"/>
      <c r="AS2174" s="31"/>
    </row>
    <row r="2175" spans="44:45" x14ac:dyDescent="0.25">
      <c r="AR2175" s="30">
        <v>0.11999999999999998</v>
      </c>
      <c r="AS2175" s="31">
        <v>0.20784609690826528</v>
      </c>
    </row>
    <row r="2176" spans="44:45" x14ac:dyDescent="0.25">
      <c r="AR2176" s="30">
        <v>0.12999999999999998</v>
      </c>
      <c r="AS2176" s="31">
        <v>0.20784609690826528</v>
      </c>
    </row>
    <row r="2177" spans="44:45" x14ac:dyDescent="0.25">
      <c r="AR2177" s="30">
        <v>0.13999999999999999</v>
      </c>
      <c r="AS2177" s="31">
        <v>0.20784609690826528</v>
      </c>
    </row>
    <row r="2178" spans="44:45" x14ac:dyDescent="0.25">
      <c r="AR2178" s="30">
        <v>0.15</v>
      </c>
      <c r="AS2178" s="31">
        <v>0.20784609690826528</v>
      </c>
    </row>
    <row r="2179" spans="44:45" x14ac:dyDescent="0.25">
      <c r="AR2179" s="30">
        <v>0.16</v>
      </c>
      <c r="AS2179" s="31">
        <v>0.20784609690826528</v>
      </c>
    </row>
    <row r="2180" spans="44:45" x14ac:dyDescent="0.25">
      <c r="AR2180" s="30">
        <v>0.17</v>
      </c>
      <c r="AS2180" s="31">
        <v>0.20784609690826528</v>
      </c>
    </row>
    <row r="2181" spans="44:45" x14ac:dyDescent="0.25">
      <c r="AR2181" s="30">
        <v>0.18000000000000002</v>
      </c>
      <c r="AS2181" s="31">
        <v>0.20784609690826528</v>
      </c>
    </row>
    <row r="2182" spans="44:45" x14ac:dyDescent="0.25">
      <c r="AR2182" s="30">
        <v>0.19000000000000003</v>
      </c>
      <c r="AS2182" s="31">
        <v>0.20784609690826528</v>
      </c>
    </row>
    <row r="2183" spans="44:45" x14ac:dyDescent="0.25">
      <c r="AR2183" s="30">
        <v>0.20000000000000004</v>
      </c>
      <c r="AS2183" s="31">
        <v>0.20784609690826528</v>
      </c>
    </row>
    <row r="2184" spans="44:45" x14ac:dyDescent="0.25">
      <c r="AR2184" s="30">
        <v>0.21000000000000005</v>
      </c>
      <c r="AS2184" s="31">
        <v>0.20784609690826528</v>
      </c>
    </row>
    <row r="2185" spans="44:45" x14ac:dyDescent="0.25">
      <c r="AR2185" s="30">
        <v>0.22000000000000006</v>
      </c>
      <c r="AS2185" s="31">
        <v>0.20784609690826528</v>
      </c>
    </row>
    <row r="2186" spans="44:45" x14ac:dyDescent="0.25">
      <c r="AR2186" s="30">
        <v>0.23000000000000007</v>
      </c>
      <c r="AS2186" s="31">
        <v>0.20784609690826528</v>
      </c>
    </row>
    <row r="2187" spans="44:45" x14ac:dyDescent="0.25">
      <c r="AR2187" s="30">
        <v>0.24000000000000007</v>
      </c>
      <c r="AS2187" s="31">
        <v>0.20784609690826528</v>
      </c>
    </row>
    <row r="2188" spans="44:45" x14ac:dyDescent="0.25">
      <c r="AR2188" s="30">
        <v>0.25000000000000006</v>
      </c>
      <c r="AS2188" s="31">
        <v>0.20784609690826528</v>
      </c>
    </row>
    <row r="2189" spans="44:45" x14ac:dyDescent="0.25">
      <c r="AR2189" s="30">
        <v>0.26000000000000006</v>
      </c>
      <c r="AS2189" s="31">
        <v>0.20784609690826528</v>
      </c>
    </row>
    <row r="2190" spans="44:45" x14ac:dyDescent="0.25">
      <c r="AR2190" s="30">
        <v>0.27000000000000007</v>
      </c>
      <c r="AS2190" s="31">
        <v>0.20784609690826528</v>
      </c>
    </row>
    <row r="2191" spans="44:45" x14ac:dyDescent="0.25">
      <c r="AR2191" s="30">
        <v>0.28000000000000008</v>
      </c>
      <c r="AS2191" s="31">
        <v>0.20784609690826528</v>
      </c>
    </row>
    <row r="2192" spans="44:45" x14ac:dyDescent="0.25">
      <c r="AR2192" s="30">
        <v>0.29000000000000009</v>
      </c>
      <c r="AS2192" s="31">
        <v>0.20784609690826528</v>
      </c>
    </row>
    <row r="2193" spans="44:45" x14ac:dyDescent="0.25">
      <c r="AR2193" s="30">
        <v>0.3000000000000001</v>
      </c>
      <c r="AS2193" s="31">
        <v>0.20784609690826528</v>
      </c>
    </row>
    <row r="2194" spans="44:45" x14ac:dyDescent="0.25">
      <c r="AR2194" s="30">
        <v>0.31000000000000011</v>
      </c>
      <c r="AS2194" s="31">
        <v>0.20784609690826528</v>
      </c>
    </row>
    <row r="2195" spans="44:45" x14ac:dyDescent="0.25">
      <c r="AR2195" s="30">
        <v>0.32000000000000012</v>
      </c>
      <c r="AS2195" s="31">
        <v>0.20784609690826528</v>
      </c>
    </row>
    <row r="2196" spans="44:45" x14ac:dyDescent="0.25">
      <c r="AR2196" s="30">
        <v>0.33000000000000013</v>
      </c>
      <c r="AS2196" s="31">
        <v>0.20784609690826528</v>
      </c>
    </row>
    <row r="2197" spans="44:45" x14ac:dyDescent="0.25">
      <c r="AR2197" s="30">
        <v>0.34000000000000014</v>
      </c>
      <c r="AS2197" s="31">
        <v>0.20784609690826528</v>
      </c>
    </row>
    <row r="2198" spans="44:45" x14ac:dyDescent="0.25">
      <c r="AR2198" s="30">
        <v>0.35000000000000014</v>
      </c>
      <c r="AS2198" s="31">
        <v>0.20784609690826528</v>
      </c>
    </row>
    <row r="2199" spans="44:45" x14ac:dyDescent="0.25">
      <c r="AR2199" s="30">
        <v>0.36000000000000015</v>
      </c>
      <c r="AS2199" s="31">
        <v>0.20784609690826528</v>
      </c>
    </row>
    <row r="2200" spans="44:45" x14ac:dyDescent="0.25">
      <c r="AR2200" s="30">
        <v>0.37000000000000016</v>
      </c>
      <c r="AS2200" s="31">
        <v>0.20784609690826528</v>
      </c>
    </row>
    <row r="2201" spans="44:45" x14ac:dyDescent="0.25">
      <c r="AR2201" s="30">
        <v>0.38000000000000017</v>
      </c>
      <c r="AS2201" s="31">
        <v>0.20784609690826528</v>
      </c>
    </row>
    <row r="2202" spans="44:45" x14ac:dyDescent="0.25">
      <c r="AR2202" s="30">
        <v>0.39000000000000018</v>
      </c>
      <c r="AS2202" s="31">
        <v>0.20784609690826528</v>
      </c>
    </row>
    <row r="2203" spans="44:45" x14ac:dyDescent="0.25">
      <c r="AR2203" s="30">
        <v>0.40000000000000019</v>
      </c>
      <c r="AS2203" s="31">
        <v>0.20784609690826528</v>
      </c>
    </row>
    <row r="2204" spans="44:45" x14ac:dyDescent="0.25">
      <c r="AR2204" s="30">
        <v>0.4100000000000002</v>
      </c>
      <c r="AS2204" s="31">
        <v>0.20784609690826528</v>
      </c>
    </row>
    <row r="2205" spans="44:45" x14ac:dyDescent="0.25">
      <c r="AR2205" s="30">
        <v>0.42000000000000021</v>
      </c>
      <c r="AS2205" s="31">
        <v>0.20784609690826528</v>
      </c>
    </row>
    <row r="2206" spans="44:45" x14ac:dyDescent="0.25">
      <c r="AR2206" s="30">
        <v>0.43000000000000022</v>
      </c>
      <c r="AS2206" s="31">
        <v>0.20784609690826528</v>
      </c>
    </row>
    <row r="2207" spans="44:45" x14ac:dyDescent="0.25">
      <c r="AR2207" s="30">
        <v>0.44000000000000022</v>
      </c>
      <c r="AS2207" s="31">
        <v>0.20784609690826528</v>
      </c>
    </row>
    <row r="2208" spans="44:45" x14ac:dyDescent="0.25">
      <c r="AR2208" s="30">
        <v>0.45000000000000023</v>
      </c>
      <c r="AS2208" s="31">
        <v>0.20784609690826528</v>
      </c>
    </row>
    <row r="2209" spans="44:45" x14ac:dyDescent="0.25">
      <c r="AR2209" s="30">
        <v>0.46000000000000024</v>
      </c>
      <c r="AS2209" s="31">
        <v>0.20784609690826528</v>
      </c>
    </row>
    <row r="2210" spans="44:45" x14ac:dyDescent="0.25">
      <c r="AR2210" s="30">
        <v>0.47000000000000025</v>
      </c>
      <c r="AS2210" s="31">
        <v>0.20784609690826528</v>
      </c>
    </row>
    <row r="2211" spans="44:45" x14ac:dyDescent="0.25">
      <c r="AR2211" s="30">
        <v>0.48000000000000026</v>
      </c>
      <c r="AS2211" s="31">
        <v>0.20784609690826528</v>
      </c>
    </row>
    <row r="2212" spans="44:45" x14ac:dyDescent="0.25">
      <c r="AR2212" s="30">
        <v>0.49000000000000027</v>
      </c>
      <c r="AS2212" s="31">
        <v>0.20784609690826528</v>
      </c>
    </row>
    <row r="2213" spans="44:45" x14ac:dyDescent="0.25">
      <c r="AR2213" s="30">
        <v>0.50000000000000022</v>
      </c>
      <c r="AS2213" s="31">
        <v>0.20784609690826528</v>
      </c>
    </row>
    <row r="2214" spans="44:45" x14ac:dyDescent="0.25">
      <c r="AR2214" s="30">
        <v>0.51000000000000023</v>
      </c>
      <c r="AS2214" s="31">
        <v>0.20784609690826528</v>
      </c>
    </row>
    <row r="2215" spans="44:45" x14ac:dyDescent="0.25">
      <c r="AR2215" s="30">
        <v>0.52000000000000024</v>
      </c>
      <c r="AS2215" s="31">
        <v>0.20784609690826528</v>
      </c>
    </row>
    <row r="2216" spans="44:45" x14ac:dyDescent="0.25">
      <c r="AR2216" s="30">
        <v>0.53000000000000025</v>
      </c>
      <c r="AS2216" s="31">
        <v>0.20784609690826528</v>
      </c>
    </row>
    <row r="2217" spans="44:45" x14ac:dyDescent="0.25">
      <c r="AR2217" s="30">
        <v>0.54000000000000026</v>
      </c>
      <c r="AS2217" s="31">
        <v>0.20784609690826528</v>
      </c>
    </row>
    <row r="2218" spans="44:45" x14ac:dyDescent="0.25">
      <c r="AR2218" s="30">
        <v>0.55000000000000027</v>
      </c>
      <c r="AS2218" s="31">
        <v>0.20784609690826528</v>
      </c>
    </row>
    <row r="2219" spans="44:45" x14ac:dyDescent="0.25">
      <c r="AR2219" s="30">
        <v>0.56000000000000028</v>
      </c>
      <c r="AS2219" s="31">
        <v>0.20784609690826528</v>
      </c>
    </row>
    <row r="2220" spans="44:45" x14ac:dyDescent="0.25">
      <c r="AR2220" s="30">
        <v>0.57000000000000028</v>
      </c>
      <c r="AS2220" s="31">
        <v>0.20784609690826528</v>
      </c>
    </row>
    <row r="2221" spans="44:45" x14ac:dyDescent="0.25">
      <c r="AR2221" s="30">
        <v>0.58000000000000029</v>
      </c>
      <c r="AS2221" s="31">
        <v>0.20784609690826528</v>
      </c>
    </row>
    <row r="2222" spans="44:45" x14ac:dyDescent="0.25">
      <c r="AR2222" s="30">
        <v>0.5900000000000003</v>
      </c>
      <c r="AS2222" s="31">
        <v>0.20784609690826528</v>
      </c>
    </row>
    <row r="2223" spans="44:45" x14ac:dyDescent="0.25">
      <c r="AR2223" s="30">
        <v>0.60000000000000031</v>
      </c>
      <c r="AS2223" s="31">
        <v>0.20784609690826528</v>
      </c>
    </row>
    <row r="2224" spans="44:45" x14ac:dyDescent="0.25">
      <c r="AR2224" s="30">
        <v>0.61000000000000032</v>
      </c>
      <c r="AS2224" s="31">
        <v>0.20784609690826528</v>
      </c>
    </row>
    <row r="2225" spans="44:45" x14ac:dyDescent="0.25">
      <c r="AR2225" s="30">
        <v>0.62000000000000033</v>
      </c>
      <c r="AS2225" s="31">
        <v>0.20784609690826528</v>
      </c>
    </row>
    <row r="2226" spans="44:45" x14ac:dyDescent="0.25">
      <c r="AR2226" s="30">
        <v>0.63000000000000034</v>
      </c>
      <c r="AS2226" s="31">
        <v>0.20784609690826528</v>
      </c>
    </row>
    <row r="2227" spans="44:45" x14ac:dyDescent="0.25">
      <c r="AR2227" s="30">
        <v>0.64000000000000035</v>
      </c>
      <c r="AS2227" s="31">
        <v>0.20784609690826528</v>
      </c>
    </row>
    <row r="2228" spans="44:45" x14ac:dyDescent="0.25">
      <c r="AR2228" s="30">
        <v>0.65000000000000036</v>
      </c>
      <c r="AS2228" s="31">
        <v>0.20784609690826528</v>
      </c>
    </row>
    <row r="2229" spans="44:45" x14ac:dyDescent="0.25">
      <c r="AR2229" s="30">
        <v>0.66000000000000036</v>
      </c>
      <c r="AS2229" s="31">
        <v>0.20784609690826528</v>
      </c>
    </row>
    <row r="2230" spans="44:45" x14ac:dyDescent="0.25">
      <c r="AR2230" s="30">
        <v>0.67000000000000037</v>
      </c>
      <c r="AS2230" s="31">
        <v>0.20784609690826528</v>
      </c>
    </row>
    <row r="2231" spans="44:45" x14ac:dyDescent="0.25">
      <c r="AR2231" s="30">
        <v>0.68000000000000038</v>
      </c>
      <c r="AS2231" s="31">
        <v>0.20784609690826528</v>
      </c>
    </row>
    <row r="2232" spans="44:45" x14ac:dyDescent="0.25">
      <c r="AR2232" s="30">
        <v>0.69000000000000039</v>
      </c>
      <c r="AS2232" s="31">
        <v>0.20784609690826528</v>
      </c>
    </row>
    <row r="2233" spans="44:45" x14ac:dyDescent="0.25">
      <c r="AR2233" s="30">
        <v>0.7000000000000004</v>
      </c>
      <c r="AS2233" s="31">
        <v>0.20784609690826528</v>
      </c>
    </row>
    <row r="2234" spans="44:45" x14ac:dyDescent="0.25">
      <c r="AR2234" s="30">
        <v>0.71000000000000041</v>
      </c>
      <c r="AS2234" s="31">
        <v>0.20784609690826528</v>
      </c>
    </row>
    <row r="2235" spans="44:45" x14ac:dyDescent="0.25">
      <c r="AR2235" s="30">
        <v>0.72000000000000042</v>
      </c>
      <c r="AS2235" s="31">
        <v>0.20784609690826528</v>
      </c>
    </row>
    <row r="2236" spans="44:45" x14ac:dyDescent="0.25">
      <c r="AR2236" s="30">
        <v>0.73000000000000043</v>
      </c>
      <c r="AS2236" s="31">
        <v>0.20784609690826528</v>
      </c>
    </row>
    <row r="2237" spans="44:45" x14ac:dyDescent="0.25">
      <c r="AR2237" s="30">
        <v>0.74000000000000044</v>
      </c>
      <c r="AS2237" s="31">
        <v>0.20784609690826528</v>
      </c>
    </row>
    <row r="2238" spans="44:45" x14ac:dyDescent="0.25">
      <c r="AR2238" s="30">
        <v>0.75000000000000044</v>
      </c>
      <c r="AS2238" s="31">
        <v>0.20784609690826528</v>
      </c>
    </row>
    <row r="2239" spans="44:45" x14ac:dyDescent="0.25">
      <c r="AR2239" s="30">
        <v>0.76000000000000045</v>
      </c>
      <c r="AS2239" s="31">
        <v>0.20784609690826528</v>
      </c>
    </row>
    <row r="2240" spans="44:45" x14ac:dyDescent="0.25">
      <c r="AR2240" s="30">
        <v>0.77000000000000046</v>
      </c>
      <c r="AS2240" s="31">
        <v>0.20784609690826528</v>
      </c>
    </row>
    <row r="2241" spans="44:45" x14ac:dyDescent="0.25">
      <c r="AR2241" s="30">
        <v>0.78000000000000047</v>
      </c>
      <c r="AS2241" s="31">
        <v>0.20784609690826528</v>
      </c>
    </row>
    <row r="2242" spans="44:45" x14ac:dyDescent="0.25">
      <c r="AR2242" s="30">
        <v>0.79000000000000048</v>
      </c>
      <c r="AS2242" s="31">
        <v>0.20784609690826528</v>
      </c>
    </row>
    <row r="2243" spans="44:45" x14ac:dyDescent="0.25">
      <c r="AR2243" s="30">
        <v>0.80000000000000049</v>
      </c>
      <c r="AS2243" s="31">
        <v>0.20784609690826528</v>
      </c>
    </row>
    <row r="2244" spans="44:45" x14ac:dyDescent="0.25">
      <c r="AR2244" s="30">
        <v>0.8100000000000005</v>
      </c>
      <c r="AS2244" s="31">
        <v>0.20784609690826528</v>
      </c>
    </row>
    <row r="2245" spans="44:45" x14ac:dyDescent="0.25">
      <c r="AR2245" s="30">
        <v>0.82000000000000051</v>
      </c>
      <c r="AS2245" s="31">
        <v>0.20784609690826528</v>
      </c>
    </row>
    <row r="2246" spans="44:45" x14ac:dyDescent="0.25">
      <c r="AR2246" s="30">
        <v>0.83000000000000052</v>
      </c>
      <c r="AS2246" s="31">
        <v>0.20784609690826528</v>
      </c>
    </row>
    <row r="2247" spans="44:45" x14ac:dyDescent="0.25">
      <c r="AR2247" s="30">
        <v>0.84000000000000052</v>
      </c>
      <c r="AS2247" s="31">
        <v>0.20784609690826528</v>
      </c>
    </row>
    <row r="2248" spans="44:45" x14ac:dyDescent="0.25">
      <c r="AR2248" s="30">
        <v>0.85000000000000053</v>
      </c>
      <c r="AS2248" s="31">
        <v>0.20784609690826528</v>
      </c>
    </row>
    <row r="2249" spans="44:45" x14ac:dyDescent="0.25">
      <c r="AR2249" s="30">
        <v>0.86000000000000054</v>
      </c>
      <c r="AS2249" s="31">
        <v>0.20784609690826528</v>
      </c>
    </row>
    <row r="2250" spans="44:45" x14ac:dyDescent="0.25">
      <c r="AR2250" s="30">
        <v>0.87000000000000055</v>
      </c>
      <c r="AS2250" s="31">
        <v>0.20784609690826528</v>
      </c>
    </row>
    <row r="2251" spans="44:45" x14ac:dyDescent="0.25">
      <c r="AR2251" s="30">
        <v>0.88000000000000056</v>
      </c>
      <c r="AS2251" s="31">
        <v>0.20784609690826528</v>
      </c>
    </row>
    <row r="2252" spans="44:45" x14ac:dyDescent="0.25">
      <c r="AR2252" s="30"/>
      <c r="AS2252" s="31"/>
    </row>
    <row r="2253" spans="44:45" x14ac:dyDescent="0.25">
      <c r="AR2253" s="30">
        <v>0.12499999999999997</v>
      </c>
      <c r="AS2253" s="31">
        <v>0.21650635094610965</v>
      </c>
    </row>
    <row r="2254" spans="44:45" x14ac:dyDescent="0.25">
      <c r="AR2254" s="30">
        <v>0.13499999999999998</v>
      </c>
      <c r="AS2254" s="31">
        <v>0.21650635094610965</v>
      </c>
    </row>
    <row r="2255" spans="44:45" x14ac:dyDescent="0.25">
      <c r="AR2255" s="30">
        <v>0.14499999999999999</v>
      </c>
      <c r="AS2255" s="31">
        <v>0.21650635094610965</v>
      </c>
    </row>
    <row r="2256" spans="44:45" x14ac:dyDescent="0.25">
      <c r="AR2256" s="30">
        <v>0.155</v>
      </c>
      <c r="AS2256" s="31">
        <v>0.21650635094610965</v>
      </c>
    </row>
    <row r="2257" spans="44:45" x14ac:dyDescent="0.25">
      <c r="AR2257" s="30">
        <v>0.16500000000000001</v>
      </c>
      <c r="AS2257" s="31">
        <v>0.21650635094610965</v>
      </c>
    </row>
    <row r="2258" spans="44:45" x14ac:dyDescent="0.25">
      <c r="AR2258" s="30">
        <v>0.17500000000000002</v>
      </c>
      <c r="AS2258" s="31">
        <v>0.21650635094610965</v>
      </c>
    </row>
    <row r="2259" spans="44:45" x14ac:dyDescent="0.25">
      <c r="AR2259" s="30">
        <v>0.18500000000000003</v>
      </c>
      <c r="AS2259" s="31">
        <v>0.21650635094610965</v>
      </c>
    </row>
    <row r="2260" spans="44:45" x14ac:dyDescent="0.25">
      <c r="AR2260" s="30">
        <v>0.19500000000000003</v>
      </c>
      <c r="AS2260" s="31">
        <v>0.21650635094610965</v>
      </c>
    </row>
    <row r="2261" spans="44:45" x14ac:dyDescent="0.25">
      <c r="AR2261" s="30">
        <v>0.20500000000000004</v>
      </c>
      <c r="AS2261" s="31">
        <v>0.21650635094610965</v>
      </c>
    </row>
    <row r="2262" spans="44:45" x14ac:dyDescent="0.25">
      <c r="AR2262" s="30">
        <v>0.21500000000000005</v>
      </c>
      <c r="AS2262" s="31">
        <v>0.21650635094610965</v>
      </c>
    </row>
    <row r="2263" spans="44:45" x14ac:dyDescent="0.25">
      <c r="AR2263" s="30">
        <v>0.22500000000000006</v>
      </c>
      <c r="AS2263" s="31">
        <v>0.21650635094610965</v>
      </c>
    </row>
    <row r="2264" spans="44:45" x14ac:dyDescent="0.25">
      <c r="AR2264" s="30">
        <v>0.23500000000000007</v>
      </c>
      <c r="AS2264" s="31">
        <v>0.21650635094610965</v>
      </c>
    </row>
    <row r="2265" spans="44:45" x14ac:dyDescent="0.25">
      <c r="AR2265" s="30">
        <v>0.24500000000000008</v>
      </c>
      <c r="AS2265" s="31">
        <v>0.21650635094610965</v>
      </c>
    </row>
    <row r="2266" spans="44:45" x14ac:dyDescent="0.25">
      <c r="AR2266" s="30">
        <v>0.25500000000000006</v>
      </c>
      <c r="AS2266" s="31">
        <v>0.21650635094610965</v>
      </c>
    </row>
    <row r="2267" spans="44:45" x14ac:dyDescent="0.25">
      <c r="AR2267" s="30">
        <v>0.26500000000000007</v>
      </c>
      <c r="AS2267" s="31">
        <v>0.21650635094610965</v>
      </c>
    </row>
    <row r="2268" spans="44:45" x14ac:dyDescent="0.25">
      <c r="AR2268" s="30">
        <v>0.27500000000000008</v>
      </c>
      <c r="AS2268" s="31">
        <v>0.21650635094610965</v>
      </c>
    </row>
    <row r="2269" spans="44:45" x14ac:dyDescent="0.25">
      <c r="AR2269" s="30">
        <v>0.28500000000000009</v>
      </c>
      <c r="AS2269" s="31">
        <v>0.21650635094610965</v>
      </c>
    </row>
    <row r="2270" spans="44:45" x14ac:dyDescent="0.25">
      <c r="AR2270" s="30">
        <v>0.2950000000000001</v>
      </c>
      <c r="AS2270" s="31">
        <v>0.21650635094610965</v>
      </c>
    </row>
    <row r="2271" spans="44:45" x14ac:dyDescent="0.25">
      <c r="AR2271" s="30">
        <v>0.3050000000000001</v>
      </c>
      <c r="AS2271" s="31">
        <v>0.21650635094610965</v>
      </c>
    </row>
    <row r="2272" spans="44:45" x14ac:dyDescent="0.25">
      <c r="AR2272" s="30">
        <v>0.31500000000000011</v>
      </c>
      <c r="AS2272" s="31">
        <v>0.21650635094610965</v>
      </c>
    </row>
    <row r="2273" spans="44:45" x14ac:dyDescent="0.25">
      <c r="AR2273" s="30">
        <v>0.32500000000000012</v>
      </c>
      <c r="AS2273" s="31">
        <v>0.21650635094610965</v>
      </c>
    </row>
    <row r="2274" spans="44:45" x14ac:dyDescent="0.25">
      <c r="AR2274" s="30">
        <v>0.33500000000000013</v>
      </c>
      <c r="AS2274" s="31">
        <v>0.21650635094610965</v>
      </c>
    </row>
    <row r="2275" spans="44:45" x14ac:dyDescent="0.25">
      <c r="AR2275" s="30">
        <v>0.34500000000000014</v>
      </c>
      <c r="AS2275" s="31">
        <v>0.21650635094610965</v>
      </c>
    </row>
    <row r="2276" spans="44:45" x14ac:dyDescent="0.25">
      <c r="AR2276" s="30">
        <v>0.35500000000000015</v>
      </c>
      <c r="AS2276" s="31">
        <v>0.21650635094610965</v>
      </c>
    </row>
    <row r="2277" spans="44:45" x14ac:dyDescent="0.25">
      <c r="AR2277" s="30">
        <v>0.36500000000000016</v>
      </c>
      <c r="AS2277" s="31">
        <v>0.21650635094610965</v>
      </c>
    </row>
    <row r="2278" spans="44:45" x14ac:dyDescent="0.25">
      <c r="AR2278" s="30">
        <v>0.37500000000000017</v>
      </c>
      <c r="AS2278" s="31">
        <v>0.21650635094610965</v>
      </c>
    </row>
    <row r="2279" spans="44:45" x14ac:dyDescent="0.25">
      <c r="AR2279" s="30">
        <v>0.38500000000000018</v>
      </c>
      <c r="AS2279" s="31">
        <v>0.21650635094610965</v>
      </c>
    </row>
    <row r="2280" spans="44:45" x14ac:dyDescent="0.25">
      <c r="AR2280" s="30">
        <v>0.39500000000000018</v>
      </c>
      <c r="AS2280" s="31">
        <v>0.21650635094610965</v>
      </c>
    </row>
    <row r="2281" spans="44:45" x14ac:dyDescent="0.25">
      <c r="AR2281" s="30">
        <v>0.40500000000000019</v>
      </c>
      <c r="AS2281" s="31">
        <v>0.21650635094610965</v>
      </c>
    </row>
    <row r="2282" spans="44:45" x14ac:dyDescent="0.25">
      <c r="AR2282" s="30">
        <v>0.4150000000000002</v>
      </c>
      <c r="AS2282" s="31">
        <v>0.21650635094610965</v>
      </c>
    </row>
    <row r="2283" spans="44:45" x14ac:dyDescent="0.25">
      <c r="AR2283" s="30">
        <v>0.42500000000000021</v>
      </c>
      <c r="AS2283" s="31">
        <v>0.21650635094610965</v>
      </c>
    </row>
    <row r="2284" spans="44:45" x14ac:dyDescent="0.25">
      <c r="AR2284" s="30">
        <v>0.43500000000000022</v>
      </c>
      <c r="AS2284" s="31">
        <v>0.21650635094610965</v>
      </c>
    </row>
    <row r="2285" spans="44:45" x14ac:dyDescent="0.25">
      <c r="AR2285" s="30">
        <v>0.44500000000000023</v>
      </c>
      <c r="AS2285" s="31">
        <v>0.21650635094610965</v>
      </c>
    </row>
    <row r="2286" spans="44:45" x14ac:dyDescent="0.25">
      <c r="AR2286" s="30">
        <v>0.45500000000000024</v>
      </c>
      <c r="AS2286" s="31">
        <v>0.21650635094610965</v>
      </c>
    </row>
    <row r="2287" spans="44:45" x14ac:dyDescent="0.25">
      <c r="AR2287" s="30">
        <v>0.46500000000000025</v>
      </c>
      <c r="AS2287" s="31">
        <v>0.21650635094610965</v>
      </c>
    </row>
    <row r="2288" spans="44:45" x14ac:dyDescent="0.25">
      <c r="AR2288" s="30">
        <v>0.47500000000000026</v>
      </c>
      <c r="AS2288" s="31">
        <v>0.21650635094610965</v>
      </c>
    </row>
    <row r="2289" spans="44:45" x14ac:dyDescent="0.25">
      <c r="AR2289" s="30">
        <v>0.48500000000000026</v>
      </c>
      <c r="AS2289" s="31">
        <v>0.21650635094610965</v>
      </c>
    </row>
    <row r="2290" spans="44:45" x14ac:dyDescent="0.25">
      <c r="AR2290" s="30">
        <v>0.49500000000000027</v>
      </c>
      <c r="AS2290" s="31">
        <v>0.21650635094610965</v>
      </c>
    </row>
    <row r="2291" spans="44:45" x14ac:dyDescent="0.25">
      <c r="AR2291" s="30">
        <v>0.50500000000000023</v>
      </c>
      <c r="AS2291" s="31">
        <v>0.21650635094610965</v>
      </c>
    </row>
    <row r="2292" spans="44:45" x14ac:dyDescent="0.25">
      <c r="AR2292" s="30">
        <v>0.51500000000000024</v>
      </c>
      <c r="AS2292" s="31">
        <v>0.21650635094610965</v>
      </c>
    </row>
    <row r="2293" spans="44:45" x14ac:dyDescent="0.25">
      <c r="AR2293" s="30">
        <v>0.52500000000000024</v>
      </c>
      <c r="AS2293" s="31">
        <v>0.21650635094610965</v>
      </c>
    </row>
    <row r="2294" spans="44:45" x14ac:dyDescent="0.25">
      <c r="AR2294" s="30">
        <v>0.53500000000000025</v>
      </c>
      <c r="AS2294" s="31">
        <v>0.21650635094610965</v>
      </c>
    </row>
    <row r="2295" spans="44:45" x14ac:dyDescent="0.25">
      <c r="AR2295" s="30">
        <v>0.54500000000000026</v>
      </c>
      <c r="AS2295" s="31">
        <v>0.21650635094610965</v>
      </c>
    </row>
    <row r="2296" spans="44:45" x14ac:dyDescent="0.25">
      <c r="AR2296" s="30">
        <v>0.55500000000000027</v>
      </c>
      <c r="AS2296" s="31">
        <v>0.21650635094610965</v>
      </c>
    </row>
    <row r="2297" spans="44:45" x14ac:dyDescent="0.25">
      <c r="AR2297" s="30">
        <v>0.56500000000000028</v>
      </c>
      <c r="AS2297" s="31">
        <v>0.21650635094610965</v>
      </c>
    </row>
    <row r="2298" spans="44:45" x14ac:dyDescent="0.25">
      <c r="AR2298" s="30">
        <v>0.57500000000000029</v>
      </c>
      <c r="AS2298" s="31">
        <v>0.21650635094610965</v>
      </c>
    </row>
    <row r="2299" spans="44:45" x14ac:dyDescent="0.25">
      <c r="AR2299" s="30">
        <v>0.5850000000000003</v>
      </c>
      <c r="AS2299" s="31">
        <v>0.21650635094610965</v>
      </c>
    </row>
    <row r="2300" spans="44:45" x14ac:dyDescent="0.25">
      <c r="AR2300" s="30">
        <v>0.59500000000000031</v>
      </c>
      <c r="AS2300" s="31">
        <v>0.21650635094610965</v>
      </c>
    </row>
    <row r="2301" spans="44:45" x14ac:dyDescent="0.25">
      <c r="AR2301" s="30">
        <v>0.60500000000000032</v>
      </c>
      <c r="AS2301" s="31">
        <v>0.21650635094610965</v>
      </c>
    </row>
    <row r="2302" spans="44:45" x14ac:dyDescent="0.25">
      <c r="AR2302" s="30">
        <v>0.61500000000000032</v>
      </c>
      <c r="AS2302" s="31">
        <v>0.21650635094610965</v>
      </c>
    </row>
    <row r="2303" spans="44:45" x14ac:dyDescent="0.25">
      <c r="AR2303" s="30">
        <v>0.62500000000000033</v>
      </c>
      <c r="AS2303" s="31">
        <v>0.21650635094610965</v>
      </c>
    </row>
    <row r="2304" spans="44:45" x14ac:dyDescent="0.25">
      <c r="AR2304" s="30">
        <v>0.63500000000000034</v>
      </c>
      <c r="AS2304" s="31">
        <v>0.21650635094610965</v>
      </c>
    </row>
    <row r="2305" spans="44:45" x14ac:dyDescent="0.25">
      <c r="AR2305" s="30">
        <v>0.64500000000000035</v>
      </c>
      <c r="AS2305" s="31">
        <v>0.21650635094610965</v>
      </c>
    </row>
    <row r="2306" spans="44:45" x14ac:dyDescent="0.25">
      <c r="AR2306" s="30">
        <v>0.65500000000000036</v>
      </c>
      <c r="AS2306" s="31">
        <v>0.21650635094610965</v>
      </c>
    </row>
    <row r="2307" spans="44:45" x14ac:dyDescent="0.25">
      <c r="AR2307" s="30">
        <v>0.66500000000000037</v>
      </c>
      <c r="AS2307" s="31">
        <v>0.21650635094610965</v>
      </c>
    </row>
    <row r="2308" spans="44:45" x14ac:dyDescent="0.25">
      <c r="AR2308" s="30">
        <v>0.67500000000000038</v>
      </c>
      <c r="AS2308" s="31">
        <v>0.21650635094610965</v>
      </c>
    </row>
    <row r="2309" spans="44:45" x14ac:dyDescent="0.25">
      <c r="AR2309" s="30">
        <v>0.68500000000000039</v>
      </c>
      <c r="AS2309" s="31">
        <v>0.21650635094610965</v>
      </c>
    </row>
    <row r="2310" spans="44:45" x14ac:dyDescent="0.25">
      <c r="AR2310" s="30">
        <v>0.6950000000000004</v>
      </c>
      <c r="AS2310" s="31">
        <v>0.21650635094610965</v>
      </c>
    </row>
    <row r="2311" spans="44:45" x14ac:dyDescent="0.25">
      <c r="AR2311" s="30">
        <v>0.7050000000000004</v>
      </c>
      <c r="AS2311" s="31">
        <v>0.21650635094610965</v>
      </c>
    </row>
    <row r="2312" spans="44:45" x14ac:dyDescent="0.25">
      <c r="AR2312" s="30">
        <v>0.71500000000000041</v>
      </c>
      <c r="AS2312" s="31">
        <v>0.21650635094610965</v>
      </c>
    </row>
    <row r="2313" spans="44:45" x14ac:dyDescent="0.25">
      <c r="AR2313" s="30">
        <v>0.72500000000000042</v>
      </c>
      <c r="AS2313" s="31">
        <v>0.21650635094610965</v>
      </c>
    </row>
    <row r="2314" spans="44:45" x14ac:dyDescent="0.25">
      <c r="AR2314" s="30">
        <v>0.73500000000000043</v>
      </c>
      <c r="AS2314" s="31">
        <v>0.21650635094610965</v>
      </c>
    </row>
    <row r="2315" spans="44:45" x14ac:dyDescent="0.25">
      <c r="AR2315" s="30">
        <v>0.74500000000000044</v>
      </c>
      <c r="AS2315" s="31">
        <v>0.21650635094610965</v>
      </c>
    </row>
    <row r="2316" spans="44:45" x14ac:dyDescent="0.25">
      <c r="AR2316" s="30">
        <v>0.75500000000000045</v>
      </c>
      <c r="AS2316" s="31">
        <v>0.21650635094610965</v>
      </c>
    </row>
    <row r="2317" spans="44:45" x14ac:dyDescent="0.25">
      <c r="AR2317" s="30">
        <v>0.76500000000000046</v>
      </c>
      <c r="AS2317" s="31">
        <v>0.21650635094610965</v>
      </c>
    </row>
    <row r="2318" spans="44:45" x14ac:dyDescent="0.25">
      <c r="AR2318" s="30">
        <v>0.77500000000000047</v>
      </c>
      <c r="AS2318" s="31">
        <v>0.21650635094610965</v>
      </c>
    </row>
    <row r="2319" spans="44:45" x14ac:dyDescent="0.25">
      <c r="AR2319" s="30">
        <v>0.78500000000000048</v>
      </c>
      <c r="AS2319" s="31">
        <v>0.21650635094610965</v>
      </c>
    </row>
    <row r="2320" spans="44:45" x14ac:dyDescent="0.25">
      <c r="AR2320" s="30">
        <v>0.79500000000000048</v>
      </c>
      <c r="AS2320" s="31">
        <v>0.21650635094610965</v>
      </c>
    </row>
    <row r="2321" spans="44:45" x14ac:dyDescent="0.25">
      <c r="AR2321" s="30">
        <v>0.80500000000000049</v>
      </c>
      <c r="AS2321" s="31">
        <v>0.21650635094610965</v>
      </c>
    </row>
    <row r="2322" spans="44:45" x14ac:dyDescent="0.25">
      <c r="AR2322" s="30">
        <v>0.8150000000000005</v>
      </c>
      <c r="AS2322" s="31">
        <v>0.21650635094610965</v>
      </c>
    </row>
    <row r="2323" spans="44:45" x14ac:dyDescent="0.25">
      <c r="AR2323" s="30">
        <v>0.82500000000000051</v>
      </c>
      <c r="AS2323" s="31">
        <v>0.21650635094610965</v>
      </c>
    </row>
    <row r="2324" spans="44:45" x14ac:dyDescent="0.25">
      <c r="AR2324" s="30">
        <v>0.83500000000000052</v>
      </c>
      <c r="AS2324" s="31">
        <v>0.21650635094610965</v>
      </c>
    </row>
    <row r="2325" spans="44:45" x14ac:dyDescent="0.25">
      <c r="AR2325" s="30">
        <v>0.84500000000000053</v>
      </c>
      <c r="AS2325" s="31">
        <v>0.21650635094610965</v>
      </c>
    </row>
    <row r="2326" spans="44:45" x14ac:dyDescent="0.25">
      <c r="AR2326" s="30">
        <v>0.85500000000000054</v>
      </c>
      <c r="AS2326" s="31">
        <v>0.21650635094610965</v>
      </c>
    </row>
    <row r="2327" spans="44:45" x14ac:dyDescent="0.25">
      <c r="AR2327" s="30">
        <v>0.86500000000000055</v>
      </c>
      <c r="AS2327" s="31">
        <v>0.21650635094610965</v>
      </c>
    </row>
    <row r="2328" spans="44:45" x14ac:dyDescent="0.25">
      <c r="AR2328" s="30">
        <v>0.87500000000000056</v>
      </c>
      <c r="AS2328" s="31">
        <v>0.21650635094610965</v>
      </c>
    </row>
    <row r="2329" spans="44:45" x14ac:dyDescent="0.25">
      <c r="AR2329" s="30"/>
      <c r="AS2329" s="31"/>
    </row>
    <row r="2330" spans="44:45" x14ac:dyDescent="0.25">
      <c r="AR2330" s="30">
        <v>0.12999999999999998</v>
      </c>
      <c r="AS2330" s="31">
        <v>0.22516660498395408</v>
      </c>
    </row>
    <row r="2331" spans="44:45" x14ac:dyDescent="0.25">
      <c r="AR2331" s="30">
        <v>0.13999999999999999</v>
      </c>
      <c r="AS2331" s="31">
        <v>0.22516660498395408</v>
      </c>
    </row>
    <row r="2332" spans="44:45" x14ac:dyDescent="0.25">
      <c r="AR2332" s="30">
        <v>0.15</v>
      </c>
      <c r="AS2332" s="31">
        <v>0.22516660498395408</v>
      </c>
    </row>
    <row r="2333" spans="44:45" x14ac:dyDescent="0.25">
      <c r="AR2333" s="30">
        <v>0.16</v>
      </c>
      <c r="AS2333" s="31">
        <v>0.22516660498395408</v>
      </c>
    </row>
    <row r="2334" spans="44:45" x14ac:dyDescent="0.25">
      <c r="AR2334" s="30">
        <v>0.17</v>
      </c>
      <c r="AS2334" s="31">
        <v>0.22516660498395408</v>
      </c>
    </row>
    <row r="2335" spans="44:45" x14ac:dyDescent="0.25">
      <c r="AR2335" s="30">
        <v>0.18000000000000002</v>
      </c>
      <c r="AS2335" s="31">
        <v>0.22516660498395408</v>
      </c>
    </row>
    <row r="2336" spans="44:45" x14ac:dyDescent="0.25">
      <c r="AR2336" s="30">
        <v>0.19000000000000003</v>
      </c>
      <c r="AS2336" s="31">
        <v>0.22516660498395408</v>
      </c>
    </row>
    <row r="2337" spans="44:45" x14ac:dyDescent="0.25">
      <c r="AR2337" s="30">
        <v>0.20000000000000004</v>
      </c>
      <c r="AS2337" s="31">
        <v>0.22516660498395408</v>
      </c>
    </row>
    <row r="2338" spans="44:45" x14ac:dyDescent="0.25">
      <c r="AR2338" s="30">
        <v>0.21000000000000005</v>
      </c>
      <c r="AS2338" s="31">
        <v>0.22516660498395408</v>
      </c>
    </row>
    <row r="2339" spans="44:45" x14ac:dyDescent="0.25">
      <c r="AR2339" s="30">
        <v>0.22000000000000006</v>
      </c>
      <c r="AS2339" s="31">
        <v>0.22516660498395408</v>
      </c>
    </row>
    <row r="2340" spans="44:45" x14ac:dyDescent="0.25">
      <c r="AR2340" s="30">
        <v>0.23000000000000007</v>
      </c>
      <c r="AS2340" s="31">
        <v>0.22516660498395408</v>
      </c>
    </row>
    <row r="2341" spans="44:45" x14ac:dyDescent="0.25">
      <c r="AR2341" s="30">
        <v>0.24000000000000007</v>
      </c>
      <c r="AS2341" s="31">
        <v>0.22516660498395408</v>
      </c>
    </row>
    <row r="2342" spans="44:45" x14ac:dyDescent="0.25">
      <c r="AR2342" s="30">
        <v>0.25000000000000006</v>
      </c>
      <c r="AS2342" s="31">
        <v>0.22516660498395408</v>
      </c>
    </row>
    <row r="2343" spans="44:45" x14ac:dyDescent="0.25">
      <c r="AR2343" s="30">
        <v>0.26000000000000006</v>
      </c>
      <c r="AS2343" s="31">
        <v>0.22516660498395408</v>
      </c>
    </row>
    <row r="2344" spans="44:45" x14ac:dyDescent="0.25">
      <c r="AR2344" s="30">
        <v>0.27000000000000007</v>
      </c>
      <c r="AS2344" s="31">
        <v>0.22516660498395408</v>
      </c>
    </row>
    <row r="2345" spans="44:45" x14ac:dyDescent="0.25">
      <c r="AR2345" s="30">
        <v>0.28000000000000008</v>
      </c>
      <c r="AS2345" s="31">
        <v>0.22516660498395408</v>
      </c>
    </row>
    <row r="2346" spans="44:45" x14ac:dyDescent="0.25">
      <c r="AR2346" s="30">
        <v>0.29000000000000009</v>
      </c>
      <c r="AS2346" s="31">
        <v>0.22516660498395408</v>
      </c>
    </row>
    <row r="2347" spans="44:45" x14ac:dyDescent="0.25">
      <c r="AR2347" s="30">
        <v>0.3000000000000001</v>
      </c>
      <c r="AS2347" s="31">
        <v>0.22516660498395408</v>
      </c>
    </row>
    <row r="2348" spans="44:45" x14ac:dyDescent="0.25">
      <c r="AR2348" s="30">
        <v>0.31000000000000011</v>
      </c>
      <c r="AS2348" s="31">
        <v>0.22516660498395408</v>
      </c>
    </row>
    <row r="2349" spans="44:45" x14ac:dyDescent="0.25">
      <c r="AR2349" s="30">
        <v>0.32000000000000012</v>
      </c>
      <c r="AS2349" s="31">
        <v>0.22516660498395408</v>
      </c>
    </row>
    <row r="2350" spans="44:45" x14ac:dyDescent="0.25">
      <c r="AR2350" s="30">
        <v>0.33000000000000013</v>
      </c>
      <c r="AS2350" s="31">
        <v>0.22516660498395408</v>
      </c>
    </row>
    <row r="2351" spans="44:45" x14ac:dyDescent="0.25">
      <c r="AR2351" s="30">
        <v>0.34000000000000014</v>
      </c>
      <c r="AS2351" s="31">
        <v>0.22516660498395408</v>
      </c>
    </row>
    <row r="2352" spans="44:45" x14ac:dyDescent="0.25">
      <c r="AR2352" s="30">
        <v>0.35000000000000014</v>
      </c>
      <c r="AS2352" s="31">
        <v>0.22516660498395408</v>
      </c>
    </row>
    <row r="2353" spans="44:45" x14ac:dyDescent="0.25">
      <c r="AR2353" s="30">
        <v>0.36000000000000015</v>
      </c>
      <c r="AS2353" s="31">
        <v>0.22516660498395408</v>
      </c>
    </row>
    <row r="2354" spans="44:45" x14ac:dyDescent="0.25">
      <c r="AR2354" s="30">
        <v>0.37000000000000016</v>
      </c>
      <c r="AS2354" s="31">
        <v>0.22516660498395408</v>
      </c>
    </row>
    <row r="2355" spans="44:45" x14ac:dyDescent="0.25">
      <c r="AR2355" s="30">
        <v>0.38000000000000017</v>
      </c>
      <c r="AS2355" s="31">
        <v>0.22516660498395408</v>
      </c>
    </row>
    <row r="2356" spans="44:45" x14ac:dyDescent="0.25">
      <c r="AR2356" s="30">
        <v>0.39000000000000018</v>
      </c>
      <c r="AS2356" s="31">
        <v>0.22516660498395408</v>
      </c>
    </row>
    <row r="2357" spans="44:45" x14ac:dyDescent="0.25">
      <c r="AR2357" s="30">
        <v>0.40000000000000019</v>
      </c>
      <c r="AS2357" s="31">
        <v>0.22516660498395408</v>
      </c>
    </row>
    <row r="2358" spans="44:45" x14ac:dyDescent="0.25">
      <c r="AR2358" s="30">
        <v>0.4100000000000002</v>
      </c>
      <c r="AS2358" s="31">
        <v>0.22516660498395408</v>
      </c>
    </row>
    <row r="2359" spans="44:45" x14ac:dyDescent="0.25">
      <c r="AR2359" s="30">
        <v>0.42000000000000021</v>
      </c>
      <c r="AS2359" s="31">
        <v>0.22516660498395408</v>
      </c>
    </row>
    <row r="2360" spans="44:45" x14ac:dyDescent="0.25">
      <c r="AR2360" s="30">
        <v>0.43000000000000022</v>
      </c>
      <c r="AS2360" s="31">
        <v>0.22516660498395408</v>
      </c>
    </row>
    <row r="2361" spans="44:45" x14ac:dyDescent="0.25">
      <c r="AR2361" s="30">
        <v>0.44000000000000022</v>
      </c>
      <c r="AS2361" s="31">
        <v>0.22516660498395408</v>
      </c>
    </row>
    <row r="2362" spans="44:45" x14ac:dyDescent="0.25">
      <c r="AR2362" s="30">
        <v>0.45000000000000023</v>
      </c>
      <c r="AS2362" s="31">
        <v>0.22516660498395408</v>
      </c>
    </row>
    <row r="2363" spans="44:45" x14ac:dyDescent="0.25">
      <c r="AR2363" s="30">
        <v>0.46000000000000024</v>
      </c>
      <c r="AS2363" s="31">
        <v>0.22516660498395408</v>
      </c>
    </row>
    <row r="2364" spans="44:45" x14ac:dyDescent="0.25">
      <c r="AR2364" s="30">
        <v>0.47000000000000025</v>
      </c>
      <c r="AS2364" s="31">
        <v>0.22516660498395408</v>
      </c>
    </row>
    <row r="2365" spans="44:45" x14ac:dyDescent="0.25">
      <c r="AR2365" s="30">
        <v>0.48000000000000026</v>
      </c>
      <c r="AS2365" s="31">
        <v>0.22516660498395408</v>
      </c>
    </row>
    <row r="2366" spans="44:45" x14ac:dyDescent="0.25">
      <c r="AR2366" s="30">
        <v>0.49000000000000027</v>
      </c>
      <c r="AS2366" s="31">
        <v>0.22516660498395408</v>
      </c>
    </row>
    <row r="2367" spans="44:45" x14ac:dyDescent="0.25">
      <c r="AR2367" s="30">
        <v>0.50000000000000022</v>
      </c>
      <c r="AS2367" s="31">
        <v>0.22516660498395408</v>
      </c>
    </row>
    <row r="2368" spans="44:45" x14ac:dyDescent="0.25">
      <c r="AR2368" s="30">
        <v>0.51000000000000023</v>
      </c>
      <c r="AS2368" s="31">
        <v>0.22516660498395408</v>
      </c>
    </row>
    <row r="2369" spans="44:45" x14ac:dyDescent="0.25">
      <c r="AR2369" s="30">
        <v>0.52000000000000024</v>
      </c>
      <c r="AS2369" s="31">
        <v>0.22516660498395408</v>
      </c>
    </row>
    <row r="2370" spans="44:45" x14ac:dyDescent="0.25">
      <c r="AR2370" s="30">
        <v>0.53000000000000025</v>
      </c>
      <c r="AS2370" s="31">
        <v>0.22516660498395408</v>
      </c>
    </row>
    <row r="2371" spans="44:45" x14ac:dyDescent="0.25">
      <c r="AR2371" s="30">
        <v>0.54000000000000026</v>
      </c>
      <c r="AS2371" s="31">
        <v>0.22516660498395408</v>
      </c>
    </row>
    <row r="2372" spans="44:45" x14ac:dyDescent="0.25">
      <c r="AR2372" s="30">
        <v>0.55000000000000027</v>
      </c>
      <c r="AS2372" s="31">
        <v>0.22516660498395408</v>
      </c>
    </row>
    <row r="2373" spans="44:45" x14ac:dyDescent="0.25">
      <c r="AR2373" s="30">
        <v>0.56000000000000028</v>
      </c>
      <c r="AS2373" s="31">
        <v>0.22516660498395408</v>
      </c>
    </row>
    <row r="2374" spans="44:45" x14ac:dyDescent="0.25">
      <c r="AR2374" s="30">
        <v>0.57000000000000028</v>
      </c>
      <c r="AS2374" s="31">
        <v>0.22516660498395408</v>
      </c>
    </row>
    <row r="2375" spans="44:45" x14ac:dyDescent="0.25">
      <c r="AR2375" s="30">
        <v>0.58000000000000029</v>
      </c>
      <c r="AS2375" s="31">
        <v>0.22516660498395408</v>
      </c>
    </row>
    <row r="2376" spans="44:45" x14ac:dyDescent="0.25">
      <c r="AR2376" s="30">
        <v>0.5900000000000003</v>
      </c>
      <c r="AS2376" s="31">
        <v>0.22516660498395408</v>
      </c>
    </row>
    <row r="2377" spans="44:45" x14ac:dyDescent="0.25">
      <c r="AR2377" s="30">
        <v>0.60000000000000031</v>
      </c>
      <c r="AS2377" s="31">
        <v>0.22516660498395408</v>
      </c>
    </row>
    <row r="2378" spans="44:45" x14ac:dyDescent="0.25">
      <c r="AR2378" s="30">
        <v>0.61000000000000032</v>
      </c>
      <c r="AS2378" s="31">
        <v>0.22516660498395408</v>
      </c>
    </row>
    <row r="2379" spans="44:45" x14ac:dyDescent="0.25">
      <c r="AR2379" s="30">
        <v>0.62000000000000033</v>
      </c>
      <c r="AS2379" s="31">
        <v>0.22516660498395408</v>
      </c>
    </row>
    <row r="2380" spans="44:45" x14ac:dyDescent="0.25">
      <c r="AR2380" s="30">
        <v>0.63000000000000034</v>
      </c>
      <c r="AS2380" s="31">
        <v>0.22516660498395408</v>
      </c>
    </row>
    <row r="2381" spans="44:45" x14ac:dyDescent="0.25">
      <c r="AR2381" s="30">
        <v>0.64000000000000035</v>
      </c>
      <c r="AS2381" s="31">
        <v>0.22516660498395408</v>
      </c>
    </row>
    <row r="2382" spans="44:45" x14ac:dyDescent="0.25">
      <c r="AR2382" s="30">
        <v>0.65000000000000036</v>
      </c>
      <c r="AS2382" s="31">
        <v>0.22516660498395408</v>
      </c>
    </row>
    <row r="2383" spans="44:45" x14ac:dyDescent="0.25">
      <c r="AR2383" s="30">
        <v>0.66000000000000036</v>
      </c>
      <c r="AS2383" s="31">
        <v>0.22516660498395408</v>
      </c>
    </row>
    <row r="2384" spans="44:45" x14ac:dyDescent="0.25">
      <c r="AR2384" s="30">
        <v>0.67000000000000037</v>
      </c>
      <c r="AS2384" s="31">
        <v>0.22516660498395408</v>
      </c>
    </row>
    <row r="2385" spans="44:45" x14ac:dyDescent="0.25">
      <c r="AR2385" s="30">
        <v>0.68000000000000038</v>
      </c>
      <c r="AS2385" s="31">
        <v>0.22516660498395408</v>
      </c>
    </row>
    <row r="2386" spans="44:45" x14ac:dyDescent="0.25">
      <c r="AR2386" s="30">
        <v>0.69000000000000039</v>
      </c>
      <c r="AS2386" s="31">
        <v>0.22516660498395408</v>
      </c>
    </row>
    <row r="2387" spans="44:45" x14ac:dyDescent="0.25">
      <c r="AR2387" s="30">
        <v>0.7000000000000004</v>
      </c>
      <c r="AS2387" s="31">
        <v>0.22516660498395408</v>
      </c>
    </row>
    <row r="2388" spans="44:45" x14ac:dyDescent="0.25">
      <c r="AR2388" s="30">
        <v>0.71000000000000041</v>
      </c>
      <c r="AS2388" s="31">
        <v>0.22516660498395408</v>
      </c>
    </row>
    <row r="2389" spans="44:45" x14ac:dyDescent="0.25">
      <c r="AR2389" s="30">
        <v>0.72000000000000042</v>
      </c>
      <c r="AS2389" s="31">
        <v>0.22516660498395408</v>
      </c>
    </row>
    <row r="2390" spans="44:45" x14ac:dyDescent="0.25">
      <c r="AR2390" s="30">
        <v>0.73000000000000043</v>
      </c>
      <c r="AS2390" s="31">
        <v>0.22516660498395408</v>
      </c>
    </row>
    <row r="2391" spans="44:45" x14ac:dyDescent="0.25">
      <c r="AR2391" s="30">
        <v>0.74000000000000044</v>
      </c>
      <c r="AS2391" s="31">
        <v>0.22516660498395408</v>
      </c>
    </row>
    <row r="2392" spans="44:45" x14ac:dyDescent="0.25">
      <c r="AR2392" s="30">
        <v>0.75000000000000044</v>
      </c>
      <c r="AS2392" s="31">
        <v>0.22516660498395408</v>
      </c>
    </row>
    <row r="2393" spans="44:45" x14ac:dyDescent="0.25">
      <c r="AR2393" s="30">
        <v>0.76000000000000045</v>
      </c>
      <c r="AS2393" s="31">
        <v>0.22516660498395408</v>
      </c>
    </row>
    <row r="2394" spans="44:45" x14ac:dyDescent="0.25">
      <c r="AR2394" s="30">
        <v>0.77000000000000046</v>
      </c>
      <c r="AS2394" s="31">
        <v>0.22516660498395408</v>
      </c>
    </row>
    <row r="2395" spans="44:45" x14ac:dyDescent="0.25">
      <c r="AR2395" s="30">
        <v>0.78000000000000047</v>
      </c>
      <c r="AS2395" s="31">
        <v>0.22516660498395408</v>
      </c>
    </row>
    <row r="2396" spans="44:45" x14ac:dyDescent="0.25">
      <c r="AR2396" s="30">
        <v>0.79000000000000048</v>
      </c>
      <c r="AS2396" s="31">
        <v>0.22516660498395408</v>
      </c>
    </row>
    <row r="2397" spans="44:45" x14ac:dyDescent="0.25">
      <c r="AR2397" s="30">
        <v>0.80000000000000049</v>
      </c>
      <c r="AS2397" s="31">
        <v>0.22516660498395408</v>
      </c>
    </row>
    <row r="2398" spans="44:45" x14ac:dyDescent="0.25">
      <c r="AR2398" s="30">
        <v>0.8100000000000005</v>
      </c>
      <c r="AS2398" s="31">
        <v>0.22516660498395408</v>
      </c>
    </row>
    <row r="2399" spans="44:45" x14ac:dyDescent="0.25">
      <c r="AR2399" s="30">
        <v>0.82000000000000051</v>
      </c>
      <c r="AS2399" s="31">
        <v>0.22516660498395408</v>
      </c>
    </row>
    <row r="2400" spans="44:45" x14ac:dyDescent="0.25">
      <c r="AR2400" s="30">
        <v>0.83000000000000052</v>
      </c>
      <c r="AS2400" s="31">
        <v>0.22516660498395408</v>
      </c>
    </row>
    <row r="2401" spans="44:45" x14ac:dyDescent="0.25">
      <c r="AR2401" s="30">
        <v>0.84000000000000052</v>
      </c>
      <c r="AS2401" s="31">
        <v>0.22516660498395408</v>
      </c>
    </row>
    <row r="2402" spans="44:45" x14ac:dyDescent="0.25">
      <c r="AR2402" s="30">
        <v>0.85000000000000053</v>
      </c>
      <c r="AS2402" s="31">
        <v>0.22516660498395408</v>
      </c>
    </row>
    <row r="2403" spans="44:45" x14ac:dyDescent="0.25">
      <c r="AR2403" s="30">
        <v>0.86000000000000054</v>
      </c>
      <c r="AS2403" s="31">
        <v>0.22516660498395408</v>
      </c>
    </row>
    <row r="2404" spans="44:45" x14ac:dyDescent="0.25">
      <c r="AR2404" s="30">
        <v>0.87000000000000055</v>
      </c>
      <c r="AS2404" s="31">
        <v>0.22516660498395408</v>
      </c>
    </row>
    <row r="2405" spans="44:45" x14ac:dyDescent="0.25">
      <c r="AR2405" s="30"/>
      <c r="AS2405" s="31"/>
    </row>
    <row r="2406" spans="44:45" x14ac:dyDescent="0.25">
      <c r="AR2406" s="30">
        <v>0.13499999999999998</v>
      </c>
      <c r="AS2406" s="31">
        <v>0.23382685902179845</v>
      </c>
    </row>
    <row r="2407" spans="44:45" x14ac:dyDescent="0.25">
      <c r="AR2407" s="30">
        <v>0.14499999999999999</v>
      </c>
      <c r="AS2407" s="31">
        <v>0.23382685902179845</v>
      </c>
    </row>
    <row r="2408" spans="44:45" x14ac:dyDescent="0.25">
      <c r="AR2408" s="30">
        <v>0.155</v>
      </c>
      <c r="AS2408" s="31">
        <v>0.23382685902179845</v>
      </c>
    </row>
    <row r="2409" spans="44:45" x14ac:dyDescent="0.25">
      <c r="AR2409" s="30">
        <v>0.16500000000000001</v>
      </c>
      <c r="AS2409" s="31">
        <v>0.23382685902179845</v>
      </c>
    </row>
    <row r="2410" spans="44:45" x14ac:dyDescent="0.25">
      <c r="AR2410" s="30">
        <v>0.17500000000000002</v>
      </c>
      <c r="AS2410" s="31">
        <v>0.23382685902179845</v>
      </c>
    </row>
    <row r="2411" spans="44:45" x14ac:dyDescent="0.25">
      <c r="AR2411" s="30">
        <v>0.18500000000000003</v>
      </c>
      <c r="AS2411" s="31">
        <v>0.23382685902179845</v>
      </c>
    </row>
    <row r="2412" spans="44:45" x14ac:dyDescent="0.25">
      <c r="AR2412" s="30">
        <v>0.19500000000000003</v>
      </c>
      <c r="AS2412" s="31">
        <v>0.23382685902179845</v>
      </c>
    </row>
    <row r="2413" spans="44:45" x14ac:dyDescent="0.25">
      <c r="AR2413" s="30">
        <v>0.20500000000000004</v>
      </c>
      <c r="AS2413" s="31">
        <v>0.23382685902179845</v>
      </c>
    </row>
    <row r="2414" spans="44:45" x14ac:dyDescent="0.25">
      <c r="AR2414" s="30">
        <v>0.21500000000000005</v>
      </c>
      <c r="AS2414" s="31">
        <v>0.23382685902179845</v>
      </c>
    </row>
    <row r="2415" spans="44:45" x14ac:dyDescent="0.25">
      <c r="AR2415" s="30">
        <v>0.22500000000000006</v>
      </c>
      <c r="AS2415" s="31">
        <v>0.23382685902179845</v>
      </c>
    </row>
    <row r="2416" spans="44:45" x14ac:dyDescent="0.25">
      <c r="AR2416" s="30">
        <v>0.23500000000000007</v>
      </c>
      <c r="AS2416" s="31">
        <v>0.23382685902179845</v>
      </c>
    </row>
    <row r="2417" spans="44:45" x14ac:dyDescent="0.25">
      <c r="AR2417" s="30">
        <v>0.24500000000000008</v>
      </c>
      <c r="AS2417" s="31">
        <v>0.23382685902179845</v>
      </c>
    </row>
    <row r="2418" spans="44:45" x14ac:dyDescent="0.25">
      <c r="AR2418" s="30">
        <v>0.25500000000000006</v>
      </c>
      <c r="AS2418" s="31">
        <v>0.23382685902179845</v>
      </c>
    </row>
    <row r="2419" spans="44:45" x14ac:dyDescent="0.25">
      <c r="AR2419" s="30">
        <v>0.26500000000000007</v>
      </c>
      <c r="AS2419" s="31">
        <v>0.23382685902179845</v>
      </c>
    </row>
    <row r="2420" spans="44:45" x14ac:dyDescent="0.25">
      <c r="AR2420" s="30">
        <v>0.27500000000000008</v>
      </c>
      <c r="AS2420" s="31">
        <v>0.23382685902179845</v>
      </c>
    </row>
    <row r="2421" spans="44:45" x14ac:dyDescent="0.25">
      <c r="AR2421" s="30">
        <v>0.28500000000000009</v>
      </c>
      <c r="AS2421" s="31">
        <v>0.23382685902179845</v>
      </c>
    </row>
    <row r="2422" spans="44:45" x14ac:dyDescent="0.25">
      <c r="AR2422" s="30">
        <v>0.2950000000000001</v>
      </c>
      <c r="AS2422" s="31">
        <v>0.23382685902179845</v>
      </c>
    </row>
    <row r="2423" spans="44:45" x14ac:dyDescent="0.25">
      <c r="AR2423" s="30">
        <v>0.3050000000000001</v>
      </c>
      <c r="AS2423" s="31">
        <v>0.23382685902179845</v>
      </c>
    </row>
    <row r="2424" spans="44:45" x14ac:dyDescent="0.25">
      <c r="AR2424" s="30">
        <v>0.31500000000000011</v>
      </c>
      <c r="AS2424" s="31">
        <v>0.23382685902179845</v>
      </c>
    </row>
    <row r="2425" spans="44:45" x14ac:dyDescent="0.25">
      <c r="AR2425" s="30">
        <v>0.32500000000000012</v>
      </c>
      <c r="AS2425" s="31">
        <v>0.23382685902179845</v>
      </c>
    </row>
    <row r="2426" spans="44:45" x14ac:dyDescent="0.25">
      <c r="AR2426" s="30">
        <v>0.33500000000000013</v>
      </c>
      <c r="AS2426" s="31">
        <v>0.23382685902179845</v>
      </c>
    </row>
    <row r="2427" spans="44:45" x14ac:dyDescent="0.25">
      <c r="AR2427" s="30">
        <v>0.34500000000000014</v>
      </c>
      <c r="AS2427" s="31">
        <v>0.23382685902179845</v>
      </c>
    </row>
    <row r="2428" spans="44:45" x14ac:dyDescent="0.25">
      <c r="AR2428" s="30">
        <v>0.35500000000000015</v>
      </c>
      <c r="AS2428" s="31">
        <v>0.23382685902179845</v>
      </c>
    </row>
    <row r="2429" spans="44:45" x14ac:dyDescent="0.25">
      <c r="AR2429" s="30">
        <v>0.36500000000000016</v>
      </c>
      <c r="AS2429" s="31">
        <v>0.23382685902179845</v>
      </c>
    </row>
    <row r="2430" spans="44:45" x14ac:dyDescent="0.25">
      <c r="AR2430" s="30">
        <v>0.37500000000000017</v>
      </c>
      <c r="AS2430" s="31">
        <v>0.23382685902179845</v>
      </c>
    </row>
    <row r="2431" spans="44:45" x14ac:dyDescent="0.25">
      <c r="AR2431" s="30">
        <v>0.38500000000000018</v>
      </c>
      <c r="AS2431" s="31">
        <v>0.23382685902179845</v>
      </c>
    </row>
    <row r="2432" spans="44:45" x14ac:dyDescent="0.25">
      <c r="AR2432" s="30">
        <v>0.39500000000000018</v>
      </c>
      <c r="AS2432" s="31">
        <v>0.23382685902179845</v>
      </c>
    </row>
    <row r="2433" spans="44:45" x14ac:dyDescent="0.25">
      <c r="AR2433" s="30">
        <v>0.40500000000000019</v>
      </c>
      <c r="AS2433" s="31">
        <v>0.23382685902179845</v>
      </c>
    </row>
    <row r="2434" spans="44:45" x14ac:dyDescent="0.25">
      <c r="AR2434" s="30">
        <v>0.4150000000000002</v>
      </c>
      <c r="AS2434" s="31">
        <v>0.23382685902179845</v>
      </c>
    </row>
    <row r="2435" spans="44:45" x14ac:dyDescent="0.25">
      <c r="AR2435" s="30">
        <v>0.42500000000000021</v>
      </c>
      <c r="AS2435" s="31">
        <v>0.23382685902179845</v>
      </c>
    </row>
    <row r="2436" spans="44:45" x14ac:dyDescent="0.25">
      <c r="AR2436" s="30">
        <v>0.43500000000000022</v>
      </c>
      <c r="AS2436" s="31">
        <v>0.23382685902179845</v>
      </c>
    </row>
    <row r="2437" spans="44:45" x14ac:dyDescent="0.25">
      <c r="AR2437" s="30">
        <v>0.44500000000000023</v>
      </c>
      <c r="AS2437" s="31">
        <v>0.23382685902179845</v>
      </c>
    </row>
    <row r="2438" spans="44:45" x14ac:dyDescent="0.25">
      <c r="AR2438" s="30">
        <v>0.45500000000000024</v>
      </c>
      <c r="AS2438" s="31">
        <v>0.23382685902179845</v>
      </c>
    </row>
    <row r="2439" spans="44:45" x14ac:dyDescent="0.25">
      <c r="AR2439" s="30">
        <v>0.46500000000000025</v>
      </c>
      <c r="AS2439" s="31">
        <v>0.23382685902179845</v>
      </c>
    </row>
    <row r="2440" spans="44:45" x14ac:dyDescent="0.25">
      <c r="AR2440" s="30">
        <v>0.47500000000000026</v>
      </c>
      <c r="AS2440" s="31">
        <v>0.23382685902179845</v>
      </c>
    </row>
    <row r="2441" spans="44:45" x14ac:dyDescent="0.25">
      <c r="AR2441" s="30">
        <v>0.48500000000000026</v>
      </c>
      <c r="AS2441" s="31">
        <v>0.23382685902179845</v>
      </c>
    </row>
    <row r="2442" spans="44:45" x14ac:dyDescent="0.25">
      <c r="AR2442" s="30">
        <v>0.49500000000000027</v>
      </c>
      <c r="AS2442" s="31">
        <v>0.23382685902179845</v>
      </c>
    </row>
    <row r="2443" spans="44:45" x14ac:dyDescent="0.25">
      <c r="AR2443" s="30">
        <v>0.50500000000000023</v>
      </c>
      <c r="AS2443" s="31">
        <v>0.23382685902179845</v>
      </c>
    </row>
    <row r="2444" spans="44:45" x14ac:dyDescent="0.25">
      <c r="AR2444" s="30">
        <v>0.51500000000000024</v>
      </c>
      <c r="AS2444" s="31">
        <v>0.23382685902179845</v>
      </c>
    </row>
    <row r="2445" spans="44:45" x14ac:dyDescent="0.25">
      <c r="AR2445" s="30">
        <v>0.52500000000000024</v>
      </c>
      <c r="AS2445" s="31">
        <v>0.23382685902179845</v>
      </c>
    </row>
    <row r="2446" spans="44:45" x14ac:dyDescent="0.25">
      <c r="AR2446" s="30">
        <v>0.53500000000000025</v>
      </c>
      <c r="AS2446" s="31">
        <v>0.23382685902179845</v>
      </c>
    </row>
    <row r="2447" spans="44:45" x14ac:dyDescent="0.25">
      <c r="AR2447" s="30">
        <v>0.54500000000000026</v>
      </c>
      <c r="AS2447" s="31">
        <v>0.23382685902179845</v>
      </c>
    </row>
    <row r="2448" spans="44:45" x14ac:dyDescent="0.25">
      <c r="AR2448" s="30">
        <v>0.55500000000000027</v>
      </c>
      <c r="AS2448" s="31">
        <v>0.23382685902179845</v>
      </c>
    </row>
    <row r="2449" spans="44:45" x14ac:dyDescent="0.25">
      <c r="AR2449" s="30">
        <v>0.56500000000000028</v>
      </c>
      <c r="AS2449" s="31">
        <v>0.23382685902179845</v>
      </c>
    </row>
    <row r="2450" spans="44:45" x14ac:dyDescent="0.25">
      <c r="AR2450" s="30">
        <v>0.57500000000000029</v>
      </c>
      <c r="AS2450" s="31">
        <v>0.23382685902179845</v>
      </c>
    </row>
    <row r="2451" spans="44:45" x14ac:dyDescent="0.25">
      <c r="AR2451" s="30">
        <v>0.5850000000000003</v>
      </c>
      <c r="AS2451" s="31">
        <v>0.23382685902179845</v>
      </c>
    </row>
    <row r="2452" spans="44:45" x14ac:dyDescent="0.25">
      <c r="AR2452" s="30">
        <v>0.59500000000000031</v>
      </c>
      <c r="AS2452" s="31">
        <v>0.23382685902179845</v>
      </c>
    </row>
    <row r="2453" spans="44:45" x14ac:dyDescent="0.25">
      <c r="AR2453" s="30">
        <v>0.60500000000000032</v>
      </c>
      <c r="AS2453" s="31">
        <v>0.23382685902179845</v>
      </c>
    </row>
    <row r="2454" spans="44:45" x14ac:dyDescent="0.25">
      <c r="AR2454" s="30">
        <v>0.61500000000000032</v>
      </c>
      <c r="AS2454" s="31">
        <v>0.23382685902179845</v>
      </c>
    </row>
    <row r="2455" spans="44:45" x14ac:dyDescent="0.25">
      <c r="AR2455" s="30">
        <v>0.62500000000000033</v>
      </c>
      <c r="AS2455" s="31">
        <v>0.23382685902179845</v>
      </c>
    </row>
    <row r="2456" spans="44:45" x14ac:dyDescent="0.25">
      <c r="AR2456" s="30">
        <v>0.63500000000000034</v>
      </c>
      <c r="AS2456" s="31">
        <v>0.23382685902179845</v>
      </c>
    </row>
    <row r="2457" spans="44:45" x14ac:dyDescent="0.25">
      <c r="AR2457" s="30">
        <v>0.64500000000000035</v>
      </c>
      <c r="AS2457" s="31">
        <v>0.23382685902179845</v>
      </c>
    </row>
    <row r="2458" spans="44:45" x14ac:dyDescent="0.25">
      <c r="AR2458" s="30">
        <v>0.65500000000000036</v>
      </c>
      <c r="AS2458" s="31">
        <v>0.23382685902179845</v>
      </c>
    </row>
    <row r="2459" spans="44:45" x14ac:dyDescent="0.25">
      <c r="AR2459" s="30">
        <v>0.66500000000000037</v>
      </c>
      <c r="AS2459" s="31">
        <v>0.23382685902179845</v>
      </c>
    </row>
    <row r="2460" spans="44:45" x14ac:dyDescent="0.25">
      <c r="AR2460" s="30">
        <v>0.67500000000000038</v>
      </c>
      <c r="AS2460" s="31">
        <v>0.23382685902179845</v>
      </c>
    </row>
    <row r="2461" spans="44:45" x14ac:dyDescent="0.25">
      <c r="AR2461" s="30">
        <v>0.68500000000000039</v>
      </c>
      <c r="AS2461" s="31">
        <v>0.23382685902179845</v>
      </c>
    </row>
    <row r="2462" spans="44:45" x14ac:dyDescent="0.25">
      <c r="AR2462" s="30">
        <v>0.6950000000000004</v>
      </c>
      <c r="AS2462" s="31">
        <v>0.23382685902179845</v>
      </c>
    </row>
    <row r="2463" spans="44:45" x14ac:dyDescent="0.25">
      <c r="AR2463" s="30">
        <v>0.7050000000000004</v>
      </c>
      <c r="AS2463" s="31">
        <v>0.23382685902179845</v>
      </c>
    </row>
    <row r="2464" spans="44:45" x14ac:dyDescent="0.25">
      <c r="AR2464" s="30">
        <v>0.71500000000000041</v>
      </c>
      <c r="AS2464" s="31">
        <v>0.23382685902179845</v>
      </c>
    </row>
    <row r="2465" spans="44:45" x14ac:dyDescent="0.25">
      <c r="AR2465" s="30">
        <v>0.72500000000000042</v>
      </c>
      <c r="AS2465" s="31">
        <v>0.23382685902179845</v>
      </c>
    </row>
    <row r="2466" spans="44:45" x14ac:dyDescent="0.25">
      <c r="AR2466" s="30">
        <v>0.73500000000000043</v>
      </c>
      <c r="AS2466" s="31">
        <v>0.23382685902179845</v>
      </c>
    </row>
    <row r="2467" spans="44:45" x14ac:dyDescent="0.25">
      <c r="AR2467" s="30">
        <v>0.74500000000000044</v>
      </c>
      <c r="AS2467" s="31">
        <v>0.23382685902179845</v>
      </c>
    </row>
    <row r="2468" spans="44:45" x14ac:dyDescent="0.25">
      <c r="AR2468" s="30">
        <v>0.75500000000000045</v>
      </c>
      <c r="AS2468" s="31">
        <v>0.23382685902179845</v>
      </c>
    </row>
    <row r="2469" spans="44:45" x14ac:dyDescent="0.25">
      <c r="AR2469" s="30">
        <v>0.76500000000000046</v>
      </c>
      <c r="AS2469" s="31">
        <v>0.23382685902179845</v>
      </c>
    </row>
    <row r="2470" spans="44:45" x14ac:dyDescent="0.25">
      <c r="AR2470" s="30">
        <v>0.77500000000000047</v>
      </c>
      <c r="AS2470" s="31">
        <v>0.23382685902179845</v>
      </c>
    </row>
    <row r="2471" spans="44:45" x14ac:dyDescent="0.25">
      <c r="AR2471" s="30">
        <v>0.78500000000000048</v>
      </c>
      <c r="AS2471" s="31">
        <v>0.23382685902179845</v>
      </c>
    </row>
    <row r="2472" spans="44:45" x14ac:dyDescent="0.25">
      <c r="AR2472" s="30">
        <v>0.79500000000000048</v>
      </c>
      <c r="AS2472" s="31">
        <v>0.23382685902179845</v>
      </c>
    </row>
    <row r="2473" spans="44:45" x14ac:dyDescent="0.25">
      <c r="AR2473" s="30">
        <v>0.80500000000000049</v>
      </c>
      <c r="AS2473" s="31">
        <v>0.23382685902179845</v>
      </c>
    </row>
    <row r="2474" spans="44:45" x14ac:dyDescent="0.25">
      <c r="AR2474" s="30">
        <v>0.8150000000000005</v>
      </c>
      <c r="AS2474" s="31">
        <v>0.23382685902179845</v>
      </c>
    </row>
    <row r="2475" spans="44:45" x14ac:dyDescent="0.25">
      <c r="AR2475" s="30">
        <v>0.82500000000000051</v>
      </c>
      <c r="AS2475" s="31">
        <v>0.23382685902179845</v>
      </c>
    </row>
    <row r="2476" spans="44:45" x14ac:dyDescent="0.25">
      <c r="AR2476" s="30">
        <v>0.83500000000000052</v>
      </c>
      <c r="AS2476" s="31">
        <v>0.23382685902179845</v>
      </c>
    </row>
    <row r="2477" spans="44:45" x14ac:dyDescent="0.25">
      <c r="AR2477" s="30">
        <v>0.84500000000000053</v>
      </c>
      <c r="AS2477" s="31">
        <v>0.23382685902179845</v>
      </c>
    </row>
    <row r="2478" spans="44:45" x14ac:dyDescent="0.25">
      <c r="AR2478" s="30">
        <v>0.85500000000000054</v>
      </c>
      <c r="AS2478" s="31">
        <v>0.23382685902179845</v>
      </c>
    </row>
    <row r="2479" spans="44:45" x14ac:dyDescent="0.25">
      <c r="AR2479" s="30">
        <v>0.86500000000000055</v>
      </c>
      <c r="AS2479" s="31">
        <v>0.23382685902179845</v>
      </c>
    </row>
    <row r="2480" spans="44:45" x14ac:dyDescent="0.25">
      <c r="AR2480" s="30"/>
      <c r="AS2480" s="31"/>
    </row>
    <row r="2481" spans="44:45" x14ac:dyDescent="0.25">
      <c r="AR2481" s="30">
        <v>0.13999999999999999</v>
      </c>
      <c r="AS2481" s="31">
        <v>0.24248711305964282</v>
      </c>
    </row>
    <row r="2482" spans="44:45" x14ac:dyDescent="0.25">
      <c r="AR2482" s="30">
        <v>0.15</v>
      </c>
      <c r="AS2482" s="31">
        <v>0.24248711305964282</v>
      </c>
    </row>
    <row r="2483" spans="44:45" x14ac:dyDescent="0.25">
      <c r="AR2483" s="30">
        <v>0.16</v>
      </c>
      <c r="AS2483" s="31">
        <v>0.24248711305964282</v>
      </c>
    </row>
    <row r="2484" spans="44:45" x14ac:dyDescent="0.25">
      <c r="AR2484" s="30">
        <v>0.17</v>
      </c>
      <c r="AS2484" s="31">
        <v>0.24248711305964282</v>
      </c>
    </row>
    <row r="2485" spans="44:45" x14ac:dyDescent="0.25">
      <c r="AR2485" s="30">
        <v>0.18000000000000002</v>
      </c>
      <c r="AS2485" s="31">
        <v>0.24248711305964282</v>
      </c>
    </row>
    <row r="2486" spans="44:45" x14ac:dyDescent="0.25">
      <c r="AR2486" s="30">
        <v>0.19000000000000003</v>
      </c>
      <c r="AS2486" s="31">
        <v>0.24248711305964282</v>
      </c>
    </row>
    <row r="2487" spans="44:45" x14ac:dyDescent="0.25">
      <c r="AR2487" s="30">
        <v>0.20000000000000004</v>
      </c>
      <c r="AS2487" s="31">
        <v>0.24248711305964282</v>
      </c>
    </row>
    <row r="2488" spans="44:45" x14ac:dyDescent="0.25">
      <c r="AR2488" s="30">
        <v>0.21000000000000005</v>
      </c>
      <c r="AS2488" s="31">
        <v>0.24248711305964282</v>
      </c>
    </row>
    <row r="2489" spans="44:45" x14ac:dyDescent="0.25">
      <c r="AR2489" s="30">
        <v>0.22000000000000006</v>
      </c>
      <c r="AS2489" s="31">
        <v>0.24248711305964282</v>
      </c>
    </row>
    <row r="2490" spans="44:45" x14ac:dyDescent="0.25">
      <c r="AR2490" s="30">
        <v>0.23000000000000007</v>
      </c>
      <c r="AS2490" s="31">
        <v>0.24248711305964282</v>
      </c>
    </row>
    <row r="2491" spans="44:45" x14ac:dyDescent="0.25">
      <c r="AR2491" s="30">
        <v>0.24000000000000007</v>
      </c>
      <c r="AS2491" s="31">
        <v>0.24248711305964282</v>
      </c>
    </row>
    <row r="2492" spans="44:45" x14ac:dyDescent="0.25">
      <c r="AR2492" s="30">
        <v>0.25000000000000006</v>
      </c>
      <c r="AS2492" s="31">
        <v>0.24248711305964282</v>
      </c>
    </row>
    <row r="2493" spans="44:45" x14ac:dyDescent="0.25">
      <c r="AR2493" s="30">
        <v>0.26000000000000006</v>
      </c>
      <c r="AS2493" s="31">
        <v>0.24248711305964282</v>
      </c>
    </row>
    <row r="2494" spans="44:45" x14ac:dyDescent="0.25">
      <c r="AR2494" s="30">
        <v>0.27000000000000007</v>
      </c>
      <c r="AS2494" s="31">
        <v>0.24248711305964282</v>
      </c>
    </row>
    <row r="2495" spans="44:45" x14ac:dyDescent="0.25">
      <c r="AR2495" s="30">
        <v>0.28000000000000008</v>
      </c>
      <c r="AS2495" s="31">
        <v>0.24248711305964282</v>
      </c>
    </row>
    <row r="2496" spans="44:45" x14ac:dyDescent="0.25">
      <c r="AR2496" s="30">
        <v>0.29000000000000009</v>
      </c>
      <c r="AS2496" s="31">
        <v>0.24248711305964282</v>
      </c>
    </row>
    <row r="2497" spans="44:45" x14ac:dyDescent="0.25">
      <c r="AR2497" s="30">
        <v>0.3000000000000001</v>
      </c>
      <c r="AS2497" s="31">
        <v>0.24248711305964282</v>
      </c>
    </row>
    <row r="2498" spans="44:45" x14ac:dyDescent="0.25">
      <c r="AR2498" s="30">
        <v>0.31000000000000011</v>
      </c>
      <c r="AS2498" s="31">
        <v>0.24248711305964282</v>
      </c>
    </row>
    <row r="2499" spans="44:45" x14ac:dyDescent="0.25">
      <c r="AR2499" s="30">
        <v>0.32000000000000012</v>
      </c>
      <c r="AS2499" s="31">
        <v>0.24248711305964282</v>
      </c>
    </row>
    <row r="2500" spans="44:45" x14ac:dyDescent="0.25">
      <c r="AR2500" s="30">
        <v>0.33000000000000013</v>
      </c>
      <c r="AS2500" s="31">
        <v>0.24248711305964282</v>
      </c>
    </row>
    <row r="2501" spans="44:45" x14ac:dyDescent="0.25">
      <c r="AR2501" s="30">
        <v>0.34000000000000014</v>
      </c>
      <c r="AS2501" s="31">
        <v>0.24248711305964282</v>
      </c>
    </row>
    <row r="2502" spans="44:45" x14ac:dyDescent="0.25">
      <c r="AR2502" s="30">
        <v>0.35000000000000014</v>
      </c>
      <c r="AS2502" s="31">
        <v>0.24248711305964282</v>
      </c>
    </row>
    <row r="2503" spans="44:45" x14ac:dyDescent="0.25">
      <c r="AR2503" s="30">
        <v>0.36000000000000015</v>
      </c>
      <c r="AS2503" s="31">
        <v>0.24248711305964282</v>
      </c>
    </row>
    <row r="2504" spans="44:45" x14ac:dyDescent="0.25">
      <c r="AR2504" s="30">
        <v>0.37000000000000016</v>
      </c>
      <c r="AS2504" s="31">
        <v>0.24248711305964282</v>
      </c>
    </row>
    <row r="2505" spans="44:45" x14ac:dyDescent="0.25">
      <c r="AR2505" s="30">
        <v>0.38000000000000017</v>
      </c>
      <c r="AS2505" s="31">
        <v>0.24248711305964282</v>
      </c>
    </row>
    <row r="2506" spans="44:45" x14ac:dyDescent="0.25">
      <c r="AR2506" s="30">
        <v>0.39000000000000018</v>
      </c>
      <c r="AS2506" s="31">
        <v>0.24248711305964282</v>
      </c>
    </row>
    <row r="2507" spans="44:45" x14ac:dyDescent="0.25">
      <c r="AR2507" s="30">
        <v>0.40000000000000019</v>
      </c>
      <c r="AS2507" s="31">
        <v>0.24248711305964282</v>
      </c>
    </row>
    <row r="2508" spans="44:45" x14ac:dyDescent="0.25">
      <c r="AR2508" s="30">
        <v>0.4100000000000002</v>
      </c>
      <c r="AS2508" s="31">
        <v>0.24248711305964282</v>
      </c>
    </row>
    <row r="2509" spans="44:45" x14ac:dyDescent="0.25">
      <c r="AR2509" s="30">
        <v>0.42000000000000021</v>
      </c>
      <c r="AS2509" s="31">
        <v>0.24248711305964282</v>
      </c>
    </row>
    <row r="2510" spans="44:45" x14ac:dyDescent="0.25">
      <c r="AR2510" s="30">
        <v>0.43000000000000022</v>
      </c>
      <c r="AS2510" s="31">
        <v>0.24248711305964282</v>
      </c>
    </row>
    <row r="2511" spans="44:45" x14ac:dyDescent="0.25">
      <c r="AR2511" s="30">
        <v>0.44000000000000022</v>
      </c>
      <c r="AS2511" s="31">
        <v>0.24248711305964282</v>
      </c>
    </row>
    <row r="2512" spans="44:45" x14ac:dyDescent="0.25">
      <c r="AR2512" s="30">
        <v>0.45000000000000023</v>
      </c>
      <c r="AS2512" s="31">
        <v>0.24248711305964282</v>
      </c>
    </row>
    <row r="2513" spans="44:45" x14ac:dyDescent="0.25">
      <c r="AR2513" s="30">
        <v>0.46000000000000024</v>
      </c>
      <c r="AS2513" s="31">
        <v>0.24248711305964282</v>
      </c>
    </row>
    <row r="2514" spans="44:45" x14ac:dyDescent="0.25">
      <c r="AR2514" s="30">
        <v>0.47000000000000025</v>
      </c>
      <c r="AS2514" s="31">
        <v>0.24248711305964282</v>
      </c>
    </row>
    <row r="2515" spans="44:45" x14ac:dyDescent="0.25">
      <c r="AR2515" s="30">
        <v>0.48000000000000026</v>
      </c>
      <c r="AS2515" s="31">
        <v>0.24248711305964282</v>
      </c>
    </row>
    <row r="2516" spans="44:45" x14ac:dyDescent="0.25">
      <c r="AR2516" s="30">
        <v>0.49000000000000027</v>
      </c>
      <c r="AS2516" s="31">
        <v>0.24248711305964282</v>
      </c>
    </row>
    <row r="2517" spans="44:45" x14ac:dyDescent="0.25">
      <c r="AR2517" s="30">
        <v>0.50000000000000022</v>
      </c>
      <c r="AS2517" s="31">
        <v>0.24248711305964282</v>
      </c>
    </row>
    <row r="2518" spans="44:45" x14ac:dyDescent="0.25">
      <c r="AR2518" s="30">
        <v>0.51000000000000023</v>
      </c>
      <c r="AS2518" s="31">
        <v>0.24248711305964282</v>
      </c>
    </row>
    <row r="2519" spans="44:45" x14ac:dyDescent="0.25">
      <c r="AR2519" s="30">
        <v>0.52000000000000024</v>
      </c>
      <c r="AS2519" s="31">
        <v>0.24248711305964282</v>
      </c>
    </row>
    <row r="2520" spans="44:45" x14ac:dyDescent="0.25">
      <c r="AR2520" s="30">
        <v>0.53000000000000025</v>
      </c>
      <c r="AS2520" s="31">
        <v>0.24248711305964282</v>
      </c>
    </row>
    <row r="2521" spans="44:45" x14ac:dyDescent="0.25">
      <c r="AR2521" s="30">
        <v>0.54000000000000026</v>
      </c>
      <c r="AS2521" s="31">
        <v>0.24248711305964282</v>
      </c>
    </row>
    <row r="2522" spans="44:45" x14ac:dyDescent="0.25">
      <c r="AR2522" s="30">
        <v>0.55000000000000027</v>
      </c>
      <c r="AS2522" s="31">
        <v>0.24248711305964282</v>
      </c>
    </row>
    <row r="2523" spans="44:45" x14ac:dyDescent="0.25">
      <c r="AR2523" s="30">
        <v>0.56000000000000028</v>
      </c>
      <c r="AS2523" s="31">
        <v>0.24248711305964282</v>
      </c>
    </row>
    <row r="2524" spans="44:45" x14ac:dyDescent="0.25">
      <c r="AR2524" s="30">
        <v>0.57000000000000028</v>
      </c>
      <c r="AS2524" s="31">
        <v>0.24248711305964282</v>
      </c>
    </row>
    <row r="2525" spans="44:45" x14ac:dyDescent="0.25">
      <c r="AR2525" s="30">
        <v>0.58000000000000029</v>
      </c>
      <c r="AS2525" s="31">
        <v>0.24248711305964282</v>
      </c>
    </row>
    <row r="2526" spans="44:45" x14ac:dyDescent="0.25">
      <c r="AR2526" s="30">
        <v>0.5900000000000003</v>
      </c>
      <c r="AS2526" s="31">
        <v>0.24248711305964282</v>
      </c>
    </row>
    <row r="2527" spans="44:45" x14ac:dyDescent="0.25">
      <c r="AR2527" s="30">
        <v>0.60000000000000031</v>
      </c>
      <c r="AS2527" s="31">
        <v>0.24248711305964282</v>
      </c>
    </row>
    <row r="2528" spans="44:45" x14ac:dyDescent="0.25">
      <c r="AR2528" s="30">
        <v>0.61000000000000032</v>
      </c>
      <c r="AS2528" s="31">
        <v>0.24248711305964282</v>
      </c>
    </row>
    <row r="2529" spans="44:45" x14ac:dyDescent="0.25">
      <c r="AR2529" s="30">
        <v>0.62000000000000033</v>
      </c>
      <c r="AS2529" s="31">
        <v>0.24248711305964282</v>
      </c>
    </row>
    <row r="2530" spans="44:45" x14ac:dyDescent="0.25">
      <c r="AR2530" s="30">
        <v>0.63000000000000034</v>
      </c>
      <c r="AS2530" s="31">
        <v>0.24248711305964282</v>
      </c>
    </row>
    <row r="2531" spans="44:45" x14ac:dyDescent="0.25">
      <c r="AR2531" s="30">
        <v>0.64000000000000035</v>
      </c>
      <c r="AS2531" s="31">
        <v>0.24248711305964282</v>
      </c>
    </row>
    <row r="2532" spans="44:45" x14ac:dyDescent="0.25">
      <c r="AR2532" s="30">
        <v>0.65000000000000036</v>
      </c>
      <c r="AS2532" s="31">
        <v>0.24248711305964282</v>
      </c>
    </row>
    <row r="2533" spans="44:45" x14ac:dyDescent="0.25">
      <c r="AR2533" s="30">
        <v>0.66000000000000036</v>
      </c>
      <c r="AS2533" s="31">
        <v>0.24248711305964282</v>
      </c>
    </row>
    <row r="2534" spans="44:45" x14ac:dyDescent="0.25">
      <c r="AR2534" s="30">
        <v>0.67000000000000037</v>
      </c>
      <c r="AS2534" s="31">
        <v>0.24248711305964282</v>
      </c>
    </row>
    <row r="2535" spans="44:45" x14ac:dyDescent="0.25">
      <c r="AR2535" s="30">
        <v>0.68000000000000038</v>
      </c>
      <c r="AS2535" s="31">
        <v>0.24248711305964282</v>
      </c>
    </row>
    <row r="2536" spans="44:45" x14ac:dyDescent="0.25">
      <c r="AR2536" s="30">
        <v>0.69000000000000039</v>
      </c>
      <c r="AS2536" s="31">
        <v>0.24248711305964282</v>
      </c>
    </row>
    <row r="2537" spans="44:45" x14ac:dyDescent="0.25">
      <c r="AR2537" s="30">
        <v>0.7000000000000004</v>
      </c>
      <c r="AS2537" s="31">
        <v>0.24248711305964282</v>
      </c>
    </row>
    <row r="2538" spans="44:45" x14ac:dyDescent="0.25">
      <c r="AR2538" s="30">
        <v>0.71000000000000041</v>
      </c>
      <c r="AS2538" s="31">
        <v>0.24248711305964282</v>
      </c>
    </row>
    <row r="2539" spans="44:45" x14ac:dyDescent="0.25">
      <c r="AR2539" s="30">
        <v>0.72000000000000042</v>
      </c>
      <c r="AS2539" s="31">
        <v>0.24248711305964282</v>
      </c>
    </row>
    <row r="2540" spans="44:45" x14ac:dyDescent="0.25">
      <c r="AR2540" s="30">
        <v>0.73000000000000043</v>
      </c>
      <c r="AS2540" s="31">
        <v>0.24248711305964282</v>
      </c>
    </row>
    <row r="2541" spans="44:45" x14ac:dyDescent="0.25">
      <c r="AR2541" s="30">
        <v>0.74000000000000044</v>
      </c>
      <c r="AS2541" s="31">
        <v>0.24248711305964282</v>
      </c>
    </row>
    <row r="2542" spans="44:45" x14ac:dyDescent="0.25">
      <c r="AR2542" s="30">
        <v>0.75000000000000044</v>
      </c>
      <c r="AS2542" s="31">
        <v>0.24248711305964282</v>
      </c>
    </row>
    <row r="2543" spans="44:45" x14ac:dyDescent="0.25">
      <c r="AR2543" s="30">
        <v>0.76000000000000045</v>
      </c>
      <c r="AS2543" s="31">
        <v>0.24248711305964282</v>
      </c>
    </row>
    <row r="2544" spans="44:45" x14ac:dyDescent="0.25">
      <c r="AR2544" s="30">
        <v>0.77000000000000046</v>
      </c>
      <c r="AS2544" s="31">
        <v>0.24248711305964282</v>
      </c>
    </row>
    <row r="2545" spans="44:45" x14ac:dyDescent="0.25">
      <c r="AR2545" s="30">
        <v>0.78000000000000047</v>
      </c>
      <c r="AS2545" s="31">
        <v>0.24248711305964282</v>
      </c>
    </row>
    <row r="2546" spans="44:45" x14ac:dyDescent="0.25">
      <c r="AR2546" s="30">
        <v>0.79000000000000048</v>
      </c>
      <c r="AS2546" s="31">
        <v>0.24248711305964282</v>
      </c>
    </row>
    <row r="2547" spans="44:45" x14ac:dyDescent="0.25">
      <c r="AR2547" s="30">
        <v>0.80000000000000049</v>
      </c>
      <c r="AS2547" s="31">
        <v>0.24248711305964282</v>
      </c>
    </row>
    <row r="2548" spans="44:45" x14ac:dyDescent="0.25">
      <c r="AR2548" s="30">
        <v>0.8100000000000005</v>
      </c>
      <c r="AS2548" s="31">
        <v>0.24248711305964282</v>
      </c>
    </row>
    <row r="2549" spans="44:45" x14ac:dyDescent="0.25">
      <c r="AR2549" s="30">
        <v>0.82000000000000051</v>
      </c>
      <c r="AS2549" s="31">
        <v>0.24248711305964282</v>
      </c>
    </row>
    <row r="2550" spans="44:45" x14ac:dyDescent="0.25">
      <c r="AR2550" s="30">
        <v>0.83000000000000052</v>
      </c>
      <c r="AS2550" s="31">
        <v>0.24248711305964282</v>
      </c>
    </row>
    <row r="2551" spans="44:45" x14ac:dyDescent="0.25">
      <c r="AR2551" s="30">
        <v>0.84000000000000052</v>
      </c>
      <c r="AS2551" s="31">
        <v>0.24248711305964282</v>
      </c>
    </row>
    <row r="2552" spans="44:45" x14ac:dyDescent="0.25">
      <c r="AR2552" s="30">
        <v>0.85000000000000053</v>
      </c>
      <c r="AS2552" s="31">
        <v>0.24248711305964282</v>
      </c>
    </row>
    <row r="2553" spans="44:45" x14ac:dyDescent="0.25">
      <c r="AR2553" s="30">
        <v>0.86000000000000054</v>
      </c>
      <c r="AS2553" s="31">
        <v>0.24248711305964282</v>
      </c>
    </row>
    <row r="2554" spans="44:45" x14ac:dyDescent="0.25">
      <c r="AR2554" s="30"/>
      <c r="AS2554" s="31"/>
    </row>
    <row r="2555" spans="44:45" x14ac:dyDescent="0.25">
      <c r="AR2555" s="30">
        <v>0.14499999999999999</v>
      </c>
      <c r="AS2555" s="31">
        <v>0.2511473670974872</v>
      </c>
    </row>
    <row r="2556" spans="44:45" x14ac:dyDescent="0.25">
      <c r="AR2556" s="30">
        <v>0.155</v>
      </c>
      <c r="AS2556" s="31">
        <v>0.2511473670974872</v>
      </c>
    </row>
    <row r="2557" spans="44:45" x14ac:dyDescent="0.25">
      <c r="AR2557" s="30">
        <v>0.16500000000000001</v>
      </c>
      <c r="AS2557" s="31">
        <v>0.2511473670974872</v>
      </c>
    </row>
    <row r="2558" spans="44:45" x14ac:dyDescent="0.25">
      <c r="AR2558" s="30">
        <v>0.17500000000000002</v>
      </c>
      <c r="AS2558" s="31">
        <v>0.2511473670974872</v>
      </c>
    </row>
    <row r="2559" spans="44:45" x14ac:dyDescent="0.25">
      <c r="AR2559" s="30">
        <v>0.18500000000000003</v>
      </c>
      <c r="AS2559" s="31">
        <v>0.2511473670974872</v>
      </c>
    </row>
    <row r="2560" spans="44:45" x14ac:dyDescent="0.25">
      <c r="AR2560" s="30">
        <v>0.19500000000000003</v>
      </c>
      <c r="AS2560" s="31">
        <v>0.2511473670974872</v>
      </c>
    </row>
    <row r="2561" spans="44:45" x14ac:dyDescent="0.25">
      <c r="AR2561" s="30">
        <v>0.20500000000000004</v>
      </c>
      <c r="AS2561" s="31">
        <v>0.2511473670974872</v>
      </c>
    </row>
    <row r="2562" spans="44:45" x14ac:dyDescent="0.25">
      <c r="AR2562" s="30">
        <v>0.21500000000000005</v>
      </c>
      <c r="AS2562" s="31">
        <v>0.2511473670974872</v>
      </c>
    </row>
    <row r="2563" spans="44:45" x14ac:dyDescent="0.25">
      <c r="AR2563" s="30">
        <v>0.22500000000000006</v>
      </c>
      <c r="AS2563" s="31">
        <v>0.2511473670974872</v>
      </c>
    </row>
    <row r="2564" spans="44:45" x14ac:dyDescent="0.25">
      <c r="AR2564" s="30">
        <v>0.23500000000000007</v>
      </c>
      <c r="AS2564" s="31">
        <v>0.2511473670974872</v>
      </c>
    </row>
    <row r="2565" spans="44:45" x14ac:dyDescent="0.25">
      <c r="AR2565" s="30">
        <v>0.24500000000000008</v>
      </c>
      <c r="AS2565" s="31">
        <v>0.2511473670974872</v>
      </c>
    </row>
    <row r="2566" spans="44:45" x14ac:dyDescent="0.25">
      <c r="AR2566" s="30">
        <v>0.25500000000000006</v>
      </c>
      <c r="AS2566" s="31">
        <v>0.2511473670974872</v>
      </c>
    </row>
    <row r="2567" spans="44:45" x14ac:dyDescent="0.25">
      <c r="AR2567" s="30">
        <v>0.26500000000000007</v>
      </c>
      <c r="AS2567" s="31">
        <v>0.2511473670974872</v>
      </c>
    </row>
    <row r="2568" spans="44:45" x14ac:dyDescent="0.25">
      <c r="AR2568" s="30">
        <v>0.27500000000000008</v>
      </c>
      <c r="AS2568" s="31">
        <v>0.2511473670974872</v>
      </c>
    </row>
    <row r="2569" spans="44:45" x14ac:dyDescent="0.25">
      <c r="AR2569" s="30">
        <v>0.28500000000000009</v>
      </c>
      <c r="AS2569" s="31">
        <v>0.2511473670974872</v>
      </c>
    </row>
    <row r="2570" spans="44:45" x14ac:dyDescent="0.25">
      <c r="AR2570" s="30">
        <v>0.2950000000000001</v>
      </c>
      <c r="AS2570" s="31">
        <v>0.2511473670974872</v>
      </c>
    </row>
    <row r="2571" spans="44:45" x14ac:dyDescent="0.25">
      <c r="AR2571" s="30">
        <v>0.3050000000000001</v>
      </c>
      <c r="AS2571" s="31">
        <v>0.2511473670974872</v>
      </c>
    </row>
    <row r="2572" spans="44:45" x14ac:dyDescent="0.25">
      <c r="AR2572" s="30">
        <v>0.31500000000000011</v>
      </c>
      <c r="AS2572" s="31">
        <v>0.2511473670974872</v>
      </c>
    </row>
    <row r="2573" spans="44:45" x14ac:dyDescent="0.25">
      <c r="AR2573" s="30">
        <v>0.32500000000000012</v>
      </c>
      <c r="AS2573" s="31">
        <v>0.2511473670974872</v>
      </c>
    </row>
    <row r="2574" spans="44:45" x14ac:dyDescent="0.25">
      <c r="AR2574" s="30">
        <v>0.33500000000000013</v>
      </c>
      <c r="AS2574" s="31">
        <v>0.2511473670974872</v>
      </c>
    </row>
    <row r="2575" spans="44:45" x14ac:dyDescent="0.25">
      <c r="AR2575" s="30">
        <v>0.34500000000000014</v>
      </c>
      <c r="AS2575" s="31">
        <v>0.2511473670974872</v>
      </c>
    </row>
    <row r="2576" spans="44:45" x14ac:dyDescent="0.25">
      <c r="AR2576" s="30">
        <v>0.35500000000000015</v>
      </c>
      <c r="AS2576" s="31">
        <v>0.2511473670974872</v>
      </c>
    </row>
    <row r="2577" spans="44:45" x14ac:dyDescent="0.25">
      <c r="AR2577" s="30">
        <v>0.36500000000000016</v>
      </c>
      <c r="AS2577" s="31">
        <v>0.2511473670974872</v>
      </c>
    </row>
    <row r="2578" spans="44:45" x14ac:dyDescent="0.25">
      <c r="AR2578" s="30">
        <v>0.37500000000000017</v>
      </c>
      <c r="AS2578" s="31">
        <v>0.2511473670974872</v>
      </c>
    </row>
    <row r="2579" spans="44:45" x14ac:dyDescent="0.25">
      <c r="AR2579" s="30">
        <v>0.38500000000000018</v>
      </c>
      <c r="AS2579" s="31">
        <v>0.2511473670974872</v>
      </c>
    </row>
    <row r="2580" spans="44:45" x14ac:dyDescent="0.25">
      <c r="AR2580" s="30">
        <v>0.39500000000000018</v>
      </c>
      <c r="AS2580" s="31">
        <v>0.2511473670974872</v>
      </c>
    </row>
    <row r="2581" spans="44:45" x14ac:dyDescent="0.25">
      <c r="AR2581" s="30">
        <v>0.40500000000000019</v>
      </c>
      <c r="AS2581" s="31">
        <v>0.2511473670974872</v>
      </c>
    </row>
    <row r="2582" spans="44:45" x14ac:dyDescent="0.25">
      <c r="AR2582" s="30">
        <v>0.4150000000000002</v>
      </c>
      <c r="AS2582" s="31">
        <v>0.2511473670974872</v>
      </c>
    </row>
    <row r="2583" spans="44:45" x14ac:dyDescent="0.25">
      <c r="AR2583" s="30">
        <v>0.42500000000000021</v>
      </c>
      <c r="AS2583" s="31">
        <v>0.2511473670974872</v>
      </c>
    </row>
    <row r="2584" spans="44:45" x14ac:dyDescent="0.25">
      <c r="AR2584" s="30">
        <v>0.43500000000000022</v>
      </c>
      <c r="AS2584" s="31">
        <v>0.2511473670974872</v>
      </c>
    </row>
    <row r="2585" spans="44:45" x14ac:dyDescent="0.25">
      <c r="AR2585" s="30">
        <v>0.44500000000000023</v>
      </c>
      <c r="AS2585" s="31">
        <v>0.2511473670974872</v>
      </c>
    </row>
    <row r="2586" spans="44:45" x14ac:dyDescent="0.25">
      <c r="AR2586" s="30">
        <v>0.45500000000000024</v>
      </c>
      <c r="AS2586" s="31">
        <v>0.2511473670974872</v>
      </c>
    </row>
    <row r="2587" spans="44:45" x14ac:dyDescent="0.25">
      <c r="AR2587" s="30">
        <v>0.46500000000000025</v>
      </c>
      <c r="AS2587" s="31">
        <v>0.2511473670974872</v>
      </c>
    </row>
    <row r="2588" spans="44:45" x14ac:dyDescent="0.25">
      <c r="AR2588" s="30">
        <v>0.47500000000000026</v>
      </c>
      <c r="AS2588" s="31">
        <v>0.2511473670974872</v>
      </c>
    </row>
    <row r="2589" spans="44:45" x14ac:dyDescent="0.25">
      <c r="AR2589" s="30">
        <v>0.48500000000000026</v>
      </c>
      <c r="AS2589" s="31">
        <v>0.2511473670974872</v>
      </c>
    </row>
    <row r="2590" spans="44:45" x14ac:dyDescent="0.25">
      <c r="AR2590" s="30">
        <v>0.49500000000000027</v>
      </c>
      <c r="AS2590" s="31">
        <v>0.2511473670974872</v>
      </c>
    </row>
    <row r="2591" spans="44:45" x14ac:dyDescent="0.25">
      <c r="AR2591" s="30">
        <v>0.50500000000000023</v>
      </c>
      <c r="AS2591" s="31">
        <v>0.2511473670974872</v>
      </c>
    </row>
    <row r="2592" spans="44:45" x14ac:dyDescent="0.25">
      <c r="AR2592" s="30">
        <v>0.51500000000000024</v>
      </c>
      <c r="AS2592" s="31">
        <v>0.2511473670974872</v>
      </c>
    </row>
    <row r="2593" spans="44:45" x14ac:dyDescent="0.25">
      <c r="AR2593" s="30">
        <v>0.52500000000000024</v>
      </c>
      <c r="AS2593" s="31">
        <v>0.2511473670974872</v>
      </c>
    </row>
    <row r="2594" spans="44:45" x14ac:dyDescent="0.25">
      <c r="AR2594" s="30">
        <v>0.53500000000000025</v>
      </c>
      <c r="AS2594" s="31">
        <v>0.2511473670974872</v>
      </c>
    </row>
    <row r="2595" spans="44:45" x14ac:dyDescent="0.25">
      <c r="AR2595" s="30">
        <v>0.54500000000000026</v>
      </c>
      <c r="AS2595" s="31">
        <v>0.2511473670974872</v>
      </c>
    </row>
    <row r="2596" spans="44:45" x14ac:dyDescent="0.25">
      <c r="AR2596" s="30">
        <v>0.55500000000000027</v>
      </c>
      <c r="AS2596" s="31">
        <v>0.2511473670974872</v>
      </c>
    </row>
    <row r="2597" spans="44:45" x14ac:dyDescent="0.25">
      <c r="AR2597" s="30">
        <v>0.56500000000000028</v>
      </c>
      <c r="AS2597" s="31">
        <v>0.2511473670974872</v>
      </c>
    </row>
    <row r="2598" spans="44:45" x14ac:dyDescent="0.25">
      <c r="AR2598" s="30">
        <v>0.57500000000000029</v>
      </c>
      <c r="AS2598" s="31">
        <v>0.2511473670974872</v>
      </c>
    </row>
    <row r="2599" spans="44:45" x14ac:dyDescent="0.25">
      <c r="AR2599" s="30">
        <v>0.5850000000000003</v>
      </c>
      <c r="AS2599" s="31">
        <v>0.2511473670974872</v>
      </c>
    </row>
    <row r="2600" spans="44:45" x14ac:dyDescent="0.25">
      <c r="AR2600" s="30">
        <v>0.59500000000000031</v>
      </c>
      <c r="AS2600" s="31">
        <v>0.2511473670974872</v>
      </c>
    </row>
    <row r="2601" spans="44:45" x14ac:dyDescent="0.25">
      <c r="AR2601" s="30">
        <v>0.60500000000000032</v>
      </c>
      <c r="AS2601" s="31">
        <v>0.2511473670974872</v>
      </c>
    </row>
    <row r="2602" spans="44:45" x14ac:dyDescent="0.25">
      <c r="AR2602" s="30">
        <v>0.61500000000000032</v>
      </c>
      <c r="AS2602" s="31">
        <v>0.2511473670974872</v>
      </c>
    </row>
    <row r="2603" spans="44:45" x14ac:dyDescent="0.25">
      <c r="AR2603" s="30">
        <v>0.62500000000000033</v>
      </c>
      <c r="AS2603" s="31">
        <v>0.2511473670974872</v>
      </c>
    </row>
    <row r="2604" spans="44:45" x14ac:dyDescent="0.25">
      <c r="AR2604" s="30">
        <v>0.63500000000000034</v>
      </c>
      <c r="AS2604" s="31">
        <v>0.2511473670974872</v>
      </c>
    </row>
    <row r="2605" spans="44:45" x14ac:dyDescent="0.25">
      <c r="AR2605" s="30">
        <v>0.64500000000000035</v>
      </c>
      <c r="AS2605" s="31">
        <v>0.2511473670974872</v>
      </c>
    </row>
    <row r="2606" spans="44:45" x14ac:dyDescent="0.25">
      <c r="AR2606" s="30">
        <v>0.65500000000000036</v>
      </c>
      <c r="AS2606" s="31">
        <v>0.2511473670974872</v>
      </c>
    </row>
    <row r="2607" spans="44:45" x14ac:dyDescent="0.25">
      <c r="AR2607" s="30">
        <v>0.66500000000000037</v>
      </c>
      <c r="AS2607" s="31">
        <v>0.2511473670974872</v>
      </c>
    </row>
    <row r="2608" spans="44:45" x14ac:dyDescent="0.25">
      <c r="AR2608" s="30">
        <v>0.67500000000000038</v>
      </c>
      <c r="AS2608" s="31">
        <v>0.2511473670974872</v>
      </c>
    </row>
    <row r="2609" spans="44:45" x14ac:dyDescent="0.25">
      <c r="AR2609" s="30">
        <v>0.68500000000000039</v>
      </c>
      <c r="AS2609" s="31">
        <v>0.2511473670974872</v>
      </c>
    </row>
    <row r="2610" spans="44:45" x14ac:dyDescent="0.25">
      <c r="AR2610" s="30">
        <v>0.6950000000000004</v>
      </c>
      <c r="AS2610" s="31">
        <v>0.2511473670974872</v>
      </c>
    </row>
    <row r="2611" spans="44:45" x14ac:dyDescent="0.25">
      <c r="AR2611" s="30">
        <v>0.7050000000000004</v>
      </c>
      <c r="AS2611" s="31">
        <v>0.2511473670974872</v>
      </c>
    </row>
    <row r="2612" spans="44:45" x14ac:dyDescent="0.25">
      <c r="AR2612" s="30">
        <v>0.71500000000000041</v>
      </c>
      <c r="AS2612" s="31">
        <v>0.2511473670974872</v>
      </c>
    </row>
    <row r="2613" spans="44:45" x14ac:dyDescent="0.25">
      <c r="AR2613" s="30">
        <v>0.72500000000000042</v>
      </c>
      <c r="AS2613" s="31">
        <v>0.2511473670974872</v>
      </c>
    </row>
    <row r="2614" spans="44:45" x14ac:dyDescent="0.25">
      <c r="AR2614" s="30">
        <v>0.73500000000000043</v>
      </c>
      <c r="AS2614" s="31">
        <v>0.2511473670974872</v>
      </c>
    </row>
    <row r="2615" spans="44:45" x14ac:dyDescent="0.25">
      <c r="AR2615" s="30">
        <v>0.74500000000000044</v>
      </c>
      <c r="AS2615" s="31">
        <v>0.2511473670974872</v>
      </c>
    </row>
    <row r="2616" spans="44:45" x14ac:dyDescent="0.25">
      <c r="AR2616" s="30">
        <v>0.75500000000000045</v>
      </c>
      <c r="AS2616" s="31">
        <v>0.2511473670974872</v>
      </c>
    </row>
    <row r="2617" spans="44:45" x14ac:dyDescent="0.25">
      <c r="AR2617" s="30">
        <v>0.76500000000000046</v>
      </c>
      <c r="AS2617" s="31">
        <v>0.2511473670974872</v>
      </c>
    </row>
    <row r="2618" spans="44:45" x14ac:dyDescent="0.25">
      <c r="AR2618" s="30">
        <v>0.77500000000000047</v>
      </c>
      <c r="AS2618" s="31">
        <v>0.2511473670974872</v>
      </c>
    </row>
    <row r="2619" spans="44:45" x14ac:dyDescent="0.25">
      <c r="AR2619" s="30">
        <v>0.78500000000000048</v>
      </c>
      <c r="AS2619" s="31">
        <v>0.2511473670974872</v>
      </c>
    </row>
    <row r="2620" spans="44:45" x14ac:dyDescent="0.25">
      <c r="AR2620" s="30">
        <v>0.79500000000000048</v>
      </c>
      <c r="AS2620" s="31">
        <v>0.2511473670974872</v>
      </c>
    </row>
    <row r="2621" spans="44:45" x14ac:dyDescent="0.25">
      <c r="AR2621" s="30">
        <v>0.80500000000000049</v>
      </c>
      <c r="AS2621" s="31">
        <v>0.2511473670974872</v>
      </c>
    </row>
    <row r="2622" spans="44:45" x14ac:dyDescent="0.25">
      <c r="AR2622" s="30">
        <v>0.8150000000000005</v>
      </c>
      <c r="AS2622" s="31">
        <v>0.2511473670974872</v>
      </c>
    </row>
    <row r="2623" spans="44:45" x14ac:dyDescent="0.25">
      <c r="AR2623" s="30">
        <v>0.82500000000000051</v>
      </c>
      <c r="AS2623" s="31">
        <v>0.2511473670974872</v>
      </c>
    </row>
    <row r="2624" spans="44:45" x14ac:dyDescent="0.25">
      <c r="AR2624" s="30">
        <v>0.83500000000000052</v>
      </c>
      <c r="AS2624" s="31">
        <v>0.2511473670974872</v>
      </c>
    </row>
    <row r="2625" spans="44:45" x14ac:dyDescent="0.25">
      <c r="AR2625" s="30">
        <v>0.84500000000000053</v>
      </c>
      <c r="AS2625" s="31">
        <v>0.2511473670974872</v>
      </c>
    </row>
    <row r="2626" spans="44:45" x14ac:dyDescent="0.25">
      <c r="AR2626" s="30">
        <v>0.85500000000000054</v>
      </c>
      <c r="AS2626" s="31">
        <v>0.2511473670974872</v>
      </c>
    </row>
    <row r="2627" spans="44:45" x14ac:dyDescent="0.25">
      <c r="AR2627" s="30"/>
      <c r="AS2627" s="31"/>
    </row>
    <row r="2628" spans="44:45" x14ac:dyDescent="0.25">
      <c r="AR2628" s="30">
        <v>0.15</v>
      </c>
      <c r="AS2628" s="31">
        <v>0.25980762113533162</v>
      </c>
    </row>
    <row r="2629" spans="44:45" x14ac:dyDescent="0.25">
      <c r="AR2629" s="30">
        <v>0.16</v>
      </c>
      <c r="AS2629" s="31">
        <v>0.25980762113533162</v>
      </c>
    </row>
    <row r="2630" spans="44:45" x14ac:dyDescent="0.25">
      <c r="AR2630" s="30">
        <v>0.17</v>
      </c>
      <c r="AS2630" s="31">
        <v>0.25980762113533162</v>
      </c>
    </row>
    <row r="2631" spans="44:45" x14ac:dyDescent="0.25">
      <c r="AR2631" s="30">
        <v>0.18000000000000002</v>
      </c>
      <c r="AS2631" s="31">
        <v>0.25980762113533162</v>
      </c>
    </row>
    <row r="2632" spans="44:45" x14ac:dyDescent="0.25">
      <c r="AR2632" s="30">
        <v>0.19000000000000003</v>
      </c>
      <c r="AS2632" s="31">
        <v>0.25980762113533162</v>
      </c>
    </row>
    <row r="2633" spans="44:45" x14ac:dyDescent="0.25">
      <c r="AR2633" s="30">
        <v>0.20000000000000004</v>
      </c>
      <c r="AS2633" s="31">
        <v>0.25980762113533162</v>
      </c>
    </row>
    <row r="2634" spans="44:45" x14ac:dyDescent="0.25">
      <c r="AR2634" s="30">
        <v>0.21000000000000005</v>
      </c>
      <c r="AS2634" s="31">
        <v>0.25980762113533162</v>
      </c>
    </row>
    <row r="2635" spans="44:45" x14ac:dyDescent="0.25">
      <c r="AR2635" s="30">
        <v>0.22000000000000006</v>
      </c>
      <c r="AS2635" s="31">
        <v>0.25980762113533162</v>
      </c>
    </row>
    <row r="2636" spans="44:45" x14ac:dyDescent="0.25">
      <c r="AR2636" s="30">
        <v>0.23000000000000007</v>
      </c>
      <c r="AS2636" s="31">
        <v>0.25980762113533162</v>
      </c>
    </row>
    <row r="2637" spans="44:45" x14ac:dyDescent="0.25">
      <c r="AR2637" s="30">
        <v>0.24000000000000007</v>
      </c>
      <c r="AS2637" s="31">
        <v>0.25980762113533162</v>
      </c>
    </row>
    <row r="2638" spans="44:45" x14ac:dyDescent="0.25">
      <c r="AR2638" s="30">
        <v>0.25000000000000006</v>
      </c>
      <c r="AS2638" s="31">
        <v>0.25980762113533162</v>
      </c>
    </row>
    <row r="2639" spans="44:45" x14ac:dyDescent="0.25">
      <c r="AR2639" s="30">
        <v>0.26000000000000006</v>
      </c>
      <c r="AS2639" s="31">
        <v>0.25980762113533162</v>
      </c>
    </row>
    <row r="2640" spans="44:45" x14ac:dyDescent="0.25">
      <c r="AR2640" s="30">
        <v>0.27000000000000007</v>
      </c>
      <c r="AS2640" s="31">
        <v>0.25980762113533162</v>
      </c>
    </row>
    <row r="2641" spans="44:45" x14ac:dyDescent="0.25">
      <c r="AR2641" s="30">
        <v>0.28000000000000008</v>
      </c>
      <c r="AS2641" s="31">
        <v>0.25980762113533162</v>
      </c>
    </row>
    <row r="2642" spans="44:45" x14ac:dyDescent="0.25">
      <c r="AR2642" s="30">
        <v>0.29000000000000009</v>
      </c>
      <c r="AS2642" s="31">
        <v>0.25980762113533162</v>
      </c>
    </row>
    <row r="2643" spans="44:45" x14ac:dyDescent="0.25">
      <c r="AR2643" s="30">
        <v>0.3000000000000001</v>
      </c>
      <c r="AS2643" s="31">
        <v>0.25980762113533162</v>
      </c>
    </row>
    <row r="2644" spans="44:45" x14ac:dyDescent="0.25">
      <c r="AR2644" s="30">
        <v>0.31000000000000011</v>
      </c>
      <c r="AS2644" s="31">
        <v>0.25980762113533162</v>
      </c>
    </row>
    <row r="2645" spans="44:45" x14ac:dyDescent="0.25">
      <c r="AR2645" s="30">
        <v>0.32000000000000012</v>
      </c>
      <c r="AS2645" s="31">
        <v>0.25980762113533162</v>
      </c>
    </row>
    <row r="2646" spans="44:45" x14ac:dyDescent="0.25">
      <c r="AR2646" s="30">
        <v>0.33000000000000013</v>
      </c>
      <c r="AS2646" s="31">
        <v>0.25980762113533162</v>
      </c>
    </row>
    <row r="2647" spans="44:45" x14ac:dyDescent="0.25">
      <c r="AR2647" s="30">
        <v>0.34000000000000014</v>
      </c>
      <c r="AS2647" s="31">
        <v>0.25980762113533162</v>
      </c>
    </row>
    <row r="2648" spans="44:45" x14ac:dyDescent="0.25">
      <c r="AR2648" s="30">
        <v>0.35000000000000014</v>
      </c>
      <c r="AS2648" s="31">
        <v>0.25980762113533162</v>
      </c>
    </row>
    <row r="2649" spans="44:45" x14ac:dyDescent="0.25">
      <c r="AR2649" s="30">
        <v>0.36000000000000015</v>
      </c>
      <c r="AS2649" s="31">
        <v>0.25980762113533162</v>
      </c>
    </row>
    <row r="2650" spans="44:45" x14ac:dyDescent="0.25">
      <c r="AR2650" s="30">
        <v>0.37000000000000016</v>
      </c>
      <c r="AS2650" s="31">
        <v>0.25980762113533162</v>
      </c>
    </row>
    <row r="2651" spans="44:45" x14ac:dyDescent="0.25">
      <c r="AR2651" s="30">
        <v>0.38000000000000017</v>
      </c>
      <c r="AS2651" s="31">
        <v>0.25980762113533162</v>
      </c>
    </row>
    <row r="2652" spans="44:45" x14ac:dyDescent="0.25">
      <c r="AR2652" s="30">
        <v>0.39000000000000018</v>
      </c>
      <c r="AS2652" s="31">
        <v>0.25980762113533162</v>
      </c>
    </row>
    <row r="2653" spans="44:45" x14ac:dyDescent="0.25">
      <c r="AR2653" s="30">
        <v>0.40000000000000019</v>
      </c>
      <c r="AS2653" s="31">
        <v>0.25980762113533162</v>
      </c>
    </row>
    <row r="2654" spans="44:45" x14ac:dyDescent="0.25">
      <c r="AR2654" s="30">
        <v>0.4100000000000002</v>
      </c>
      <c r="AS2654" s="31">
        <v>0.25980762113533162</v>
      </c>
    </row>
    <row r="2655" spans="44:45" x14ac:dyDescent="0.25">
      <c r="AR2655" s="30">
        <v>0.42000000000000021</v>
      </c>
      <c r="AS2655" s="31">
        <v>0.25980762113533162</v>
      </c>
    </row>
    <row r="2656" spans="44:45" x14ac:dyDescent="0.25">
      <c r="AR2656" s="30">
        <v>0.43000000000000022</v>
      </c>
      <c r="AS2656" s="31">
        <v>0.25980762113533162</v>
      </c>
    </row>
    <row r="2657" spans="44:45" x14ac:dyDescent="0.25">
      <c r="AR2657" s="30">
        <v>0.44000000000000022</v>
      </c>
      <c r="AS2657" s="31">
        <v>0.25980762113533162</v>
      </c>
    </row>
    <row r="2658" spans="44:45" x14ac:dyDescent="0.25">
      <c r="AR2658" s="30">
        <v>0.45000000000000023</v>
      </c>
      <c r="AS2658" s="31">
        <v>0.25980762113533162</v>
      </c>
    </row>
    <row r="2659" spans="44:45" x14ac:dyDescent="0.25">
      <c r="AR2659" s="30">
        <v>0.46000000000000024</v>
      </c>
      <c r="AS2659" s="31">
        <v>0.25980762113533162</v>
      </c>
    </row>
    <row r="2660" spans="44:45" x14ac:dyDescent="0.25">
      <c r="AR2660" s="30">
        <v>0.47000000000000025</v>
      </c>
      <c r="AS2660" s="31">
        <v>0.25980762113533162</v>
      </c>
    </row>
    <row r="2661" spans="44:45" x14ac:dyDescent="0.25">
      <c r="AR2661" s="30">
        <v>0.48000000000000026</v>
      </c>
      <c r="AS2661" s="31">
        <v>0.25980762113533162</v>
      </c>
    </row>
    <row r="2662" spans="44:45" x14ac:dyDescent="0.25">
      <c r="AR2662" s="30">
        <v>0.49000000000000027</v>
      </c>
      <c r="AS2662" s="31">
        <v>0.25980762113533162</v>
      </c>
    </row>
    <row r="2663" spans="44:45" x14ac:dyDescent="0.25">
      <c r="AR2663" s="30">
        <v>0.50000000000000022</v>
      </c>
      <c r="AS2663" s="31">
        <v>0.25980762113533162</v>
      </c>
    </row>
    <row r="2664" spans="44:45" x14ac:dyDescent="0.25">
      <c r="AR2664" s="30">
        <v>0.51000000000000023</v>
      </c>
      <c r="AS2664" s="31">
        <v>0.25980762113533162</v>
      </c>
    </row>
    <row r="2665" spans="44:45" x14ac:dyDescent="0.25">
      <c r="AR2665" s="30">
        <v>0.52000000000000024</v>
      </c>
      <c r="AS2665" s="31">
        <v>0.25980762113533162</v>
      </c>
    </row>
    <row r="2666" spans="44:45" x14ac:dyDescent="0.25">
      <c r="AR2666" s="30">
        <v>0.53000000000000025</v>
      </c>
      <c r="AS2666" s="31">
        <v>0.25980762113533162</v>
      </c>
    </row>
    <row r="2667" spans="44:45" x14ac:dyDescent="0.25">
      <c r="AR2667" s="30">
        <v>0.54000000000000026</v>
      </c>
      <c r="AS2667" s="31">
        <v>0.25980762113533162</v>
      </c>
    </row>
    <row r="2668" spans="44:45" x14ac:dyDescent="0.25">
      <c r="AR2668" s="30">
        <v>0.55000000000000027</v>
      </c>
      <c r="AS2668" s="31">
        <v>0.25980762113533162</v>
      </c>
    </row>
    <row r="2669" spans="44:45" x14ac:dyDescent="0.25">
      <c r="AR2669" s="30">
        <v>0.56000000000000028</v>
      </c>
      <c r="AS2669" s="31">
        <v>0.25980762113533162</v>
      </c>
    </row>
    <row r="2670" spans="44:45" x14ac:dyDescent="0.25">
      <c r="AR2670" s="30">
        <v>0.57000000000000028</v>
      </c>
      <c r="AS2670" s="31">
        <v>0.25980762113533162</v>
      </c>
    </row>
    <row r="2671" spans="44:45" x14ac:dyDescent="0.25">
      <c r="AR2671" s="30">
        <v>0.58000000000000029</v>
      </c>
      <c r="AS2671" s="31">
        <v>0.25980762113533162</v>
      </c>
    </row>
    <row r="2672" spans="44:45" x14ac:dyDescent="0.25">
      <c r="AR2672" s="30">
        <v>0.5900000000000003</v>
      </c>
      <c r="AS2672" s="31">
        <v>0.25980762113533162</v>
      </c>
    </row>
    <row r="2673" spans="44:45" x14ac:dyDescent="0.25">
      <c r="AR2673" s="30">
        <v>0.60000000000000031</v>
      </c>
      <c r="AS2673" s="31">
        <v>0.25980762113533162</v>
      </c>
    </row>
    <row r="2674" spans="44:45" x14ac:dyDescent="0.25">
      <c r="AR2674" s="30">
        <v>0.61000000000000032</v>
      </c>
      <c r="AS2674" s="31">
        <v>0.25980762113533162</v>
      </c>
    </row>
    <row r="2675" spans="44:45" x14ac:dyDescent="0.25">
      <c r="AR2675" s="30">
        <v>0.62000000000000033</v>
      </c>
      <c r="AS2675" s="31">
        <v>0.25980762113533162</v>
      </c>
    </row>
    <row r="2676" spans="44:45" x14ac:dyDescent="0.25">
      <c r="AR2676" s="30">
        <v>0.63000000000000034</v>
      </c>
      <c r="AS2676" s="31">
        <v>0.25980762113533162</v>
      </c>
    </row>
    <row r="2677" spans="44:45" x14ac:dyDescent="0.25">
      <c r="AR2677" s="30">
        <v>0.64000000000000035</v>
      </c>
      <c r="AS2677" s="31">
        <v>0.25980762113533162</v>
      </c>
    </row>
    <row r="2678" spans="44:45" x14ac:dyDescent="0.25">
      <c r="AR2678" s="30">
        <v>0.65000000000000036</v>
      </c>
      <c r="AS2678" s="31">
        <v>0.25980762113533162</v>
      </c>
    </row>
    <row r="2679" spans="44:45" x14ac:dyDescent="0.25">
      <c r="AR2679" s="30">
        <v>0.66000000000000036</v>
      </c>
      <c r="AS2679" s="31">
        <v>0.25980762113533162</v>
      </c>
    </row>
    <row r="2680" spans="44:45" x14ac:dyDescent="0.25">
      <c r="AR2680" s="30">
        <v>0.67000000000000037</v>
      </c>
      <c r="AS2680" s="31">
        <v>0.25980762113533162</v>
      </c>
    </row>
    <row r="2681" spans="44:45" x14ac:dyDescent="0.25">
      <c r="AR2681" s="30">
        <v>0.68000000000000038</v>
      </c>
      <c r="AS2681" s="31">
        <v>0.25980762113533162</v>
      </c>
    </row>
    <row r="2682" spans="44:45" x14ac:dyDescent="0.25">
      <c r="AR2682" s="30">
        <v>0.69000000000000039</v>
      </c>
      <c r="AS2682" s="31">
        <v>0.25980762113533162</v>
      </c>
    </row>
    <row r="2683" spans="44:45" x14ac:dyDescent="0.25">
      <c r="AR2683" s="30">
        <v>0.7000000000000004</v>
      </c>
      <c r="AS2683" s="31">
        <v>0.25980762113533162</v>
      </c>
    </row>
    <row r="2684" spans="44:45" x14ac:dyDescent="0.25">
      <c r="AR2684" s="30">
        <v>0.71000000000000041</v>
      </c>
      <c r="AS2684" s="31">
        <v>0.25980762113533162</v>
      </c>
    </row>
    <row r="2685" spans="44:45" x14ac:dyDescent="0.25">
      <c r="AR2685" s="30">
        <v>0.72000000000000042</v>
      </c>
      <c r="AS2685" s="31">
        <v>0.25980762113533162</v>
      </c>
    </row>
    <row r="2686" spans="44:45" x14ac:dyDescent="0.25">
      <c r="AR2686" s="30">
        <v>0.73000000000000043</v>
      </c>
      <c r="AS2686" s="31">
        <v>0.25980762113533162</v>
      </c>
    </row>
    <row r="2687" spans="44:45" x14ac:dyDescent="0.25">
      <c r="AR2687" s="30">
        <v>0.74000000000000044</v>
      </c>
      <c r="AS2687" s="31">
        <v>0.25980762113533162</v>
      </c>
    </row>
    <row r="2688" spans="44:45" x14ac:dyDescent="0.25">
      <c r="AR2688" s="30">
        <v>0.75000000000000044</v>
      </c>
      <c r="AS2688" s="31">
        <v>0.25980762113533162</v>
      </c>
    </row>
    <row r="2689" spans="44:45" x14ac:dyDescent="0.25">
      <c r="AR2689" s="30">
        <v>0.76000000000000045</v>
      </c>
      <c r="AS2689" s="31">
        <v>0.25980762113533162</v>
      </c>
    </row>
    <row r="2690" spans="44:45" x14ac:dyDescent="0.25">
      <c r="AR2690" s="30">
        <v>0.77000000000000046</v>
      </c>
      <c r="AS2690" s="31">
        <v>0.25980762113533162</v>
      </c>
    </row>
    <row r="2691" spans="44:45" x14ac:dyDescent="0.25">
      <c r="AR2691" s="30">
        <v>0.78000000000000047</v>
      </c>
      <c r="AS2691" s="31">
        <v>0.25980762113533162</v>
      </c>
    </row>
    <row r="2692" spans="44:45" x14ac:dyDescent="0.25">
      <c r="AR2692" s="30">
        <v>0.79000000000000048</v>
      </c>
      <c r="AS2692" s="31">
        <v>0.25980762113533162</v>
      </c>
    </row>
    <row r="2693" spans="44:45" x14ac:dyDescent="0.25">
      <c r="AR2693" s="30">
        <v>0.80000000000000049</v>
      </c>
      <c r="AS2693" s="31">
        <v>0.25980762113533162</v>
      </c>
    </row>
    <row r="2694" spans="44:45" x14ac:dyDescent="0.25">
      <c r="AR2694" s="30">
        <v>0.8100000000000005</v>
      </c>
      <c r="AS2694" s="31">
        <v>0.25980762113533162</v>
      </c>
    </row>
    <row r="2695" spans="44:45" x14ac:dyDescent="0.25">
      <c r="AR2695" s="30">
        <v>0.82000000000000051</v>
      </c>
      <c r="AS2695" s="31">
        <v>0.25980762113533162</v>
      </c>
    </row>
    <row r="2696" spans="44:45" x14ac:dyDescent="0.25">
      <c r="AR2696" s="30">
        <v>0.83000000000000052</v>
      </c>
      <c r="AS2696" s="31">
        <v>0.25980762113533162</v>
      </c>
    </row>
    <row r="2697" spans="44:45" x14ac:dyDescent="0.25">
      <c r="AR2697" s="30">
        <v>0.84000000000000052</v>
      </c>
      <c r="AS2697" s="31">
        <v>0.25980762113533162</v>
      </c>
    </row>
    <row r="2698" spans="44:45" x14ac:dyDescent="0.25">
      <c r="AR2698" s="30">
        <v>0.85000000000000053</v>
      </c>
      <c r="AS2698" s="31">
        <v>0.25980762113533162</v>
      </c>
    </row>
    <row r="2699" spans="44:45" x14ac:dyDescent="0.25">
      <c r="AR2699" s="30"/>
      <c r="AS2699" s="31"/>
    </row>
    <row r="2700" spans="44:45" x14ac:dyDescent="0.25">
      <c r="AR2700" s="30">
        <v>0.155</v>
      </c>
      <c r="AS2700" s="31">
        <v>0.268467875173176</v>
      </c>
    </row>
    <row r="2701" spans="44:45" x14ac:dyDescent="0.25">
      <c r="AR2701" s="30">
        <v>0.16500000000000001</v>
      </c>
      <c r="AS2701" s="31">
        <v>0.268467875173176</v>
      </c>
    </row>
    <row r="2702" spans="44:45" x14ac:dyDescent="0.25">
      <c r="AR2702" s="30">
        <v>0.17500000000000002</v>
      </c>
      <c r="AS2702" s="31">
        <v>0.268467875173176</v>
      </c>
    </row>
    <row r="2703" spans="44:45" x14ac:dyDescent="0.25">
      <c r="AR2703" s="30">
        <v>0.18500000000000003</v>
      </c>
      <c r="AS2703" s="31">
        <v>0.268467875173176</v>
      </c>
    </row>
    <row r="2704" spans="44:45" x14ac:dyDescent="0.25">
      <c r="AR2704" s="30">
        <v>0.19500000000000003</v>
      </c>
      <c r="AS2704" s="31">
        <v>0.268467875173176</v>
      </c>
    </row>
    <row r="2705" spans="44:45" x14ac:dyDescent="0.25">
      <c r="AR2705" s="30">
        <v>0.20500000000000004</v>
      </c>
      <c r="AS2705" s="31">
        <v>0.268467875173176</v>
      </c>
    </row>
    <row r="2706" spans="44:45" x14ac:dyDescent="0.25">
      <c r="AR2706" s="30">
        <v>0.21500000000000005</v>
      </c>
      <c r="AS2706" s="31">
        <v>0.268467875173176</v>
      </c>
    </row>
    <row r="2707" spans="44:45" x14ac:dyDescent="0.25">
      <c r="AR2707" s="30">
        <v>0.22500000000000006</v>
      </c>
      <c r="AS2707" s="31">
        <v>0.268467875173176</v>
      </c>
    </row>
    <row r="2708" spans="44:45" x14ac:dyDescent="0.25">
      <c r="AR2708" s="30">
        <v>0.23500000000000007</v>
      </c>
      <c r="AS2708" s="31">
        <v>0.268467875173176</v>
      </c>
    </row>
    <row r="2709" spans="44:45" x14ac:dyDescent="0.25">
      <c r="AR2709" s="30">
        <v>0.24500000000000008</v>
      </c>
      <c r="AS2709" s="31">
        <v>0.268467875173176</v>
      </c>
    </row>
    <row r="2710" spans="44:45" x14ac:dyDescent="0.25">
      <c r="AR2710" s="30">
        <v>0.25500000000000006</v>
      </c>
      <c r="AS2710" s="31">
        <v>0.268467875173176</v>
      </c>
    </row>
    <row r="2711" spans="44:45" x14ac:dyDescent="0.25">
      <c r="AR2711" s="30">
        <v>0.26500000000000007</v>
      </c>
      <c r="AS2711" s="31">
        <v>0.268467875173176</v>
      </c>
    </row>
    <row r="2712" spans="44:45" x14ac:dyDescent="0.25">
      <c r="AR2712" s="30">
        <v>0.27500000000000008</v>
      </c>
      <c r="AS2712" s="31">
        <v>0.268467875173176</v>
      </c>
    </row>
    <row r="2713" spans="44:45" x14ac:dyDescent="0.25">
      <c r="AR2713" s="30">
        <v>0.28500000000000009</v>
      </c>
      <c r="AS2713" s="31">
        <v>0.268467875173176</v>
      </c>
    </row>
    <row r="2714" spans="44:45" x14ac:dyDescent="0.25">
      <c r="AR2714" s="30">
        <v>0.2950000000000001</v>
      </c>
      <c r="AS2714" s="31">
        <v>0.268467875173176</v>
      </c>
    </row>
    <row r="2715" spans="44:45" x14ac:dyDescent="0.25">
      <c r="AR2715" s="30">
        <v>0.3050000000000001</v>
      </c>
      <c r="AS2715" s="31">
        <v>0.268467875173176</v>
      </c>
    </row>
    <row r="2716" spans="44:45" x14ac:dyDescent="0.25">
      <c r="AR2716" s="30">
        <v>0.31500000000000011</v>
      </c>
      <c r="AS2716" s="31">
        <v>0.268467875173176</v>
      </c>
    </row>
    <row r="2717" spans="44:45" x14ac:dyDescent="0.25">
      <c r="AR2717" s="30">
        <v>0.32500000000000012</v>
      </c>
      <c r="AS2717" s="31">
        <v>0.268467875173176</v>
      </c>
    </row>
    <row r="2718" spans="44:45" x14ac:dyDescent="0.25">
      <c r="AR2718" s="30">
        <v>0.33500000000000013</v>
      </c>
      <c r="AS2718" s="31">
        <v>0.268467875173176</v>
      </c>
    </row>
    <row r="2719" spans="44:45" x14ac:dyDescent="0.25">
      <c r="AR2719" s="30">
        <v>0.34500000000000014</v>
      </c>
      <c r="AS2719" s="31">
        <v>0.268467875173176</v>
      </c>
    </row>
    <row r="2720" spans="44:45" x14ac:dyDescent="0.25">
      <c r="AR2720" s="30">
        <v>0.35500000000000015</v>
      </c>
      <c r="AS2720" s="31">
        <v>0.268467875173176</v>
      </c>
    </row>
    <row r="2721" spans="44:45" x14ac:dyDescent="0.25">
      <c r="AR2721" s="30">
        <v>0.36500000000000016</v>
      </c>
      <c r="AS2721" s="31">
        <v>0.268467875173176</v>
      </c>
    </row>
    <row r="2722" spans="44:45" x14ac:dyDescent="0.25">
      <c r="AR2722" s="30">
        <v>0.37500000000000017</v>
      </c>
      <c r="AS2722" s="31">
        <v>0.268467875173176</v>
      </c>
    </row>
    <row r="2723" spans="44:45" x14ac:dyDescent="0.25">
      <c r="AR2723" s="30">
        <v>0.38500000000000018</v>
      </c>
      <c r="AS2723" s="31">
        <v>0.268467875173176</v>
      </c>
    </row>
    <row r="2724" spans="44:45" x14ac:dyDescent="0.25">
      <c r="AR2724" s="30">
        <v>0.39500000000000018</v>
      </c>
      <c r="AS2724" s="31">
        <v>0.268467875173176</v>
      </c>
    </row>
    <row r="2725" spans="44:45" x14ac:dyDescent="0.25">
      <c r="AR2725" s="30">
        <v>0.40500000000000019</v>
      </c>
      <c r="AS2725" s="31">
        <v>0.268467875173176</v>
      </c>
    </row>
    <row r="2726" spans="44:45" x14ac:dyDescent="0.25">
      <c r="AR2726" s="30">
        <v>0.4150000000000002</v>
      </c>
      <c r="AS2726" s="31">
        <v>0.268467875173176</v>
      </c>
    </row>
    <row r="2727" spans="44:45" x14ac:dyDescent="0.25">
      <c r="AR2727" s="30">
        <v>0.42500000000000021</v>
      </c>
      <c r="AS2727" s="31">
        <v>0.268467875173176</v>
      </c>
    </row>
    <row r="2728" spans="44:45" x14ac:dyDescent="0.25">
      <c r="AR2728" s="30">
        <v>0.43500000000000022</v>
      </c>
      <c r="AS2728" s="31">
        <v>0.268467875173176</v>
      </c>
    </row>
    <row r="2729" spans="44:45" x14ac:dyDescent="0.25">
      <c r="AR2729" s="30">
        <v>0.44500000000000023</v>
      </c>
      <c r="AS2729" s="31">
        <v>0.268467875173176</v>
      </c>
    </row>
    <row r="2730" spans="44:45" x14ac:dyDescent="0.25">
      <c r="AR2730" s="30">
        <v>0.45500000000000024</v>
      </c>
      <c r="AS2730" s="31">
        <v>0.268467875173176</v>
      </c>
    </row>
    <row r="2731" spans="44:45" x14ac:dyDescent="0.25">
      <c r="AR2731" s="30">
        <v>0.46500000000000025</v>
      </c>
      <c r="AS2731" s="31">
        <v>0.268467875173176</v>
      </c>
    </row>
    <row r="2732" spans="44:45" x14ac:dyDescent="0.25">
      <c r="AR2732" s="30">
        <v>0.47500000000000026</v>
      </c>
      <c r="AS2732" s="31">
        <v>0.268467875173176</v>
      </c>
    </row>
    <row r="2733" spans="44:45" x14ac:dyDescent="0.25">
      <c r="AR2733" s="30">
        <v>0.48500000000000026</v>
      </c>
      <c r="AS2733" s="31">
        <v>0.268467875173176</v>
      </c>
    </row>
    <row r="2734" spans="44:45" x14ac:dyDescent="0.25">
      <c r="AR2734" s="30">
        <v>0.49500000000000027</v>
      </c>
      <c r="AS2734" s="31">
        <v>0.268467875173176</v>
      </c>
    </row>
    <row r="2735" spans="44:45" x14ac:dyDescent="0.25">
      <c r="AR2735" s="30">
        <v>0.50500000000000023</v>
      </c>
      <c r="AS2735" s="31">
        <v>0.268467875173176</v>
      </c>
    </row>
    <row r="2736" spans="44:45" x14ac:dyDescent="0.25">
      <c r="AR2736" s="30">
        <v>0.51500000000000024</v>
      </c>
      <c r="AS2736" s="31">
        <v>0.268467875173176</v>
      </c>
    </row>
    <row r="2737" spans="44:45" x14ac:dyDescent="0.25">
      <c r="AR2737" s="30">
        <v>0.52500000000000024</v>
      </c>
      <c r="AS2737" s="31">
        <v>0.268467875173176</v>
      </c>
    </row>
    <row r="2738" spans="44:45" x14ac:dyDescent="0.25">
      <c r="AR2738" s="30">
        <v>0.53500000000000025</v>
      </c>
      <c r="AS2738" s="31">
        <v>0.268467875173176</v>
      </c>
    </row>
    <row r="2739" spans="44:45" x14ac:dyDescent="0.25">
      <c r="AR2739" s="30">
        <v>0.54500000000000026</v>
      </c>
      <c r="AS2739" s="31">
        <v>0.268467875173176</v>
      </c>
    </row>
    <row r="2740" spans="44:45" x14ac:dyDescent="0.25">
      <c r="AR2740" s="30">
        <v>0.55500000000000027</v>
      </c>
      <c r="AS2740" s="31">
        <v>0.268467875173176</v>
      </c>
    </row>
    <row r="2741" spans="44:45" x14ac:dyDescent="0.25">
      <c r="AR2741" s="30">
        <v>0.56500000000000028</v>
      </c>
      <c r="AS2741" s="31">
        <v>0.268467875173176</v>
      </c>
    </row>
    <row r="2742" spans="44:45" x14ac:dyDescent="0.25">
      <c r="AR2742" s="30">
        <v>0.57500000000000029</v>
      </c>
      <c r="AS2742" s="31">
        <v>0.268467875173176</v>
      </c>
    </row>
    <row r="2743" spans="44:45" x14ac:dyDescent="0.25">
      <c r="AR2743" s="30">
        <v>0.5850000000000003</v>
      </c>
      <c r="AS2743" s="31">
        <v>0.268467875173176</v>
      </c>
    </row>
    <row r="2744" spans="44:45" x14ac:dyDescent="0.25">
      <c r="AR2744" s="30">
        <v>0.59500000000000031</v>
      </c>
      <c r="AS2744" s="31">
        <v>0.268467875173176</v>
      </c>
    </row>
    <row r="2745" spans="44:45" x14ac:dyDescent="0.25">
      <c r="AR2745" s="30">
        <v>0.60500000000000032</v>
      </c>
      <c r="AS2745" s="31">
        <v>0.268467875173176</v>
      </c>
    </row>
    <row r="2746" spans="44:45" x14ac:dyDescent="0.25">
      <c r="AR2746" s="30">
        <v>0.61500000000000032</v>
      </c>
      <c r="AS2746" s="31">
        <v>0.268467875173176</v>
      </c>
    </row>
    <row r="2747" spans="44:45" x14ac:dyDescent="0.25">
      <c r="AR2747" s="30">
        <v>0.62500000000000033</v>
      </c>
      <c r="AS2747" s="31">
        <v>0.268467875173176</v>
      </c>
    </row>
    <row r="2748" spans="44:45" x14ac:dyDescent="0.25">
      <c r="AR2748" s="30">
        <v>0.63500000000000034</v>
      </c>
      <c r="AS2748" s="31">
        <v>0.268467875173176</v>
      </c>
    </row>
    <row r="2749" spans="44:45" x14ac:dyDescent="0.25">
      <c r="AR2749" s="30">
        <v>0.64500000000000035</v>
      </c>
      <c r="AS2749" s="31">
        <v>0.268467875173176</v>
      </c>
    </row>
    <row r="2750" spans="44:45" x14ac:dyDescent="0.25">
      <c r="AR2750" s="30">
        <v>0.65500000000000036</v>
      </c>
      <c r="AS2750" s="31">
        <v>0.268467875173176</v>
      </c>
    </row>
    <row r="2751" spans="44:45" x14ac:dyDescent="0.25">
      <c r="AR2751" s="30">
        <v>0.66500000000000037</v>
      </c>
      <c r="AS2751" s="31">
        <v>0.268467875173176</v>
      </c>
    </row>
    <row r="2752" spans="44:45" x14ac:dyDescent="0.25">
      <c r="AR2752" s="30">
        <v>0.67500000000000038</v>
      </c>
      <c r="AS2752" s="31">
        <v>0.268467875173176</v>
      </c>
    </row>
    <row r="2753" spans="44:45" x14ac:dyDescent="0.25">
      <c r="AR2753" s="30">
        <v>0.68500000000000039</v>
      </c>
      <c r="AS2753" s="31">
        <v>0.268467875173176</v>
      </c>
    </row>
    <row r="2754" spans="44:45" x14ac:dyDescent="0.25">
      <c r="AR2754" s="30">
        <v>0.6950000000000004</v>
      </c>
      <c r="AS2754" s="31">
        <v>0.268467875173176</v>
      </c>
    </row>
    <row r="2755" spans="44:45" x14ac:dyDescent="0.25">
      <c r="AR2755" s="30">
        <v>0.7050000000000004</v>
      </c>
      <c r="AS2755" s="31">
        <v>0.268467875173176</v>
      </c>
    </row>
    <row r="2756" spans="44:45" x14ac:dyDescent="0.25">
      <c r="AR2756" s="30">
        <v>0.71500000000000041</v>
      </c>
      <c r="AS2756" s="31">
        <v>0.268467875173176</v>
      </c>
    </row>
    <row r="2757" spans="44:45" x14ac:dyDescent="0.25">
      <c r="AR2757" s="30">
        <v>0.72500000000000042</v>
      </c>
      <c r="AS2757" s="31">
        <v>0.268467875173176</v>
      </c>
    </row>
    <row r="2758" spans="44:45" x14ac:dyDescent="0.25">
      <c r="AR2758" s="30">
        <v>0.73500000000000043</v>
      </c>
      <c r="AS2758" s="31">
        <v>0.268467875173176</v>
      </c>
    </row>
    <row r="2759" spans="44:45" x14ac:dyDescent="0.25">
      <c r="AR2759" s="30">
        <v>0.74500000000000044</v>
      </c>
      <c r="AS2759" s="31">
        <v>0.268467875173176</v>
      </c>
    </row>
    <row r="2760" spans="44:45" x14ac:dyDescent="0.25">
      <c r="AR2760" s="30">
        <v>0.75500000000000045</v>
      </c>
      <c r="AS2760" s="31">
        <v>0.268467875173176</v>
      </c>
    </row>
    <row r="2761" spans="44:45" x14ac:dyDescent="0.25">
      <c r="AR2761" s="30">
        <v>0.76500000000000046</v>
      </c>
      <c r="AS2761" s="31">
        <v>0.268467875173176</v>
      </c>
    </row>
    <row r="2762" spans="44:45" x14ac:dyDescent="0.25">
      <c r="AR2762" s="30">
        <v>0.77500000000000047</v>
      </c>
      <c r="AS2762" s="31">
        <v>0.268467875173176</v>
      </c>
    </row>
    <row r="2763" spans="44:45" x14ac:dyDescent="0.25">
      <c r="AR2763" s="30">
        <v>0.78500000000000048</v>
      </c>
      <c r="AS2763" s="31">
        <v>0.268467875173176</v>
      </c>
    </row>
    <row r="2764" spans="44:45" x14ac:dyDescent="0.25">
      <c r="AR2764" s="30">
        <v>0.79500000000000048</v>
      </c>
      <c r="AS2764" s="31">
        <v>0.268467875173176</v>
      </c>
    </row>
    <row r="2765" spans="44:45" x14ac:dyDescent="0.25">
      <c r="AR2765" s="30">
        <v>0.80500000000000049</v>
      </c>
      <c r="AS2765" s="31">
        <v>0.268467875173176</v>
      </c>
    </row>
    <row r="2766" spans="44:45" x14ac:dyDescent="0.25">
      <c r="AR2766" s="30">
        <v>0.8150000000000005</v>
      </c>
      <c r="AS2766" s="31">
        <v>0.268467875173176</v>
      </c>
    </row>
    <row r="2767" spans="44:45" x14ac:dyDescent="0.25">
      <c r="AR2767" s="30">
        <v>0.82500000000000051</v>
      </c>
      <c r="AS2767" s="31">
        <v>0.268467875173176</v>
      </c>
    </row>
    <row r="2768" spans="44:45" x14ac:dyDescent="0.25">
      <c r="AR2768" s="30">
        <v>0.83500000000000052</v>
      </c>
      <c r="AS2768" s="31">
        <v>0.268467875173176</v>
      </c>
    </row>
    <row r="2769" spans="44:45" x14ac:dyDescent="0.25">
      <c r="AR2769" s="30">
        <v>0.84500000000000053</v>
      </c>
      <c r="AS2769" s="31">
        <v>0.268467875173176</v>
      </c>
    </row>
    <row r="2770" spans="44:45" x14ac:dyDescent="0.25">
      <c r="AR2770" s="30"/>
      <c r="AS2770" s="31"/>
    </row>
    <row r="2771" spans="44:45" x14ac:dyDescent="0.25">
      <c r="AR2771" s="30">
        <v>0.16</v>
      </c>
      <c r="AS2771" s="31">
        <v>0.27712812921102037</v>
      </c>
    </row>
    <row r="2772" spans="44:45" x14ac:dyDescent="0.25">
      <c r="AR2772" s="30">
        <v>0.17</v>
      </c>
      <c r="AS2772" s="31">
        <v>0.27712812921102037</v>
      </c>
    </row>
    <row r="2773" spans="44:45" x14ac:dyDescent="0.25">
      <c r="AR2773" s="30">
        <v>0.18000000000000002</v>
      </c>
      <c r="AS2773" s="31">
        <v>0.27712812921102037</v>
      </c>
    </row>
    <row r="2774" spans="44:45" x14ac:dyDescent="0.25">
      <c r="AR2774" s="30">
        <v>0.19000000000000003</v>
      </c>
      <c r="AS2774" s="31">
        <v>0.27712812921102037</v>
      </c>
    </row>
    <row r="2775" spans="44:45" x14ac:dyDescent="0.25">
      <c r="AR2775" s="30">
        <v>0.20000000000000004</v>
      </c>
      <c r="AS2775" s="31">
        <v>0.27712812921102037</v>
      </c>
    </row>
    <row r="2776" spans="44:45" x14ac:dyDescent="0.25">
      <c r="AR2776" s="30">
        <v>0.21000000000000005</v>
      </c>
      <c r="AS2776" s="31">
        <v>0.27712812921102037</v>
      </c>
    </row>
    <row r="2777" spans="44:45" x14ac:dyDescent="0.25">
      <c r="AR2777" s="30">
        <v>0.22000000000000006</v>
      </c>
      <c r="AS2777" s="31">
        <v>0.27712812921102037</v>
      </c>
    </row>
    <row r="2778" spans="44:45" x14ac:dyDescent="0.25">
      <c r="AR2778" s="30">
        <v>0.23000000000000007</v>
      </c>
      <c r="AS2778" s="31">
        <v>0.27712812921102037</v>
      </c>
    </row>
    <row r="2779" spans="44:45" x14ac:dyDescent="0.25">
      <c r="AR2779" s="30">
        <v>0.24000000000000007</v>
      </c>
      <c r="AS2779" s="31">
        <v>0.27712812921102037</v>
      </c>
    </row>
    <row r="2780" spans="44:45" x14ac:dyDescent="0.25">
      <c r="AR2780" s="30">
        <v>0.25000000000000006</v>
      </c>
      <c r="AS2780" s="31">
        <v>0.27712812921102037</v>
      </c>
    </row>
    <row r="2781" spans="44:45" x14ac:dyDescent="0.25">
      <c r="AR2781" s="30">
        <v>0.26000000000000006</v>
      </c>
      <c r="AS2781" s="31">
        <v>0.27712812921102037</v>
      </c>
    </row>
    <row r="2782" spans="44:45" x14ac:dyDescent="0.25">
      <c r="AR2782" s="30">
        <v>0.27000000000000007</v>
      </c>
      <c r="AS2782" s="31">
        <v>0.27712812921102037</v>
      </c>
    </row>
    <row r="2783" spans="44:45" x14ac:dyDescent="0.25">
      <c r="AR2783" s="30">
        <v>0.28000000000000008</v>
      </c>
      <c r="AS2783" s="31">
        <v>0.27712812921102037</v>
      </c>
    </row>
    <row r="2784" spans="44:45" x14ac:dyDescent="0.25">
      <c r="AR2784" s="30">
        <v>0.29000000000000009</v>
      </c>
      <c r="AS2784" s="31">
        <v>0.27712812921102037</v>
      </c>
    </row>
    <row r="2785" spans="44:45" x14ac:dyDescent="0.25">
      <c r="AR2785" s="30">
        <v>0.3000000000000001</v>
      </c>
      <c r="AS2785" s="31">
        <v>0.27712812921102037</v>
      </c>
    </row>
    <row r="2786" spans="44:45" x14ac:dyDescent="0.25">
      <c r="AR2786" s="30">
        <v>0.31000000000000011</v>
      </c>
      <c r="AS2786" s="31">
        <v>0.27712812921102037</v>
      </c>
    </row>
    <row r="2787" spans="44:45" x14ac:dyDescent="0.25">
      <c r="AR2787" s="30">
        <v>0.32000000000000012</v>
      </c>
      <c r="AS2787" s="31">
        <v>0.27712812921102037</v>
      </c>
    </row>
    <row r="2788" spans="44:45" x14ac:dyDescent="0.25">
      <c r="AR2788" s="30">
        <v>0.33000000000000013</v>
      </c>
      <c r="AS2788" s="31">
        <v>0.27712812921102037</v>
      </c>
    </row>
    <row r="2789" spans="44:45" x14ac:dyDescent="0.25">
      <c r="AR2789" s="30">
        <v>0.34000000000000014</v>
      </c>
      <c r="AS2789" s="31">
        <v>0.27712812921102037</v>
      </c>
    </row>
    <row r="2790" spans="44:45" x14ac:dyDescent="0.25">
      <c r="AR2790" s="30">
        <v>0.35000000000000014</v>
      </c>
      <c r="AS2790" s="31">
        <v>0.27712812921102037</v>
      </c>
    </row>
    <row r="2791" spans="44:45" x14ac:dyDescent="0.25">
      <c r="AR2791" s="30">
        <v>0.36000000000000015</v>
      </c>
      <c r="AS2791" s="31">
        <v>0.27712812921102037</v>
      </c>
    </row>
    <row r="2792" spans="44:45" x14ac:dyDescent="0.25">
      <c r="AR2792" s="30">
        <v>0.37000000000000016</v>
      </c>
      <c r="AS2792" s="31">
        <v>0.27712812921102037</v>
      </c>
    </row>
    <row r="2793" spans="44:45" x14ac:dyDescent="0.25">
      <c r="AR2793" s="30">
        <v>0.38000000000000017</v>
      </c>
      <c r="AS2793" s="31">
        <v>0.27712812921102037</v>
      </c>
    </row>
    <row r="2794" spans="44:45" x14ac:dyDescent="0.25">
      <c r="AR2794" s="30">
        <v>0.39000000000000018</v>
      </c>
      <c r="AS2794" s="31">
        <v>0.27712812921102037</v>
      </c>
    </row>
    <row r="2795" spans="44:45" x14ac:dyDescent="0.25">
      <c r="AR2795" s="30">
        <v>0.40000000000000019</v>
      </c>
      <c r="AS2795" s="31">
        <v>0.27712812921102037</v>
      </c>
    </row>
    <row r="2796" spans="44:45" x14ac:dyDescent="0.25">
      <c r="AR2796" s="30">
        <v>0.4100000000000002</v>
      </c>
      <c r="AS2796" s="31">
        <v>0.27712812921102037</v>
      </c>
    </row>
    <row r="2797" spans="44:45" x14ac:dyDescent="0.25">
      <c r="AR2797" s="30">
        <v>0.42000000000000021</v>
      </c>
      <c r="AS2797" s="31">
        <v>0.27712812921102037</v>
      </c>
    </row>
    <row r="2798" spans="44:45" x14ac:dyDescent="0.25">
      <c r="AR2798" s="30">
        <v>0.43000000000000022</v>
      </c>
      <c r="AS2798" s="31">
        <v>0.27712812921102037</v>
      </c>
    </row>
    <row r="2799" spans="44:45" x14ac:dyDescent="0.25">
      <c r="AR2799" s="30">
        <v>0.44000000000000022</v>
      </c>
      <c r="AS2799" s="31">
        <v>0.27712812921102037</v>
      </c>
    </row>
    <row r="2800" spans="44:45" x14ac:dyDescent="0.25">
      <c r="AR2800" s="30">
        <v>0.45000000000000023</v>
      </c>
      <c r="AS2800" s="31">
        <v>0.27712812921102037</v>
      </c>
    </row>
    <row r="2801" spans="44:45" x14ac:dyDescent="0.25">
      <c r="AR2801" s="30">
        <v>0.46000000000000024</v>
      </c>
      <c r="AS2801" s="31">
        <v>0.27712812921102037</v>
      </c>
    </row>
    <row r="2802" spans="44:45" x14ac:dyDescent="0.25">
      <c r="AR2802" s="30">
        <v>0.47000000000000025</v>
      </c>
      <c r="AS2802" s="31">
        <v>0.27712812921102037</v>
      </c>
    </row>
    <row r="2803" spans="44:45" x14ac:dyDescent="0.25">
      <c r="AR2803" s="30">
        <v>0.48000000000000026</v>
      </c>
      <c r="AS2803" s="31">
        <v>0.27712812921102037</v>
      </c>
    </row>
    <row r="2804" spans="44:45" x14ac:dyDescent="0.25">
      <c r="AR2804" s="30">
        <v>0.49000000000000027</v>
      </c>
      <c r="AS2804" s="31">
        <v>0.27712812921102037</v>
      </c>
    </row>
    <row r="2805" spans="44:45" x14ac:dyDescent="0.25">
      <c r="AR2805" s="30">
        <v>0.50000000000000022</v>
      </c>
      <c r="AS2805" s="31">
        <v>0.27712812921102037</v>
      </c>
    </row>
    <row r="2806" spans="44:45" x14ac:dyDescent="0.25">
      <c r="AR2806" s="30">
        <v>0.51000000000000023</v>
      </c>
      <c r="AS2806" s="31">
        <v>0.27712812921102037</v>
      </c>
    </row>
    <row r="2807" spans="44:45" x14ac:dyDescent="0.25">
      <c r="AR2807" s="30">
        <v>0.52000000000000024</v>
      </c>
      <c r="AS2807" s="31">
        <v>0.27712812921102037</v>
      </c>
    </row>
    <row r="2808" spans="44:45" x14ac:dyDescent="0.25">
      <c r="AR2808" s="30">
        <v>0.53000000000000025</v>
      </c>
      <c r="AS2808" s="31">
        <v>0.27712812921102037</v>
      </c>
    </row>
    <row r="2809" spans="44:45" x14ac:dyDescent="0.25">
      <c r="AR2809" s="30">
        <v>0.54000000000000026</v>
      </c>
      <c r="AS2809" s="31">
        <v>0.27712812921102037</v>
      </c>
    </row>
    <row r="2810" spans="44:45" x14ac:dyDescent="0.25">
      <c r="AR2810" s="30">
        <v>0.55000000000000027</v>
      </c>
      <c r="AS2810" s="31">
        <v>0.27712812921102037</v>
      </c>
    </row>
    <row r="2811" spans="44:45" x14ac:dyDescent="0.25">
      <c r="AR2811" s="30">
        <v>0.56000000000000028</v>
      </c>
      <c r="AS2811" s="31">
        <v>0.27712812921102037</v>
      </c>
    </row>
    <row r="2812" spans="44:45" x14ac:dyDescent="0.25">
      <c r="AR2812" s="30">
        <v>0.57000000000000028</v>
      </c>
      <c r="AS2812" s="31">
        <v>0.27712812921102037</v>
      </c>
    </row>
    <row r="2813" spans="44:45" x14ac:dyDescent="0.25">
      <c r="AR2813" s="30">
        <v>0.58000000000000029</v>
      </c>
      <c r="AS2813" s="31">
        <v>0.27712812921102037</v>
      </c>
    </row>
    <row r="2814" spans="44:45" x14ac:dyDescent="0.25">
      <c r="AR2814" s="30">
        <v>0.5900000000000003</v>
      </c>
      <c r="AS2814" s="31">
        <v>0.27712812921102037</v>
      </c>
    </row>
    <row r="2815" spans="44:45" x14ac:dyDescent="0.25">
      <c r="AR2815" s="30">
        <v>0.60000000000000031</v>
      </c>
      <c r="AS2815" s="31">
        <v>0.27712812921102037</v>
      </c>
    </row>
    <row r="2816" spans="44:45" x14ac:dyDescent="0.25">
      <c r="AR2816" s="30">
        <v>0.61000000000000032</v>
      </c>
      <c r="AS2816" s="31">
        <v>0.27712812921102037</v>
      </c>
    </row>
    <row r="2817" spans="44:45" x14ac:dyDescent="0.25">
      <c r="AR2817" s="30">
        <v>0.62000000000000033</v>
      </c>
      <c r="AS2817" s="31">
        <v>0.27712812921102037</v>
      </c>
    </row>
    <row r="2818" spans="44:45" x14ac:dyDescent="0.25">
      <c r="AR2818" s="30">
        <v>0.63000000000000034</v>
      </c>
      <c r="AS2818" s="31">
        <v>0.27712812921102037</v>
      </c>
    </row>
    <row r="2819" spans="44:45" x14ac:dyDescent="0.25">
      <c r="AR2819" s="30">
        <v>0.64000000000000035</v>
      </c>
      <c r="AS2819" s="31">
        <v>0.27712812921102037</v>
      </c>
    </row>
    <row r="2820" spans="44:45" x14ac:dyDescent="0.25">
      <c r="AR2820" s="30">
        <v>0.65000000000000036</v>
      </c>
      <c r="AS2820" s="31">
        <v>0.27712812921102037</v>
      </c>
    </row>
    <row r="2821" spans="44:45" x14ac:dyDescent="0.25">
      <c r="AR2821" s="30">
        <v>0.66000000000000036</v>
      </c>
      <c r="AS2821" s="31">
        <v>0.27712812921102037</v>
      </c>
    </row>
    <row r="2822" spans="44:45" x14ac:dyDescent="0.25">
      <c r="AR2822" s="30">
        <v>0.67000000000000037</v>
      </c>
      <c r="AS2822" s="31">
        <v>0.27712812921102037</v>
      </c>
    </row>
    <row r="2823" spans="44:45" x14ac:dyDescent="0.25">
      <c r="AR2823" s="30">
        <v>0.68000000000000038</v>
      </c>
      <c r="AS2823" s="31">
        <v>0.27712812921102037</v>
      </c>
    </row>
    <row r="2824" spans="44:45" x14ac:dyDescent="0.25">
      <c r="AR2824" s="30">
        <v>0.69000000000000039</v>
      </c>
      <c r="AS2824" s="31">
        <v>0.27712812921102037</v>
      </c>
    </row>
    <row r="2825" spans="44:45" x14ac:dyDescent="0.25">
      <c r="AR2825" s="30">
        <v>0.7000000000000004</v>
      </c>
      <c r="AS2825" s="31">
        <v>0.27712812921102037</v>
      </c>
    </row>
    <row r="2826" spans="44:45" x14ac:dyDescent="0.25">
      <c r="AR2826" s="30">
        <v>0.71000000000000041</v>
      </c>
      <c r="AS2826" s="31">
        <v>0.27712812921102037</v>
      </c>
    </row>
    <row r="2827" spans="44:45" x14ac:dyDescent="0.25">
      <c r="AR2827" s="30">
        <v>0.72000000000000042</v>
      </c>
      <c r="AS2827" s="31">
        <v>0.27712812921102037</v>
      </c>
    </row>
    <row r="2828" spans="44:45" x14ac:dyDescent="0.25">
      <c r="AR2828" s="30">
        <v>0.73000000000000043</v>
      </c>
      <c r="AS2828" s="31">
        <v>0.27712812921102037</v>
      </c>
    </row>
    <row r="2829" spans="44:45" x14ac:dyDescent="0.25">
      <c r="AR2829" s="30">
        <v>0.74000000000000044</v>
      </c>
      <c r="AS2829" s="31">
        <v>0.27712812921102037</v>
      </c>
    </row>
    <row r="2830" spans="44:45" x14ac:dyDescent="0.25">
      <c r="AR2830" s="30">
        <v>0.75000000000000044</v>
      </c>
      <c r="AS2830" s="31">
        <v>0.27712812921102037</v>
      </c>
    </row>
    <row r="2831" spans="44:45" x14ac:dyDescent="0.25">
      <c r="AR2831" s="30">
        <v>0.76000000000000045</v>
      </c>
      <c r="AS2831" s="31">
        <v>0.27712812921102037</v>
      </c>
    </row>
    <row r="2832" spans="44:45" x14ac:dyDescent="0.25">
      <c r="AR2832" s="30">
        <v>0.77000000000000046</v>
      </c>
      <c r="AS2832" s="31">
        <v>0.27712812921102037</v>
      </c>
    </row>
    <row r="2833" spans="44:45" x14ac:dyDescent="0.25">
      <c r="AR2833" s="30">
        <v>0.78000000000000047</v>
      </c>
      <c r="AS2833" s="31">
        <v>0.27712812921102037</v>
      </c>
    </row>
    <row r="2834" spans="44:45" x14ac:dyDescent="0.25">
      <c r="AR2834" s="30">
        <v>0.79000000000000048</v>
      </c>
      <c r="AS2834" s="31">
        <v>0.27712812921102037</v>
      </c>
    </row>
    <row r="2835" spans="44:45" x14ac:dyDescent="0.25">
      <c r="AR2835" s="30">
        <v>0.80000000000000049</v>
      </c>
      <c r="AS2835" s="31">
        <v>0.27712812921102037</v>
      </c>
    </row>
    <row r="2836" spans="44:45" x14ac:dyDescent="0.25">
      <c r="AR2836" s="30">
        <v>0.8100000000000005</v>
      </c>
      <c r="AS2836" s="31">
        <v>0.27712812921102037</v>
      </c>
    </row>
    <row r="2837" spans="44:45" x14ac:dyDescent="0.25">
      <c r="AR2837" s="30">
        <v>0.82000000000000051</v>
      </c>
      <c r="AS2837" s="31">
        <v>0.27712812921102037</v>
      </c>
    </row>
    <row r="2838" spans="44:45" x14ac:dyDescent="0.25">
      <c r="AR2838" s="30">
        <v>0.83000000000000052</v>
      </c>
      <c r="AS2838" s="31">
        <v>0.27712812921102037</v>
      </c>
    </row>
    <row r="2839" spans="44:45" x14ac:dyDescent="0.25">
      <c r="AR2839" s="30">
        <v>0.84000000000000052</v>
      </c>
      <c r="AS2839" s="31">
        <v>0.27712812921102037</v>
      </c>
    </row>
    <row r="2840" spans="44:45" x14ac:dyDescent="0.25">
      <c r="AR2840" s="30"/>
      <c r="AS2840" s="31"/>
    </row>
    <row r="2841" spans="44:45" x14ac:dyDescent="0.25">
      <c r="AR2841" s="30">
        <v>0.16500000000000001</v>
      </c>
      <c r="AS2841" s="31">
        <v>0.2857883832488648</v>
      </c>
    </row>
    <row r="2842" spans="44:45" x14ac:dyDescent="0.25">
      <c r="AR2842" s="30">
        <v>0.17500000000000002</v>
      </c>
      <c r="AS2842" s="31">
        <v>0.2857883832488648</v>
      </c>
    </row>
    <row r="2843" spans="44:45" x14ac:dyDescent="0.25">
      <c r="AR2843" s="30">
        <v>0.18500000000000003</v>
      </c>
      <c r="AS2843" s="31">
        <v>0.2857883832488648</v>
      </c>
    </row>
    <row r="2844" spans="44:45" x14ac:dyDescent="0.25">
      <c r="AR2844" s="30">
        <v>0.19500000000000003</v>
      </c>
      <c r="AS2844" s="31">
        <v>0.2857883832488648</v>
      </c>
    </row>
    <row r="2845" spans="44:45" x14ac:dyDescent="0.25">
      <c r="AR2845" s="30">
        <v>0.20500000000000004</v>
      </c>
      <c r="AS2845" s="31">
        <v>0.2857883832488648</v>
      </c>
    </row>
    <row r="2846" spans="44:45" x14ac:dyDescent="0.25">
      <c r="AR2846" s="30">
        <v>0.21500000000000005</v>
      </c>
      <c r="AS2846" s="31">
        <v>0.2857883832488648</v>
      </c>
    </row>
    <row r="2847" spans="44:45" x14ac:dyDescent="0.25">
      <c r="AR2847" s="30">
        <v>0.22500000000000006</v>
      </c>
      <c r="AS2847" s="31">
        <v>0.2857883832488648</v>
      </c>
    </row>
    <row r="2848" spans="44:45" x14ac:dyDescent="0.25">
      <c r="AR2848" s="30">
        <v>0.23500000000000007</v>
      </c>
      <c r="AS2848" s="31">
        <v>0.2857883832488648</v>
      </c>
    </row>
    <row r="2849" spans="44:45" x14ac:dyDescent="0.25">
      <c r="AR2849" s="30">
        <v>0.24500000000000008</v>
      </c>
      <c r="AS2849" s="31">
        <v>0.2857883832488648</v>
      </c>
    </row>
    <row r="2850" spans="44:45" x14ac:dyDescent="0.25">
      <c r="AR2850" s="30">
        <v>0.25500000000000006</v>
      </c>
      <c r="AS2850" s="31">
        <v>0.2857883832488648</v>
      </c>
    </row>
    <row r="2851" spans="44:45" x14ac:dyDescent="0.25">
      <c r="AR2851" s="30">
        <v>0.26500000000000007</v>
      </c>
      <c r="AS2851" s="31">
        <v>0.2857883832488648</v>
      </c>
    </row>
    <row r="2852" spans="44:45" x14ac:dyDescent="0.25">
      <c r="AR2852" s="30">
        <v>0.27500000000000008</v>
      </c>
      <c r="AS2852" s="31">
        <v>0.2857883832488648</v>
      </c>
    </row>
    <row r="2853" spans="44:45" x14ac:dyDescent="0.25">
      <c r="AR2853" s="30">
        <v>0.28500000000000009</v>
      </c>
      <c r="AS2853" s="31">
        <v>0.2857883832488648</v>
      </c>
    </row>
    <row r="2854" spans="44:45" x14ac:dyDescent="0.25">
      <c r="AR2854" s="30">
        <v>0.2950000000000001</v>
      </c>
      <c r="AS2854" s="31">
        <v>0.2857883832488648</v>
      </c>
    </row>
    <row r="2855" spans="44:45" x14ac:dyDescent="0.25">
      <c r="AR2855" s="30">
        <v>0.3050000000000001</v>
      </c>
      <c r="AS2855" s="31">
        <v>0.2857883832488648</v>
      </c>
    </row>
    <row r="2856" spans="44:45" x14ac:dyDescent="0.25">
      <c r="AR2856" s="30">
        <v>0.31500000000000011</v>
      </c>
      <c r="AS2856" s="31">
        <v>0.2857883832488648</v>
      </c>
    </row>
    <row r="2857" spans="44:45" x14ac:dyDescent="0.25">
      <c r="AR2857" s="30">
        <v>0.32500000000000012</v>
      </c>
      <c r="AS2857" s="31">
        <v>0.2857883832488648</v>
      </c>
    </row>
    <row r="2858" spans="44:45" x14ac:dyDescent="0.25">
      <c r="AR2858" s="30">
        <v>0.33500000000000013</v>
      </c>
      <c r="AS2858" s="31">
        <v>0.2857883832488648</v>
      </c>
    </row>
    <row r="2859" spans="44:45" x14ac:dyDescent="0.25">
      <c r="AR2859" s="30">
        <v>0.34500000000000014</v>
      </c>
      <c r="AS2859" s="31">
        <v>0.2857883832488648</v>
      </c>
    </row>
    <row r="2860" spans="44:45" x14ac:dyDescent="0.25">
      <c r="AR2860" s="30">
        <v>0.35500000000000015</v>
      </c>
      <c r="AS2860" s="31">
        <v>0.2857883832488648</v>
      </c>
    </row>
    <row r="2861" spans="44:45" x14ac:dyDescent="0.25">
      <c r="AR2861" s="30">
        <v>0.36500000000000016</v>
      </c>
      <c r="AS2861" s="31">
        <v>0.2857883832488648</v>
      </c>
    </row>
    <row r="2862" spans="44:45" x14ac:dyDescent="0.25">
      <c r="AR2862" s="30">
        <v>0.37500000000000017</v>
      </c>
      <c r="AS2862" s="31">
        <v>0.2857883832488648</v>
      </c>
    </row>
    <row r="2863" spans="44:45" x14ac:dyDescent="0.25">
      <c r="AR2863" s="30">
        <v>0.38500000000000018</v>
      </c>
      <c r="AS2863" s="31">
        <v>0.2857883832488648</v>
      </c>
    </row>
    <row r="2864" spans="44:45" x14ac:dyDescent="0.25">
      <c r="AR2864" s="30">
        <v>0.39500000000000018</v>
      </c>
      <c r="AS2864" s="31">
        <v>0.2857883832488648</v>
      </c>
    </row>
    <row r="2865" spans="44:45" x14ac:dyDescent="0.25">
      <c r="AR2865" s="30">
        <v>0.40500000000000019</v>
      </c>
      <c r="AS2865" s="31">
        <v>0.2857883832488648</v>
      </c>
    </row>
    <row r="2866" spans="44:45" x14ac:dyDescent="0.25">
      <c r="AR2866" s="30">
        <v>0.4150000000000002</v>
      </c>
      <c r="AS2866" s="31">
        <v>0.2857883832488648</v>
      </c>
    </row>
    <row r="2867" spans="44:45" x14ac:dyDescent="0.25">
      <c r="AR2867" s="30">
        <v>0.42500000000000021</v>
      </c>
      <c r="AS2867" s="31">
        <v>0.2857883832488648</v>
      </c>
    </row>
    <row r="2868" spans="44:45" x14ac:dyDescent="0.25">
      <c r="AR2868" s="30">
        <v>0.43500000000000022</v>
      </c>
      <c r="AS2868" s="31">
        <v>0.2857883832488648</v>
      </c>
    </row>
    <row r="2869" spans="44:45" x14ac:dyDescent="0.25">
      <c r="AR2869" s="30">
        <v>0.44500000000000023</v>
      </c>
      <c r="AS2869" s="31">
        <v>0.2857883832488648</v>
      </c>
    </row>
    <row r="2870" spans="44:45" x14ac:dyDescent="0.25">
      <c r="AR2870" s="30">
        <v>0.45500000000000024</v>
      </c>
      <c r="AS2870" s="31">
        <v>0.2857883832488648</v>
      </c>
    </row>
    <row r="2871" spans="44:45" x14ac:dyDescent="0.25">
      <c r="AR2871" s="30">
        <v>0.46500000000000025</v>
      </c>
      <c r="AS2871" s="31">
        <v>0.2857883832488648</v>
      </c>
    </row>
    <row r="2872" spans="44:45" x14ac:dyDescent="0.25">
      <c r="AR2872" s="30">
        <v>0.47500000000000026</v>
      </c>
      <c r="AS2872" s="31">
        <v>0.2857883832488648</v>
      </c>
    </row>
    <row r="2873" spans="44:45" x14ac:dyDescent="0.25">
      <c r="AR2873" s="30">
        <v>0.48500000000000026</v>
      </c>
      <c r="AS2873" s="31">
        <v>0.2857883832488648</v>
      </c>
    </row>
    <row r="2874" spans="44:45" x14ac:dyDescent="0.25">
      <c r="AR2874" s="30">
        <v>0.49500000000000027</v>
      </c>
      <c r="AS2874" s="31">
        <v>0.2857883832488648</v>
      </c>
    </row>
    <row r="2875" spans="44:45" x14ac:dyDescent="0.25">
      <c r="AR2875" s="30">
        <v>0.50500000000000023</v>
      </c>
      <c r="AS2875" s="31">
        <v>0.2857883832488648</v>
      </c>
    </row>
    <row r="2876" spans="44:45" x14ac:dyDescent="0.25">
      <c r="AR2876" s="30">
        <v>0.51500000000000024</v>
      </c>
      <c r="AS2876" s="31">
        <v>0.2857883832488648</v>
      </c>
    </row>
    <row r="2877" spans="44:45" x14ac:dyDescent="0.25">
      <c r="AR2877" s="30">
        <v>0.52500000000000024</v>
      </c>
      <c r="AS2877" s="31">
        <v>0.2857883832488648</v>
      </c>
    </row>
    <row r="2878" spans="44:45" x14ac:dyDescent="0.25">
      <c r="AR2878" s="30">
        <v>0.53500000000000025</v>
      </c>
      <c r="AS2878" s="31">
        <v>0.2857883832488648</v>
      </c>
    </row>
    <row r="2879" spans="44:45" x14ac:dyDescent="0.25">
      <c r="AR2879" s="30">
        <v>0.54500000000000026</v>
      </c>
      <c r="AS2879" s="31">
        <v>0.2857883832488648</v>
      </c>
    </row>
    <row r="2880" spans="44:45" x14ac:dyDescent="0.25">
      <c r="AR2880" s="30">
        <v>0.55500000000000027</v>
      </c>
      <c r="AS2880" s="31">
        <v>0.2857883832488648</v>
      </c>
    </row>
    <row r="2881" spans="44:45" x14ac:dyDescent="0.25">
      <c r="AR2881" s="30">
        <v>0.56500000000000028</v>
      </c>
      <c r="AS2881" s="31">
        <v>0.2857883832488648</v>
      </c>
    </row>
    <row r="2882" spans="44:45" x14ac:dyDescent="0.25">
      <c r="AR2882" s="30">
        <v>0.57500000000000029</v>
      </c>
      <c r="AS2882" s="31">
        <v>0.2857883832488648</v>
      </c>
    </row>
    <row r="2883" spans="44:45" x14ac:dyDescent="0.25">
      <c r="AR2883" s="30">
        <v>0.5850000000000003</v>
      </c>
      <c r="AS2883" s="31">
        <v>0.2857883832488648</v>
      </c>
    </row>
    <row r="2884" spans="44:45" x14ac:dyDescent="0.25">
      <c r="AR2884" s="30">
        <v>0.59500000000000031</v>
      </c>
      <c r="AS2884" s="31">
        <v>0.2857883832488648</v>
      </c>
    </row>
    <row r="2885" spans="44:45" x14ac:dyDescent="0.25">
      <c r="AR2885" s="30">
        <v>0.60500000000000032</v>
      </c>
      <c r="AS2885" s="31">
        <v>0.2857883832488648</v>
      </c>
    </row>
    <row r="2886" spans="44:45" x14ac:dyDescent="0.25">
      <c r="AR2886" s="30">
        <v>0.61500000000000032</v>
      </c>
      <c r="AS2886" s="31">
        <v>0.2857883832488648</v>
      </c>
    </row>
    <row r="2887" spans="44:45" x14ac:dyDescent="0.25">
      <c r="AR2887" s="30">
        <v>0.62500000000000033</v>
      </c>
      <c r="AS2887" s="31">
        <v>0.2857883832488648</v>
      </c>
    </row>
    <row r="2888" spans="44:45" x14ac:dyDescent="0.25">
      <c r="AR2888" s="30">
        <v>0.63500000000000034</v>
      </c>
      <c r="AS2888" s="31">
        <v>0.2857883832488648</v>
      </c>
    </row>
    <row r="2889" spans="44:45" x14ac:dyDescent="0.25">
      <c r="AR2889" s="30">
        <v>0.64500000000000035</v>
      </c>
      <c r="AS2889" s="31">
        <v>0.2857883832488648</v>
      </c>
    </row>
    <row r="2890" spans="44:45" x14ac:dyDescent="0.25">
      <c r="AR2890" s="30">
        <v>0.65500000000000036</v>
      </c>
      <c r="AS2890" s="31">
        <v>0.2857883832488648</v>
      </c>
    </row>
    <row r="2891" spans="44:45" x14ac:dyDescent="0.25">
      <c r="AR2891" s="30">
        <v>0.66500000000000037</v>
      </c>
      <c r="AS2891" s="31">
        <v>0.2857883832488648</v>
      </c>
    </row>
    <row r="2892" spans="44:45" x14ac:dyDescent="0.25">
      <c r="AR2892" s="30">
        <v>0.67500000000000038</v>
      </c>
      <c r="AS2892" s="31">
        <v>0.2857883832488648</v>
      </c>
    </row>
    <row r="2893" spans="44:45" x14ac:dyDescent="0.25">
      <c r="AR2893" s="30">
        <v>0.68500000000000039</v>
      </c>
      <c r="AS2893" s="31">
        <v>0.2857883832488648</v>
      </c>
    </row>
    <row r="2894" spans="44:45" x14ac:dyDescent="0.25">
      <c r="AR2894" s="30">
        <v>0.6950000000000004</v>
      </c>
      <c r="AS2894" s="31">
        <v>0.2857883832488648</v>
      </c>
    </row>
    <row r="2895" spans="44:45" x14ac:dyDescent="0.25">
      <c r="AR2895" s="30">
        <v>0.7050000000000004</v>
      </c>
      <c r="AS2895" s="31">
        <v>0.2857883832488648</v>
      </c>
    </row>
    <row r="2896" spans="44:45" x14ac:dyDescent="0.25">
      <c r="AR2896" s="30">
        <v>0.71500000000000041</v>
      </c>
      <c r="AS2896" s="31">
        <v>0.2857883832488648</v>
      </c>
    </row>
    <row r="2897" spans="44:45" x14ac:dyDescent="0.25">
      <c r="AR2897" s="30">
        <v>0.72500000000000042</v>
      </c>
      <c r="AS2897" s="31">
        <v>0.2857883832488648</v>
      </c>
    </row>
    <row r="2898" spans="44:45" x14ac:dyDescent="0.25">
      <c r="AR2898" s="30">
        <v>0.73500000000000043</v>
      </c>
      <c r="AS2898" s="31">
        <v>0.2857883832488648</v>
      </c>
    </row>
    <row r="2899" spans="44:45" x14ac:dyDescent="0.25">
      <c r="AR2899" s="30">
        <v>0.74500000000000044</v>
      </c>
      <c r="AS2899" s="31">
        <v>0.2857883832488648</v>
      </c>
    </row>
    <row r="2900" spans="44:45" x14ac:dyDescent="0.25">
      <c r="AR2900" s="30">
        <v>0.75500000000000045</v>
      </c>
      <c r="AS2900" s="31">
        <v>0.2857883832488648</v>
      </c>
    </row>
    <row r="2901" spans="44:45" x14ac:dyDescent="0.25">
      <c r="AR2901" s="30">
        <v>0.76500000000000046</v>
      </c>
      <c r="AS2901" s="31">
        <v>0.2857883832488648</v>
      </c>
    </row>
    <row r="2902" spans="44:45" x14ac:dyDescent="0.25">
      <c r="AR2902" s="30">
        <v>0.77500000000000047</v>
      </c>
      <c r="AS2902" s="31">
        <v>0.2857883832488648</v>
      </c>
    </row>
    <row r="2903" spans="44:45" x14ac:dyDescent="0.25">
      <c r="AR2903" s="30">
        <v>0.78500000000000048</v>
      </c>
      <c r="AS2903" s="31">
        <v>0.2857883832488648</v>
      </c>
    </row>
    <row r="2904" spans="44:45" x14ac:dyDescent="0.25">
      <c r="AR2904" s="30">
        <v>0.79500000000000048</v>
      </c>
      <c r="AS2904" s="31">
        <v>0.2857883832488648</v>
      </c>
    </row>
    <row r="2905" spans="44:45" x14ac:dyDescent="0.25">
      <c r="AR2905" s="30">
        <v>0.80500000000000049</v>
      </c>
      <c r="AS2905" s="31">
        <v>0.2857883832488648</v>
      </c>
    </row>
    <row r="2906" spans="44:45" x14ac:dyDescent="0.25">
      <c r="AR2906" s="30">
        <v>0.8150000000000005</v>
      </c>
      <c r="AS2906" s="31">
        <v>0.2857883832488648</v>
      </c>
    </row>
    <row r="2907" spans="44:45" x14ac:dyDescent="0.25">
      <c r="AR2907" s="30">
        <v>0.82500000000000051</v>
      </c>
      <c r="AS2907" s="31">
        <v>0.2857883832488648</v>
      </c>
    </row>
    <row r="2908" spans="44:45" x14ac:dyDescent="0.25">
      <c r="AR2908" s="30">
        <v>0.83500000000000052</v>
      </c>
      <c r="AS2908" s="31">
        <v>0.2857883832488648</v>
      </c>
    </row>
    <row r="2909" spans="44:45" x14ac:dyDescent="0.25">
      <c r="AR2909" s="30"/>
      <c r="AS2909" s="31"/>
    </row>
    <row r="2910" spans="44:45" x14ac:dyDescent="0.25">
      <c r="AR2910" s="30">
        <v>0.17</v>
      </c>
      <c r="AS2910" s="31">
        <v>0.29444863728670917</v>
      </c>
    </row>
    <row r="2911" spans="44:45" x14ac:dyDescent="0.25">
      <c r="AR2911" s="30">
        <v>0.18000000000000002</v>
      </c>
      <c r="AS2911" s="31">
        <v>0.29444863728670917</v>
      </c>
    </row>
    <row r="2912" spans="44:45" x14ac:dyDescent="0.25">
      <c r="AR2912" s="30">
        <v>0.19000000000000003</v>
      </c>
      <c r="AS2912" s="31">
        <v>0.29444863728670917</v>
      </c>
    </row>
    <row r="2913" spans="44:45" x14ac:dyDescent="0.25">
      <c r="AR2913" s="30">
        <v>0.20000000000000004</v>
      </c>
      <c r="AS2913" s="31">
        <v>0.29444863728670917</v>
      </c>
    </row>
    <row r="2914" spans="44:45" x14ac:dyDescent="0.25">
      <c r="AR2914" s="30">
        <v>0.21000000000000005</v>
      </c>
      <c r="AS2914" s="31">
        <v>0.29444863728670917</v>
      </c>
    </row>
    <row r="2915" spans="44:45" x14ac:dyDescent="0.25">
      <c r="AR2915" s="30">
        <v>0.22000000000000006</v>
      </c>
      <c r="AS2915" s="31">
        <v>0.29444863728670917</v>
      </c>
    </row>
    <row r="2916" spans="44:45" x14ac:dyDescent="0.25">
      <c r="AR2916" s="30">
        <v>0.23000000000000007</v>
      </c>
      <c r="AS2916" s="31">
        <v>0.29444863728670917</v>
      </c>
    </row>
    <row r="2917" spans="44:45" x14ac:dyDescent="0.25">
      <c r="AR2917" s="30">
        <v>0.24000000000000007</v>
      </c>
      <c r="AS2917" s="31">
        <v>0.29444863728670917</v>
      </c>
    </row>
    <row r="2918" spans="44:45" x14ac:dyDescent="0.25">
      <c r="AR2918" s="30">
        <v>0.25000000000000006</v>
      </c>
      <c r="AS2918" s="31">
        <v>0.29444863728670917</v>
      </c>
    </row>
    <row r="2919" spans="44:45" x14ac:dyDescent="0.25">
      <c r="AR2919" s="30">
        <v>0.26000000000000006</v>
      </c>
      <c r="AS2919" s="31">
        <v>0.29444863728670917</v>
      </c>
    </row>
    <row r="2920" spans="44:45" x14ac:dyDescent="0.25">
      <c r="AR2920" s="30">
        <v>0.27000000000000007</v>
      </c>
      <c r="AS2920" s="31">
        <v>0.29444863728670917</v>
      </c>
    </row>
    <row r="2921" spans="44:45" x14ac:dyDescent="0.25">
      <c r="AR2921" s="30">
        <v>0.28000000000000008</v>
      </c>
      <c r="AS2921" s="31">
        <v>0.29444863728670917</v>
      </c>
    </row>
    <row r="2922" spans="44:45" x14ac:dyDescent="0.25">
      <c r="AR2922" s="30">
        <v>0.29000000000000009</v>
      </c>
      <c r="AS2922" s="31">
        <v>0.29444863728670917</v>
      </c>
    </row>
    <row r="2923" spans="44:45" x14ac:dyDescent="0.25">
      <c r="AR2923" s="30">
        <v>0.3000000000000001</v>
      </c>
      <c r="AS2923" s="31">
        <v>0.29444863728670917</v>
      </c>
    </row>
    <row r="2924" spans="44:45" x14ac:dyDescent="0.25">
      <c r="AR2924" s="30">
        <v>0.31000000000000011</v>
      </c>
      <c r="AS2924" s="31">
        <v>0.29444863728670917</v>
      </c>
    </row>
    <row r="2925" spans="44:45" x14ac:dyDescent="0.25">
      <c r="AR2925" s="30">
        <v>0.32000000000000012</v>
      </c>
      <c r="AS2925" s="31">
        <v>0.29444863728670917</v>
      </c>
    </row>
    <row r="2926" spans="44:45" x14ac:dyDescent="0.25">
      <c r="AR2926" s="30">
        <v>0.33000000000000013</v>
      </c>
      <c r="AS2926" s="31">
        <v>0.29444863728670917</v>
      </c>
    </row>
    <row r="2927" spans="44:45" x14ac:dyDescent="0.25">
      <c r="AR2927" s="30">
        <v>0.34000000000000014</v>
      </c>
      <c r="AS2927" s="31">
        <v>0.29444863728670917</v>
      </c>
    </row>
    <row r="2928" spans="44:45" x14ac:dyDescent="0.25">
      <c r="AR2928" s="30">
        <v>0.35000000000000014</v>
      </c>
      <c r="AS2928" s="31">
        <v>0.29444863728670917</v>
      </c>
    </row>
    <row r="2929" spans="44:45" x14ac:dyDescent="0.25">
      <c r="AR2929" s="30">
        <v>0.36000000000000015</v>
      </c>
      <c r="AS2929" s="31">
        <v>0.29444863728670917</v>
      </c>
    </row>
    <row r="2930" spans="44:45" x14ac:dyDescent="0.25">
      <c r="AR2930" s="30">
        <v>0.37000000000000016</v>
      </c>
      <c r="AS2930" s="31">
        <v>0.29444863728670917</v>
      </c>
    </row>
    <row r="2931" spans="44:45" x14ac:dyDescent="0.25">
      <c r="AR2931" s="30">
        <v>0.38000000000000017</v>
      </c>
      <c r="AS2931" s="31">
        <v>0.29444863728670917</v>
      </c>
    </row>
    <row r="2932" spans="44:45" x14ac:dyDescent="0.25">
      <c r="AR2932" s="30">
        <v>0.39000000000000018</v>
      </c>
      <c r="AS2932" s="31">
        <v>0.29444863728670917</v>
      </c>
    </row>
    <row r="2933" spans="44:45" x14ac:dyDescent="0.25">
      <c r="AR2933" s="30">
        <v>0.40000000000000019</v>
      </c>
      <c r="AS2933" s="31">
        <v>0.29444863728670917</v>
      </c>
    </row>
    <row r="2934" spans="44:45" x14ac:dyDescent="0.25">
      <c r="AR2934" s="30">
        <v>0.4100000000000002</v>
      </c>
      <c r="AS2934" s="31">
        <v>0.29444863728670917</v>
      </c>
    </row>
    <row r="2935" spans="44:45" x14ac:dyDescent="0.25">
      <c r="AR2935" s="30">
        <v>0.42000000000000021</v>
      </c>
      <c r="AS2935" s="31">
        <v>0.29444863728670917</v>
      </c>
    </row>
    <row r="2936" spans="44:45" x14ac:dyDescent="0.25">
      <c r="AR2936" s="30">
        <v>0.43000000000000022</v>
      </c>
      <c r="AS2936" s="31">
        <v>0.29444863728670917</v>
      </c>
    </row>
    <row r="2937" spans="44:45" x14ac:dyDescent="0.25">
      <c r="AR2937" s="30">
        <v>0.44000000000000022</v>
      </c>
      <c r="AS2937" s="31">
        <v>0.29444863728670917</v>
      </c>
    </row>
    <row r="2938" spans="44:45" x14ac:dyDescent="0.25">
      <c r="AR2938" s="30">
        <v>0.45000000000000023</v>
      </c>
      <c r="AS2938" s="31">
        <v>0.29444863728670917</v>
      </c>
    </row>
    <row r="2939" spans="44:45" x14ac:dyDescent="0.25">
      <c r="AR2939" s="30">
        <v>0.46000000000000024</v>
      </c>
      <c r="AS2939" s="31">
        <v>0.29444863728670917</v>
      </c>
    </row>
    <row r="2940" spans="44:45" x14ac:dyDescent="0.25">
      <c r="AR2940" s="30">
        <v>0.47000000000000025</v>
      </c>
      <c r="AS2940" s="31">
        <v>0.29444863728670917</v>
      </c>
    </row>
    <row r="2941" spans="44:45" x14ac:dyDescent="0.25">
      <c r="AR2941" s="30">
        <v>0.48000000000000026</v>
      </c>
      <c r="AS2941" s="31">
        <v>0.29444863728670917</v>
      </c>
    </row>
    <row r="2942" spans="44:45" x14ac:dyDescent="0.25">
      <c r="AR2942" s="30">
        <v>0.49000000000000027</v>
      </c>
      <c r="AS2942" s="31">
        <v>0.29444863728670917</v>
      </c>
    </row>
    <row r="2943" spans="44:45" x14ac:dyDescent="0.25">
      <c r="AR2943" s="30">
        <v>0.50000000000000022</v>
      </c>
      <c r="AS2943" s="31">
        <v>0.29444863728670917</v>
      </c>
    </row>
    <row r="2944" spans="44:45" x14ac:dyDescent="0.25">
      <c r="AR2944" s="30">
        <v>0.51000000000000023</v>
      </c>
      <c r="AS2944" s="31">
        <v>0.29444863728670917</v>
      </c>
    </row>
    <row r="2945" spans="44:45" x14ac:dyDescent="0.25">
      <c r="AR2945" s="30">
        <v>0.52000000000000024</v>
      </c>
      <c r="AS2945" s="31">
        <v>0.29444863728670917</v>
      </c>
    </row>
    <row r="2946" spans="44:45" x14ac:dyDescent="0.25">
      <c r="AR2946" s="30">
        <v>0.53000000000000025</v>
      </c>
      <c r="AS2946" s="31">
        <v>0.29444863728670917</v>
      </c>
    </row>
    <row r="2947" spans="44:45" x14ac:dyDescent="0.25">
      <c r="AR2947" s="30">
        <v>0.54000000000000026</v>
      </c>
      <c r="AS2947" s="31">
        <v>0.29444863728670917</v>
      </c>
    </row>
    <row r="2948" spans="44:45" x14ac:dyDescent="0.25">
      <c r="AR2948" s="30">
        <v>0.55000000000000027</v>
      </c>
      <c r="AS2948" s="31">
        <v>0.29444863728670917</v>
      </c>
    </row>
    <row r="2949" spans="44:45" x14ac:dyDescent="0.25">
      <c r="AR2949" s="30">
        <v>0.56000000000000028</v>
      </c>
      <c r="AS2949" s="31">
        <v>0.29444863728670917</v>
      </c>
    </row>
    <row r="2950" spans="44:45" x14ac:dyDescent="0.25">
      <c r="AR2950" s="30">
        <v>0.57000000000000028</v>
      </c>
      <c r="AS2950" s="31">
        <v>0.29444863728670917</v>
      </c>
    </row>
    <row r="2951" spans="44:45" x14ac:dyDescent="0.25">
      <c r="AR2951" s="30">
        <v>0.58000000000000029</v>
      </c>
      <c r="AS2951" s="31">
        <v>0.29444863728670917</v>
      </c>
    </row>
    <row r="2952" spans="44:45" x14ac:dyDescent="0.25">
      <c r="AR2952" s="30">
        <v>0.5900000000000003</v>
      </c>
      <c r="AS2952" s="31">
        <v>0.29444863728670917</v>
      </c>
    </row>
    <row r="2953" spans="44:45" x14ac:dyDescent="0.25">
      <c r="AR2953" s="30">
        <v>0.60000000000000031</v>
      </c>
      <c r="AS2953" s="31">
        <v>0.29444863728670917</v>
      </c>
    </row>
    <row r="2954" spans="44:45" x14ac:dyDescent="0.25">
      <c r="AR2954" s="30">
        <v>0.61000000000000032</v>
      </c>
      <c r="AS2954" s="31">
        <v>0.29444863728670917</v>
      </c>
    </row>
    <row r="2955" spans="44:45" x14ac:dyDescent="0.25">
      <c r="AR2955" s="30">
        <v>0.62000000000000033</v>
      </c>
      <c r="AS2955" s="31">
        <v>0.29444863728670917</v>
      </c>
    </row>
    <row r="2956" spans="44:45" x14ac:dyDescent="0.25">
      <c r="AR2956" s="30">
        <v>0.63000000000000034</v>
      </c>
      <c r="AS2956" s="31">
        <v>0.29444863728670917</v>
      </c>
    </row>
    <row r="2957" spans="44:45" x14ac:dyDescent="0.25">
      <c r="AR2957" s="30">
        <v>0.64000000000000035</v>
      </c>
      <c r="AS2957" s="31">
        <v>0.29444863728670917</v>
      </c>
    </row>
    <row r="2958" spans="44:45" x14ac:dyDescent="0.25">
      <c r="AR2958" s="30">
        <v>0.65000000000000036</v>
      </c>
      <c r="AS2958" s="31">
        <v>0.29444863728670917</v>
      </c>
    </row>
    <row r="2959" spans="44:45" x14ac:dyDescent="0.25">
      <c r="AR2959" s="30">
        <v>0.66000000000000036</v>
      </c>
      <c r="AS2959" s="31">
        <v>0.29444863728670917</v>
      </c>
    </row>
    <row r="2960" spans="44:45" x14ac:dyDescent="0.25">
      <c r="AR2960" s="30">
        <v>0.67000000000000037</v>
      </c>
      <c r="AS2960" s="31">
        <v>0.29444863728670917</v>
      </c>
    </row>
    <row r="2961" spans="44:45" x14ac:dyDescent="0.25">
      <c r="AR2961" s="30">
        <v>0.68000000000000038</v>
      </c>
      <c r="AS2961" s="31">
        <v>0.29444863728670917</v>
      </c>
    </row>
    <row r="2962" spans="44:45" x14ac:dyDescent="0.25">
      <c r="AR2962" s="30">
        <v>0.69000000000000039</v>
      </c>
      <c r="AS2962" s="31">
        <v>0.29444863728670917</v>
      </c>
    </row>
    <row r="2963" spans="44:45" x14ac:dyDescent="0.25">
      <c r="AR2963" s="30">
        <v>0.7000000000000004</v>
      </c>
      <c r="AS2963" s="31">
        <v>0.29444863728670917</v>
      </c>
    </row>
    <row r="2964" spans="44:45" x14ac:dyDescent="0.25">
      <c r="AR2964" s="30">
        <v>0.71000000000000041</v>
      </c>
      <c r="AS2964" s="31">
        <v>0.29444863728670917</v>
      </c>
    </row>
    <row r="2965" spans="44:45" x14ac:dyDescent="0.25">
      <c r="AR2965" s="30">
        <v>0.72000000000000042</v>
      </c>
      <c r="AS2965" s="31">
        <v>0.29444863728670917</v>
      </c>
    </row>
    <row r="2966" spans="44:45" x14ac:dyDescent="0.25">
      <c r="AR2966" s="30">
        <v>0.73000000000000043</v>
      </c>
      <c r="AS2966" s="31">
        <v>0.29444863728670917</v>
      </c>
    </row>
    <row r="2967" spans="44:45" x14ac:dyDescent="0.25">
      <c r="AR2967" s="30">
        <v>0.74000000000000044</v>
      </c>
      <c r="AS2967" s="31">
        <v>0.29444863728670917</v>
      </c>
    </row>
    <row r="2968" spans="44:45" x14ac:dyDescent="0.25">
      <c r="AR2968" s="30">
        <v>0.75000000000000044</v>
      </c>
      <c r="AS2968" s="31">
        <v>0.29444863728670917</v>
      </c>
    </row>
    <row r="2969" spans="44:45" x14ac:dyDescent="0.25">
      <c r="AR2969" s="30">
        <v>0.76000000000000045</v>
      </c>
      <c r="AS2969" s="31">
        <v>0.29444863728670917</v>
      </c>
    </row>
    <row r="2970" spans="44:45" x14ac:dyDescent="0.25">
      <c r="AR2970" s="30">
        <v>0.77000000000000046</v>
      </c>
      <c r="AS2970" s="31">
        <v>0.29444863728670917</v>
      </c>
    </row>
    <row r="2971" spans="44:45" x14ac:dyDescent="0.25">
      <c r="AR2971" s="30">
        <v>0.78000000000000047</v>
      </c>
      <c r="AS2971" s="31">
        <v>0.29444863728670917</v>
      </c>
    </row>
    <row r="2972" spans="44:45" x14ac:dyDescent="0.25">
      <c r="AR2972" s="30">
        <v>0.79000000000000048</v>
      </c>
      <c r="AS2972" s="31">
        <v>0.29444863728670917</v>
      </c>
    </row>
    <row r="2973" spans="44:45" x14ac:dyDescent="0.25">
      <c r="AR2973" s="30">
        <v>0.80000000000000049</v>
      </c>
      <c r="AS2973" s="31">
        <v>0.29444863728670917</v>
      </c>
    </row>
    <row r="2974" spans="44:45" x14ac:dyDescent="0.25">
      <c r="AR2974" s="30">
        <v>0.8100000000000005</v>
      </c>
      <c r="AS2974" s="31">
        <v>0.29444863728670917</v>
      </c>
    </row>
    <row r="2975" spans="44:45" x14ac:dyDescent="0.25">
      <c r="AR2975" s="30">
        <v>0.82000000000000051</v>
      </c>
      <c r="AS2975" s="31">
        <v>0.29444863728670917</v>
      </c>
    </row>
    <row r="2976" spans="44:45" x14ac:dyDescent="0.25">
      <c r="AR2976" s="30">
        <v>0.83000000000000052</v>
      </c>
      <c r="AS2976" s="31">
        <v>0.29444863728670917</v>
      </c>
    </row>
    <row r="2977" spans="42:45" x14ac:dyDescent="0.25">
      <c r="AR2977" s="30"/>
      <c r="AS2977" s="31"/>
    </row>
    <row r="2978" spans="42:45" x14ac:dyDescent="0.25">
      <c r="AR2978" s="30">
        <v>0.17500000000000002</v>
      </c>
      <c r="AS2978" s="31">
        <v>0.30310889132455349</v>
      </c>
    </row>
    <row r="2979" spans="42:45" x14ac:dyDescent="0.25">
      <c r="AP2979" s="47"/>
      <c r="AR2979" s="30">
        <v>0.18500000000000003</v>
      </c>
      <c r="AS2979" s="31">
        <v>0.30310889132455349</v>
      </c>
    </row>
    <row r="2980" spans="42:45" x14ac:dyDescent="0.25">
      <c r="AR2980" s="30">
        <v>0.19500000000000003</v>
      </c>
      <c r="AS2980" s="31">
        <v>0.30310889132455349</v>
      </c>
    </row>
    <row r="2981" spans="42:45" x14ac:dyDescent="0.25">
      <c r="AR2981" s="30">
        <v>0.20500000000000004</v>
      </c>
      <c r="AS2981" s="31">
        <v>0.30310889132455349</v>
      </c>
    </row>
    <row r="2982" spans="42:45" x14ac:dyDescent="0.25">
      <c r="AR2982" s="30">
        <v>0.21500000000000005</v>
      </c>
      <c r="AS2982" s="31">
        <v>0.30310889132455349</v>
      </c>
    </row>
    <row r="2983" spans="42:45" x14ac:dyDescent="0.25">
      <c r="AR2983" s="30">
        <v>0.22500000000000006</v>
      </c>
      <c r="AS2983" s="31">
        <v>0.30310889132455349</v>
      </c>
    </row>
    <row r="2984" spans="42:45" x14ac:dyDescent="0.25">
      <c r="AR2984" s="30">
        <v>0.23500000000000007</v>
      </c>
      <c r="AS2984" s="31">
        <v>0.30310889132455349</v>
      </c>
    </row>
    <row r="2985" spans="42:45" x14ac:dyDescent="0.25">
      <c r="AR2985" s="30">
        <v>0.24500000000000008</v>
      </c>
      <c r="AS2985" s="31">
        <v>0.30310889132455349</v>
      </c>
    </row>
    <row r="2986" spans="42:45" x14ac:dyDescent="0.25">
      <c r="AR2986" s="30">
        <v>0.25500000000000006</v>
      </c>
      <c r="AS2986" s="31">
        <v>0.30310889132455349</v>
      </c>
    </row>
    <row r="2987" spans="42:45" x14ac:dyDescent="0.25">
      <c r="AR2987" s="30">
        <v>0.26500000000000007</v>
      </c>
      <c r="AS2987" s="31">
        <v>0.30310889132455349</v>
      </c>
    </row>
    <row r="2988" spans="42:45" x14ac:dyDescent="0.25">
      <c r="AR2988" s="30">
        <v>0.27500000000000008</v>
      </c>
      <c r="AS2988" s="31">
        <v>0.30310889132455349</v>
      </c>
    </row>
    <row r="2989" spans="42:45" x14ac:dyDescent="0.25">
      <c r="AR2989" s="30">
        <v>0.28500000000000009</v>
      </c>
      <c r="AS2989" s="31">
        <v>0.30310889132455349</v>
      </c>
    </row>
    <row r="2990" spans="42:45" x14ac:dyDescent="0.25">
      <c r="AR2990" s="30">
        <v>0.2950000000000001</v>
      </c>
      <c r="AS2990" s="31">
        <v>0.30310889132455349</v>
      </c>
    </row>
    <row r="2991" spans="42:45" x14ac:dyDescent="0.25">
      <c r="AR2991" s="30">
        <v>0.3050000000000001</v>
      </c>
      <c r="AS2991" s="31">
        <v>0.30310889132455349</v>
      </c>
    </row>
    <row r="2992" spans="42:45" x14ac:dyDescent="0.25">
      <c r="AR2992" s="30">
        <v>0.31500000000000011</v>
      </c>
      <c r="AS2992" s="31">
        <v>0.30310889132455349</v>
      </c>
    </row>
    <row r="2993" spans="44:45" x14ac:dyDescent="0.25">
      <c r="AR2993" s="30">
        <v>0.32500000000000012</v>
      </c>
      <c r="AS2993" s="31">
        <v>0.30310889132455349</v>
      </c>
    </row>
    <row r="2994" spans="44:45" x14ac:dyDescent="0.25">
      <c r="AR2994" s="30">
        <v>0.33500000000000013</v>
      </c>
      <c r="AS2994" s="31">
        <v>0.30310889132455349</v>
      </c>
    </row>
    <row r="2995" spans="44:45" x14ac:dyDescent="0.25">
      <c r="AR2995" s="30">
        <v>0.34500000000000014</v>
      </c>
      <c r="AS2995" s="31">
        <v>0.30310889132455349</v>
      </c>
    </row>
    <row r="2996" spans="44:45" x14ac:dyDescent="0.25">
      <c r="AR2996" s="30">
        <v>0.35500000000000015</v>
      </c>
      <c r="AS2996" s="31">
        <v>0.30310889132455349</v>
      </c>
    </row>
    <row r="2997" spans="44:45" x14ac:dyDescent="0.25">
      <c r="AR2997" s="30">
        <v>0.36500000000000016</v>
      </c>
      <c r="AS2997" s="31">
        <v>0.30310889132455349</v>
      </c>
    </row>
    <row r="2998" spans="44:45" x14ac:dyDescent="0.25">
      <c r="AR2998" s="30">
        <v>0.37500000000000017</v>
      </c>
      <c r="AS2998" s="31">
        <v>0.30310889132455349</v>
      </c>
    </row>
    <row r="2999" spans="44:45" x14ac:dyDescent="0.25">
      <c r="AR2999" s="30">
        <v>0.38500000000000018</v>
      </c>
      <c r="AS2999" s="31">
        <v>0.30310889132455349</v>
      </c>
    </row>
    <row r="3000" spans="44:45" x14ac:dyDescent="0.25">
      <c r="AR3000" s="30">
        <v>0.39500000000000018</v>
      </c>
      <c r="AS3000" s="31">
        <v>0.30310889132455349</v>
      </c>
    </row>
    <row r="3001" spans="44:45" x14ac:dyDescent="0.25">
      <c r="AR3001" s="30">
        <v>0.40500000000000019</v>
      </c>
      <c r="AS3001" s="31">
        <v>0.30310889132455349</v>
      </c>
    </row>
    <row r="3002" spans="44:45" x14ac:dyDescent="0.25">
      <c r="AR3002" s="30">
        <v>0.4150000000000002</v>
      </c>
      <c r="AS3002" s="31">
        <v>0.30310889132455349</v>
      </c>
    </row>
    <row r="3003" spans="44:45" x14ac:dyDescent="0.25">
      <c r="AR3003" s="30">
        <v>0.42500000000000021</v>
      </c>
      <c r="AS3003" s="31">
        <v>0.30310889132455349</v>
      </c>
    </row>
    <row r="3004" spans="44:45" x14ac:dyDescent="0.25">
      <c r="AR3004" s="30">
        <v>0.43500000000000022</v>
      </c>
      <c r="AS3004" s="31">
        <v>0.30310889132455349</v>
      </c>
    </row>
    <row r="3005" spans="44:45" x14ac:dyDescent="0.25">
      <c r="AR3005" s="30">
        <v>0.44500000000000023</v>
      </c>
      <c r="AS3005" s="31">
        <v>0.30310889132455349</v>
      </c>
    </row>
    <row r="3006" spans="44:45" x14ac:dyDescent="0.25">
      <c r="AR3006" s="30">
        <v>0.45500000000000024</v>
      </c>
      <c r="AS3006" s="31">
        <v>0.30310889132455349</v>
      </c>
    </row>
    <row r="3007" spans="44:45" x14ac:dyDescent="0.25">
      <c r="AR3007" s="30">
        <v>0.46500000000000025</v>
      </c>
      <c r="AS3007" s="31">
        <v>0.30310889132455349</v>
      </c>
    </row>
    <row r="3008" spans="44:45" x14ac:dyDescent="0.25">
      <c r="AR3008" s="30">
        <v>0.47500000000000026</v>
      </c>
      <c r="AS3008" s="31">
        <v>0.30310889132455349</v>
      </c>
    </row>
    <row r="3009" spans="44:45" x14ac:dyDescent="0.25">
      <c r="AR3009" s="30">
        <v>0.48500000000000026</v>
      </c>
      <c r="AS3009" s="31">
        <v>0.30310889132455349</v>
      </c>
    </row>
    <row r="3010" spans="44:45" x14ac:dyDescent="0.25">
      <c r="AR3010" s="30">
        <v>0.49500000000000027</v>
      </c>
      <c r="AS3010" s="31">
        <v>0.30310889132455349</v>
      </c>
    </row>
    <row r="3011" spans="44:45" x14ac:dyDescent="0.25">
      <c r="AR3011" s="30">
        <v>0.50500000000000023</v>
      </c>
      <c r="AS3011" s="31">
        <v>0.30310889132455349</v>
      </c>
    </row>
    <row r="3012" spans="44:45" x14ac:dyDescent="0.25">
      <c r="AR3012" s="30">
        <v>0.51500000000000024</v>
      </c>
      <c r="AS3012" s="31">
        <v>0.30310889132455349</v>
      </c>
    </row>
    <row r="3013" spans="44:45" x14ac:dyDescent="0.25">
      <c r="AR3013" s="30">
        <v>0.52500000000000024</v>
      </c>
      <c r="AS3013" s="31">
        <v>0.30310889132455349</v>
      </c>
    </row>
    <row r="3014" spans="44:45" x14ac:dyDescent="0.25">
      <c r="AR3014" s="30">
        <v>0.53500000000000025</v>
      </c>
      <c r="AS3014" s="31">
        <v>0.30310889132455349</v>
      </c>
    </row>
    <row r="3015" spans="44:45" x14ac:dyDescent="0.25">
      <c r="AR3015" s="30">
        <v>0.54500000000000026</v>
      </c>
      <c r="AS3015" s="31">
        <v>0.30310889132455349</v>
      </c>
    </row>
    <row r="3016" spans="44:45" x14ac:dyDescent="0.25">
      <c r="AR3016" s="30">
        <v>0.55500000000000027</v>
      </c>
      <c r="AS3016" s="31">
        <v>0.30310889132455349</v>
      </c>
    </row>
    <row r="3017" spans="44:45" x14ac:dyDescent="0.25">
      <c r="AR3017" s="30">
        <v>0.56500000000000028</v>
      </c>
      <c r="AS3017" s="31">
        <v>0.30310889132455349</v>
      </c>
    </row>
    <row r="3018" spans="44:45" x14ac:dyDescent="0.25">
      <c r="AR3018" s="30">
        <v>0.57500000000000029</v>
      </c>
      <c r="AS3018" s="31">
        <v>0.30310889132455349</v>
      </c>
    </row>
    <row r="3019" spans="44:45" x14ac:dyDescent="0.25">
      <c r="AR3019" s="30">
        <v>0.5850000000000003</v>
      </c>
      <c r="AS3019" s="31">
        <v>0.30310889132455349</v>
      </c>
    </row>
    <row r="3020" spans="44:45" x14ac:dyDescent="0.25">
      <c r="AR3020" s="30">
        <v>0.59500000000000031</v>
      </c>
      <c r="AS3020" s="31">
        <v>0.30310889132455349</v>
      </c>
    </row>
    <row r="3021" spans="44:45" x14ac:dyDescent="0.25">
      <c r="AR3021" s="30">
        <v>0.60500000000000032</v>
      </c>
      <c r="AS3021" s="31">
        <v>0.30310889132455349</v>
      </c>
    </row>
    <row r="3022" spans="44:45" x14ac:dyDescent="0.25">
      <c r="AR3022" s="30">
        <v>0.61500000000000032</v>
      </c>
      <c r="AS3022" s="31">
        <v>0.30310889132455349</v>
      </c>
    </row>
    <row r="3023" spans="44:45" x14ac:dyDescent="0.25">
      <c r="AR3023" s="30">
        <v>0.62500000000000033</v>
      </c>
      <c r="AS3023" s="31">
        <v>0.30310889132455349</v>
      </c>
    </row>
    <row r="3024" spans="44:45" x14ac:dyDescent="0.25">
      <c r="AR3024" s="30">
        <v>0.63500000000000034</v>
      </c>
      <c r="AS3024" s="31">
        <v>0.30310889132455349</v>
      </c>
    </row>
    <row r="3025" spans="44:45" x14ac:dyDescent="0.25">
      <c r="AR3025" s="30">
        <v>0.64500000000000035</v>
      </c>
      <c r="AS3025" s="31">
        <v>0.30310889132455349</v>
      </c>
    </row>
    <row r="3026" spans="44:45" x14ac:dyDescent="0.25">
      <c r="AR3026" s="30">
        <v>0.65500000000000036</v>
      </c>
      <c r="AS3026" s="31">
        <v>0.30310889132455349</v>
      </c>
    </row>
    <row r="3027" spans="44:45" x14ac:dyDescent="0.25">
      <c r="AR3027" s="30">
        <v>0.66500000000000037</v>
      </c>
      <c r="AS3027" s="31">
        <v>0.30310889132455349</v>
      </c>
    </row>
    <row r="3028" spans="44:45" x14ac:dyDescent="0.25">
      <c r="AR3028" s="30">
        <v>0.67500000000000038</v>
      </c>
      <c r="AS3028" s="31">
        <v>0.30310889132455349</v>
      </c>
    </row>
    <row r="3029" spans="44:45" x14ac:dyDescent="0.25">
      <c r="AR3029" s="30">
        <v>0.68500000000000039</v>
      </c>
      <c r="AS3029" s="31">
        <v>0.30310889132455349</v>
      </c>
    </row>
    <row r="3030" spans="44:45" x14ac:dyDescent="0.25">
      <c r="AR3030" s="30">
        <v>0.6950000000000004</v>
      </c>
      <c r="AS3030" s="31">
        <v>0.30310889132455349</v>
      </c>
    </row>
    <row r="3031" spans="44:45" x14ac:dyDescent="0.25">
      <c r="AR3031" s="30">
        <v>0.7050000000000004</v>
      </c>
      <c r="AS3031" s="31">
        <v>0.30310889132455349</v>
      </c>
    </row>
    <row r="3032" spans="44:45" x14ac:dyDescent="0.25">
      <c r="AR3032" s="30">
        <v>0.71500000000000041</v>
      </c>
      <c r="AS3032" s="31">
        <v>0.30310889132455349</v>
      </c>
    </row>
    <row r="3033" spans="44:45" x14ac:dyDescent="0.25">
      <c r="AR3033" s="30">
        <v>0.72500000000000042</v>
      </c>
      <c r="AS3033" s="31">
        <v>0.30310889132455349</v>
      </c>
    </row>
    <row r="3034" spans="44:45" x14ac:dyDescent="0.25">
      <c r="AR3034" s="30">
        <v>0.73500000000000043</v>
      </c>
      <c r="AS3034" s="31">
        <v>0.30310889132455349</v>
      </c>
    </row>
    <row r="3035" spans="44:45" x14ac:dyDescent="0.25">
      <c r="AR3035" s="30">
        <v>0.74500000000000044</v>
      </c>
      <c r="AS3035" s="31">
        <v>0.30310889132455349</v>
      </c>
    </row>
    <row r="3036" spans="44:45" x14ac:dyDescent="0.25">
      <c r="AR3036" s="30">
        <v>0.75500000000000045</v>
      </c>
      <c r="AS3036" s="31">
        <v>0.30310889132455349</v>
      </c>
    </row>
    <row r="3037" spans="44:45" x14ac:dyDescent="0.25">
      <c r="AR3037" s="30">
        <v>0.76500000000000046</v>
      </c>
      <c r="AS3037" s="31">
        <v>0.30310889132455349</v>
      </c>
    </row>
    <row r="3038" spans="44:45" x14ac:dyDescent="0.25">
      <c r="AR3038" s="30">
        <v>0.77500000000000047</v>
      </c>
      <c r="AS3038" s="31">
        <v>0.30310889132455349</v>
      </c>
    </row>
    <row r="3039" spans="44:45" x14ac:dyDescent="0.25">
      <c r="AR3039" s="30">
        <v>0.78500000000000048</v>
      </c>
      <c r="AS3039" s="31">
        <v>0.30310889132455349</v>
      </c>
    </row>
    <row r="3040" spans="44:45" x14ac:dyDescent="0.25">
      <c r="AR3040" s="30">
        <v>0.79500000000000048</v>
      </c>
      <c r="AS3040" s="31">
        <v>0.30310889132455349</v>
      </c>
    </row>
    <row r="3041" spans="44:45" x14ac:dyDescent="0.25">
      <c r="AR3041" s="30">
        <v>0.80500000000000049</v>
      </c>
      <c r="AS3041" s="31">
        <v>0.30310889132455349</v>
      </c>
    </row>
    <row r="3042" spans="44:45" x14ac:dyDescent="0.25">
      <c r="AR3042" s="30">
        <v>0.8150000000000005</v>
      </c>
      <c r="AS3042" s="31">
        <v>0.30310889132455349</v>
      </c>
    </row>
    <row r="3043" spans="44:45" x14ac:dyDescent="0.25">
      <c r="AR3043" s="30">
        <v>0.82500000000000051</v>
      </c>
      <c r="AS3043" s="31">
        <v>0.30310889132455349</v>
      </c>
    </row>
    <row r="3044" spans="44:45" x14ac:dyDescent="0.25">
      <c r="AR3044" s="30"/>
      <c r="AS3044" s="31"/>
    </row>
    <row r="3045" spans="44:45" x14ac:dyDescent="0.25">
      <c r="AR3045" s="30">
        <v>0.18000000000000002</v>
      </c>
      <c r="AS3045" s="31">
        <v>0.31176914536239791</v>
      </c>
    </row>
    <row r="3046" spans="44:45" x14ac:dyDescent="0.25">
      <c r="AR3046" s="30">
        <v>0.19000000000000003</v>
      </c>
      <c r="AS3046" s="31">
        <v>0.31176914536239791</v>
      </c>
    </row>
    <row r="3047" spans="44:45" x14ac:dyDescent="0.25">
      <c r="AR3047" s="30">
        <v>0.20000000000000004</v>
      </c>
      <c r="AS3047" s="31">
        <v>0.31176914536239791</v>
      </c>
    </row>
    <row r="3048" spans="44:45" x14ac:dyDescent="0.25">
      <c r="AR3048" s="30">
        <v>0.21000000000000005</v>
      </c>
      <c r="AS3048" s="31">
        <v>0.31176914536239791</v>
      </c>
    </row>
    <row r="3049" spans="44:45" x14ac:dyDescent="0.25">
      <c r="AR3049" s="30">
        <v>0.22000000000000006</v>
      </c>
      <c r="AS3049" s="31">
        <v>0.31176914536239791</v>
      </c>
    </row>
    <row r="3050" spans="44:45" x14ac:dyDescent="0.25">
      <c r="AR3050" s="30">
        <v>0.23000000000000007</v>
      </c>
      <c r="AS3050" s="31">
        <v>0.31176914536239791</v>
      </c>
    </row>
    <row r="3051" spans="44:45" x14ac:dyDescent="0.25">
      <c r="AR3051" s="30">
        <v>0.24000000000000007</v>
      </c>
      <c r="AS3051" s="31">
        <v>0.31176914536239791</v>
      </c>
    </row>
    <row r="3052" spans="44:45" x14ac:dyDescent="0.25">
      <c r="AR3052" s="30">
        <v>0.25000000000000006</v>
      </c>
      <c r="AS3052" s="31">
        <v>0.31176914536239791</v>
      </c>
    </row>
    <row r="3053" spans="44:45" x14ac:dyDescent="0.25">
      <c r="AR3053" s="30">
        <v>0.26000000000000006</v>
      </c>
      <c r="AS3053" s="31">
        <v>0.31176914536239791</v>
      </c>
    </row>
    <row r="3054" spans="44:45" x14ac:dyDescent="0.25">
      <c r="AR3054" s="30">
        <v>0.27000000000000007</v>
      </c>
      <c r="AS3054" s="31">
        <v>0.31176914536239791</v>
      </c>
    </row>
    <row r="3055" spans="44:45" x14ac:dyDescent="0.25">
      <c r="AR3055" s="30">
        <v>0.28000000000000008</v>
      </c>
      <c r="AS3055" s="31">
        <v>0.31176914536239791</v>
      </c>
    </row>
    <row r="3056" spans="44:45" x14ac:dyDescent="0.25">
      <c r="AR3056" s="30">
        <v>0.29000000000000009</v>
      </c>
      <c r="AS3056" s="31">
        <v>0.31176914536239791</v>
      </c>
    </row>
    <row r="3057" spans="44:45" x14ac:dyDescent="0.25">
      <c r="AR3057" s="30">
        <v>0.3000000000000001</v>
      </c>
      <c r="AS3057" s="31">
        <v>0.31176914536239791</v>
      </c>
    </row>
    <row r="3058" spans="44:45" x14ac:dyDescent="0.25">
      <c r="AR3058" s="30">
        <v>0.31000000000000011</v>
      </c>
      <c r="AS3058" s="31">
        <v>0.31176914536239791</v>
      </c>
    </row>
    <row r="3059" spans="44:45" x14ac:dyDescent="0.25">
      <c r="AR3059" s="30">
        <v>0.32000000000000012</v>
      </c>
      <c r="AS3059" s="31">
        <v>0.31176914536239791</v>
      </c>
    </row>
    <row r="3060" spans="44:45" x14ac:dyDescent="0.25">
      <c r="AR3060" s="30">
        <v>0.33000000000000013</v>
      </c>
      <c r="AS3060" s="31">
        <v>0.31176914536239791</v>
      </c>
    </row>
    <row r="3061" spans="44:45" x14ac:dyDescent="0.25">
      <c r="AR3061" s="30">
        <v>0.34000000000000014</v>
      </c>
      <c r="AS3061" s="31">
        <v>0.31176914536239791</v>
      </c>
    </row>
    <row r="3062" spans="44:45" x14ac:dyDescent="0.25">
      <c r="AR3062" s="30">
        <v>0.35000000000000014</v>
      </c>
      <c r="AS3062" s="31">
        <v>0.31176914536239791</v>
      </c>
    </row>
    <row r="3063" spans="44:45" x14ac:dyDescent="0.25">
      <c r="AR3063" s="30">
        <v>0.36000000000000015</v>
      </c>
      <c r="AS3063" s="31">
        <v>0.31176914536239791</v>
      </c>
    </row>
    <row r="3064" spans="44:45" x14ac:dyDescent="0.25">
      <c r="AR3064" s="30">
        <v>0.37000000000000016</v>
      </c>
      <c r="AS3064" s="31">
        <v>0.31176914536239791</v>
      </c>
    </row>
    <row r="3065" spans="44:45" x14ac:dyDescent="0.25">
      <c r="AR3065" s="30">
        <v>0.38000000000000017</v>
      </c>
      <c r="AS3065" s="31">
        <v>0.31176914536239791</v>
      </c>
    </row>
    <row r="3066" spans="44:45" x14ac:dyDescent="0.25">
      <c r="AR3066" s="30">
        <v>0.39000000000000018</v>
      </c>
      <c r="AS3066" s="31">
        <v>0.31176914536239791</v>
      </c>
    </row>
    <row r="3067" spans="44:45" x14ac:dyDescent="0.25">
      <c r="AR3067" s="30">
        <v>0.40000000000000019</v>
      </c>
      <c r="AS3067" s="31">
        <v>0.31176914536239791</v>
      </c>
    </row>
    <row r="3068" spans="44:45" x14ac:dyDescent="0.25">
      <c r="AR3068" s="30">
        <v>0.4100000000000002</v>
      </c>
      <c r="AS3068" s="31">
        <v>0.31176914536239791</v>
      </c>
    </row>
    <row r="3069" spans="44:45" x14ac:dyDescent="0.25">
      <c r="AR3069" s="30">
        <v>0.42000000000000021</v>
      </c>
      <c r="AS3069" s="31">
        <v>0.31176914536239791</v>
      </c>
    </row>
    <row r="3070" spans="44:45" x14ac:dyDescent="0.25">
      <c r="AR3070" s="30">
        <v>0.43000000000000022</v>
      </c>
      <c r="AS3070" s="31">
        <v>0.31176914536239791</v>
      </c>
    </row>
    <row r="3071" spans="44:45" x14ac:dyDescent="0.25">
      <c r="AR3071" s="30">
        <v>0.44000000000000022</v>
      </c>
      <c r="AS3071" s="31">
        <v>0.31176914536239791</v>
      </c>
    </row>
    <row r="3072" spans="44:45" x14ac:dyDescent="0.25">
      <c r="AR3072" s="30">
        <v>0.45000000000000023</v>
      </c>
      <c r="AS3072" s="31">
        <v>0.31176914536239791</v>
      </c>
    </row>
    <row r="3073" spans="44:45" x14ac:dyDescent="0.25">
      <c r="AR3073" s="30">
        <v>0.46000000000000024</v>
      </c>
      <c r="AS3073" s="31">
        <v>0.31176914536239791</v>
      </c>
    </row>
    <row r="3074" spans="44:45" x14ac:dyDescent="0.25">
      <c r="AR3074" s="30">
        <v>0.47000000000000025</v>
      </c>
      <c r="AS3074" s="31">
        <v>0.31176914536239791</v>
      </c>
    </row>
    <row r="3075" spans="44:45" x14ac:dyDescent="0.25">
      <c r="AR3075" s="30">
        <v>0.48000000000000026</v>
      </c>
      <c r="AS3075" s="31">
        <v>0.31176914536239791</v>
      </c>
    </row>
    <row r="3076" spans="44:45" x14ac:dyDescent="0.25">
      <c r="AR3076" s="30">
        <v>0.49000000000000027</v>
      </c>
      <c r="AS3076" s="31">
        <v>0.31176914536239791</v>
      </c>
    </row>
    <row r="3077" spans="44:45" x14ac:dyDescent="0.25">
      <c r="AR3077" s="30">
        <v>0.50000000000000022</v>
      </c>
      <c r="AS3077" s="31">
        <v>0.31176914536239791</v>
      </c>
    </row>
    <row r="3078" spans="44:45" x14ac:dyDescent="0.25">
      <c r="AR3078" s="30">
        <v>0.51000000000000023</v>
      </c>
      <c r="AS3078" s="31">
        <v>0.31176914536239791</v>
      </c>
    </row>
    <row r="3079" spans="44:45" x14ac:dyDescent="0.25">
      <c r="AR3079" s="30">
        <v>0.52000000000000024</v>
      </c>
      <c r="AS3079" s="31">
        <v>0.31176914536239791</v>
      </c>
    </row>
    <row r="3080" spans="44:45" x14ac:dyDescent="0.25">
      <c r="AR3080" s="30">
        <v>0.53000000000000025</v>
      </c>
      <c r="AS3080" s="31">
        <v>0.31176914536239791</v>
      </c>
    </row>
    <row r="3081" spans="44:45" x14ac:dyDescent="0.25">
      <c r="AR3081" s="30">
        <v>0.54000000000000026</v>
      </c>
      <c r="AS3081" s="31">
        <v>0.31176914536239791</v>
      </c>
    </row>
    <row r="3082" spans="44:45" x14ac:dyDescent="0.25">
      <c r="AR3082" s="30">
        <v>0.55000000000000027</v>
      </c>
      <c r="AS3082" s="31">
        <v>0.31176914536239791</v>
      </c>
    </row>
    <row r="3083" spans="44:45" x14ac:dyDescent="0.25">
      <c r="AR3083" s="30">
        <v>0.56000000000000028</v>
      </c>
      <c r="AS3083" s="31">
        <v>0.31176914536239791</v>
      </c>
    </row>
    <row r="3084" spans="44:45" x14ac:dyDescent="0.25">
      <c r="AR3084" s="30">
        <v>0.57000000000000028</v>
      </c>
      <c r="AS3084" s="31">
        <v>0.31176914536239791</v>
      </c>
    </row>
    <row r="3085" spans="44:45" x14ac:dyDescent="0.25">
      <c r="AR3085" s="30">
        <v>0.58000000000000029</v>
      </c>
      <c r="AS3085" s="31">
        <v>0.31176914536239791</v>
      </c>
    </row>
    <row r="3086" spans="44:45" x14ac:dyDescent="0.25">
      <c r="AR3086" s="30">
        <v>0.5900000000000003</v>
      </c>
      <c r="AS3086" s="31">
        <v>0.31176914536239791</v>
      </c>
    </row>
    <row r="3087" spans="44:45" x14ac:dyDescent="0.25">
      <c r="AR3087" s="30">
        <v>0.60000000000000031</v>
      </c>
      <c r="AS3087" s="31">
        <v>0.31176914536239791</v>
      </c>
    </row>
    <row r="3088" spans="44:45" x14ac:dyDescent="0.25">
      <c r="AR3088" s="30">
        <v>0.61000000000000032</v>
      </c>
      <c r="AS3088" s="31">
        <v>0.31176914536239791</v>
      </c>
    </row>
    <row r="3089" spans="44:45" x14ac:dyDescent="0.25">
      <c r="AR3089" s="30">
        <v>0.62000000000000033</v>
      </c>
      <c r="AS3089" s="31">
        <v>0.31176914536239791</v>
      </c>
    </row>
    <row r="3090" spans="44:45" x14ac:dyDescent="0.25">
      <c r="AR3090" s="30">
        <v>0.63000000000000034</v>
      </c>
      <c r="AS3090" s="31">
        <v>0.31176914536239791</v>
      </c>
    </row>
    <row r="3091" spans="44:45" x14ac:dyDescent="0.25">
      <c r="AR3091" s="30">
        <v>0.64000000000000035</v>
      </c>
      <c r="AS3091" s="31">
        <v>0.31176914536239791</v>
      </c>
    </row>
    <row r="3092" spans="44:45" x14ac:dyDescent="0.25">
      <c r="AR3092" s="30">
        <v>0.65000000000000036</v>
      </c>
      <c r="AS3092" s="31">
        <v>0.31176914536239791</v>
      </c>
    </row>
    <row r="3093" spans="44:45" x14ac:dyDescent="0.25">
      <c r="AR3093" s="30">
        <v>0.66000000000000036</v>
      </c>
      <c r="AS3093" s="31">
        <v>0.31176914536239791</v>
      </c>
    </row>
    <row r="3094" spans="44:45" x14ac:dyDescent="0.25">
      <c r="AR3094" s="30">
        <v>0.67000000000000037</v>
      </c>
      <c r="AS3094" s="31">
        <v>0.31176914536239791</v>
      </c>
    </row>
    <row r="3095" spans="44:45" x14ac:dyDescent="0.25">
      <c r="AR3095" s="30">
        <v>0.68000000000000038</v>
      </c>
      <c r="AS3095" s="31">
        <v>0.31176914536239791</v>
      </c>
    </row>
    <row r="3096" spans="44:45" x14ac:dyDescent="0.25">
      <c r="AR3096" s="30">
        <v>0.69000000000000039</v>
      </c>
      <c r="AS3096" s="31">
        <v>0.31176914536239791</v>
      </c>
    </row>
    <row r="3097" spans="44:45" x14ac:dyDescent="0.25">
      <c r="AR3097" s="30">
        <v>0.7000000000000004</v>
      </c>
      <c r="AS3097" s="31">
        <v>0.31176914536239791</v>
      </c>
    </row>
    <row r="3098" spans="44:45" x14ac:dyDescent="0.25">
      <c r="AR3098" s="30">
        <v>0.71000000000000041</v>
      </c>
      <c r="AS3098" s="31">
        <v>0.31176914536239791</v>
      </c>
    </row>
    <row r="3099" spans="44:45" x14ac:dyDescent="0.25">
      <c r="AR3099" s="30">
        <v>0.72000000000000042</v>
      </c>
      <c r="AS3099" s="31">
        <v>0.31176914536239791</v>
      </c>
    </row>
    <row r="3100" spans="44:45" x14ac:dyDescent="0.25">
      <c r="AR3100" s="30">
        <v>0.73000000000000043</v>
      </c>
      <c r="AS3100" s="31">
        <v>0.31176914536239791</v>
      </c>
    </row>
    <row r="3101" spans="44:45" x14ac:dyDescent="0.25">
      <c r="AR3101" s="30">
        <v>0.74000000000000044</v>
      </c>
      <c r="AS3101" s="31">
        <v>0.31176914536239791</v>
      </c>
    </row>
    <row r="3102" spans="44:45" x14ac:dyDescent="0.25">
      <c r="AR3102" s="30">
        <v>0.75000000000000044</v>
      </c>
      <c r="AS3102" s="31">
        <v>0.31176914536239791</v>
      </c>
    </row>
    <row r="3103" spans="44:45" x14ac:dyDescent="0.25">
      <c r="AR3103" s="30">
        <v>0.76000000000000045</v>
      </c>
      <c r="AS3103" s="31">
        <v>0.31176914536239791</v>
      </c>
    </row>
    <row r="3104" spans="44:45" x14ac:dyDescent="0.25">
      <c r="AR3104" s="30">
        <v>0.77000000000000046</v>
      </c>
      <c r="AS3104" s="31">
        <v>0.31176914536239791</v>
      </c>
    </row>
    <row r="3105" spans="44:45" x14ac:dyDescent="0.25">
      <c r="AR3105" s="30">
        <v>0.78000000000000047</v>
      </c>
      <c r="AS3105" s="31">
        <v>0.31176914536239791</v>
      </c>
    </row>
    <row r="3106" spans="44:45" x14ac:dyDescent="0.25">
      <c r="AR3106" s="30">
        <v>0.79000000000000048</v>
      </c>
      <c r="AS3106" s="31">
        <v>0.31176914536239791</v>
      </c>
    </row>
    <row r="3107" spans="44:45" x14ac:dyDescent="0.25">
      <c r="AR3107" s="30">
        <v>0.80000000000000049</v>
      </c>
      <c r="AS3107" s="31">
        <v>0.31176914536239791</v>
      </c>
    </row>
    <row r="3108" spans="44:45" x14ac:dyDescent="0.25">
      <c r="AR3108" s="30">
        <v>0.8100000000000005</v>
      </c>
      <c r="AS3108" s="31">
        <v>0.31176914536239791</v>
      </c>
    </row>
    <row r="3109" spans="44:45" x14ac:dyDescent="0.25">
      <c r="AR3109" s="30">
        <v>0.82000000000000051</v>
      </c>
      <c r="AS3109" s="31">
        <v>0.31176914536239791</v>
      </c>
    </row>
    <row r="3110" spans="44:45" x14ac:dyDescent="0.25">
      <c r="AR3110" s="30"/>
      <c r="AS3110" s="31"/>
    </row>
    <row r="3111" spans="44:45" x14ac:dyDescent="0.25">
      <c r="AR3111" s="30">
        <v>0.18500000000000003</v>
      </c>
      <c r="AS3111" s="31">
        <v>0.32042939940024229</v>
      </c>
    </row>
    <row r="3112" spans="44:45" x14ac:dyDescent="0.25">
      <c r="AR3112" s="30">
        <v>0.19500000000000003</v>
      </c>
      <c r="AS3112" s="31">
        <v>0.32042939940024229</v>
      </c>
    </row>
    <row r="3113" spans="44:45" x14ac:dyDescent="0.25">
      <c r="AR3113" s="30">
        <v>0.20500000000000004</v>
      </c>
      <c r="AS3113" s="31">
        <v>0.32042939940024229</v>
      </c>
    </row>
    <row r="3114" spans="44:45" x14ac:dyDescent="0.25">
      <c r="AR3114" s="30">
        <v>0.21500000000000005</v>
      </c>
      <c r="AS3114" s="31">
        <v>0.32042939940024229</v>
      </c>
    </row>
    <row r="3115" spans="44:45" x14ac:dyDescent="0.25">
      <c r="AR3115" s="30">
        <v>0.22500000000000006</v>
      </c>
      <c r="AS3115" s="31">
        <v>0.32042939940024229</v>
      </c>
    </row>
    <row r="3116" spans="44:45" x14ac:dyDescent="0.25">
      <c r="AR3116" s="30">
        <v>0.23500000000000007</v>
      </c>
      <c r="AS3116" s="31">
        <v>0.32042939940024229</v>
      </c>
    </row>
    <row r="3117" spans="44:45" x14ac:dyDescent="0.25">
      <c r="AR3117" s="30">
        <v>0.24500000000000008</v>
      </c>
      <c r="AS3117" s="31">
        <v>0.32042939940024229</v>
      </c>
    </row>
    <row r="3118" spans="44:45" x14ac:dyDescent="0.25">
      <c r="AR3118" s="30">
        <v>0.25500000000000006</v>
      </c>
      <c r="AS3118" s="31">
        <v>0.32042939940024229</v>
      </c>
    </row>
    <row r="3119" spans="44:45" x14ac:dyDescent="0.25">
      <c r="AR3119" s="30">
        <v>0.26500000000000007</v>
      </c>
      <c r="AS3119" s="31">
        <v>0.32042939940024229</v>
      </c>
    </row>
    <row r="3120" spans="44:45" x14ac:dyDescent="0.25">
      <c r="AR3120" s="30">
        <v>0.27500000000000008</v>
      </c>
      <c r="AS3120" s="31">
        <v>0.32042939940024229</v>
      </c>
    </row>
    <row r="3121" spans="44:45" x14ac:dyDescent="0.25">
      <c r="AR3121" s="30">
        <v>0.28500000000000009</v>
      </c>
      <c r="AS3121" s="31">
        <v>0.32042939940024229</v>
      </c>
    </row>
    <row r="3122" spans="44:45" x14ac:dyDescent="0.25">
      <c r="AR3122" s="30">
        <v>0.2950000000000001</v>
      </c>
      <c r="AS3122" s="31">
        <v>0.32042939940024229</v>
      </c>
    </row>
    <row r="3123" spans="44:45" x14ac:dyDescent="0.25">
      <c r="AR3123" s="30">
        <v>0.3050000000000001</v>
      </c>
      <c r="AS3123" s="31">
        <v>0.32042939940024229</v>
      </c>
    </row>
    <row r="3124" spans="44:45" x14ac:dyDescent="0.25">
      <c r="AR3124" s="30">
        <v>0.31500000000000011</v>
      </c>
      <c r="AS3124" s="31">
        <v>0.32042939940024229</v>
      </c>
    </row>
    <row r="3125" spans="44:45" x14ac:dyDescent="0.25">
      <c r="AR3125" s="30">
        <v>0.32500000000000012</v>
      </c>
      <c r="AS3125" s="31">
        <v>0.32042939940024229</v>
      </c>
    </row>
    <row r="3126" spans="44:45" x14ac:dyDescent="0.25">
      <c r="AR3126" s="30">
        <v>0.33500000000000013</v>
      </c>
      <c r="AS3126" s="31">
        <v>0.32042939940024229</v>
      </c>
    </row>
    <row r="3127" spans="44:45" x14ac:dyDescent="0.25">
      <c r="AR3127" s="30">
        <v>0.34500000000000014</v>
      </c>
      <c r="AS3127" s="31">
        <v>0.32042939940024229</v>
      </c>
    </row>
    <row r="3128" spans="44:45" x14ac:dyDescent="0.25">
      <c r="AR3128" s="30">
        <v>0.35500000000000015</v>
      </c>
      <c r="AS3128" s="31">
        <v>0.32042939940024229</v>
      </c>
    </row>
    <row r="3129" spans="44:45" x14ac:dyDescent="0.25">
      <c r="AR3129" s="30">
        <v>0.36500000000000016</v>
      </c>
      <c r="AS3129" s="31">
        <v>0.32042939940024229</v>
      </c>
    </row>
    <row r="3130" spans="44:45" x14ac:dyDescent="0.25">
      <c r="AR3130" s="30">
        <v>0.37500000000000017</v>
      </c>
      <c r="AS3130" s="31">
        <v>0.32042939940024229</v>
      </c>
    </row>
    <row r="3131" spans="44:45" x14ac:dyDescent="0.25">
      <c r="AR3131" s="30">
        <v>0.38500000000000018</v>
      </c>
      <c r="AS3131" s="31">
        <v>0.32042939940024229</v>
      </c>
    </row>
    <row r="3132" spans="44:45" x14ac:dyDescent="0.25">
      <c r="AR3132" s="30">
        <v>0.39500000000000018</v>
      </c>
      <c r="AS3132" s="31">
        <v>0.32042939940024229</v>
      </c>
    </row>
    <row r="3133" spans="44:45" x14ac:dyDescent="0.25">
      <c r="AR3133" s="30">
        <v>0.40500000000000019</v>
      </c>
      <c r="AS3133" s="31">
        <v>0.32042939940024229</v>
      </c>
    </row>
    <row r="3134" spans="44:45" x14ac:dyDescent="0.25">
      <c r="AR3134" s="30">
        <v>0.4150000000000002</v>
      </c>
      <c r="AS3134" s="31">
        <v>0.32042939940024229</v>
      </c>
    </row>
    <row r="3135" spans="44:45" x14ac:dyDescent="0.25">
      <c r="AR3135" s="30">
        <v>0.42500000000000021</v>
      </c>
      <c r="AS3135" s="31">
        <v>0.32042939940024229</v>
      </c>
    </row>
    <row r="3136" spans="44:45" x14ac:dyDescent="0.25">
      <c r="AR3136" s="30">
        <v>0.43500000000000022</v>
      </c>
      <c r="AS3136" s="31">
        <v>0.32042939940024229</v>
      </c>
    </row>
    <row r="3137" spans="44:45" x14ac:dyDescent="0.25">
      <c r="AR3137" s="30">
        <v>0.44500000000000023</v>
      </c>
      <c r="AS3137" s="31">
        <v>0.32042939940024229</v>
      </c>
    </row>
    <row r="3138" spans="44:45" x14ac:dyDescent="0.25">
      <c r="AR3138" s="30">
        <v>0.45500000000000024</v>
      </c>
      <c r="AS3138" s="31">
        <v>0.32042939940024229</v>
      </c>
    </row>
    <row r="3139" spans="44:45" x14ac:dyDescent="0.25">
      <c r="AR3139" s="30">
        <v>0.46500000000000025</v>
      </c>
      <c r="AS3139" s="31">
        <v>0.32042939940024229</v>
      </c>
    </row>
    <row r="3140" spans="44:45" x14ac:dyDescent="0.25">
      <c r="AR3140" s="30">
        <v>0.47500000000000026</v>
      </c>
      <c r="AS3140" s="31">
        <v>0.32042939940024229</v>
      </c>
    </row>
    <row r="3141" spans="44:45" x14ac:dyDescent="0.25">
      <c r="AR3141" s="30">
        <v>0.48500000000000026</v>
      </c>
      <c r="AS3141" s="31">
        <v>0.32042939940024229</v>
      </c>
    </row>
    <row r="3142" spans="44:45" x14ac:dyDescent="0.25">
      <c r="AR3142" s="30">
        <v>0.49500000000000027</v>
      </c>
      <c r="AS3142" s="31">
        <v>0.32042939940024229</v>
      </c>
    </row>
    <row r="3143" spans="44:45" x14ac:dyDescent="0.25">
      <c r="AR3143" s="30">
        <v>0.50500000000000023</v>
      </c>
      <c r="AS3143" s="31">
        <v>0.32042939940024229</v>
      </c>
    </row>
    <row r="3144" spans="44:45" x14ac:dyDescent="0.25">
      <c r="AR3144" s="30">
        <v>0.51500000000000024</v>
      </c>
      <c r="AS3144" s="31">
        <v>0.32042939940024229</v>
      </c>
    </row>
    <row r="3145" spans="44:45" x14ac:dyDescent="0.25">
      <c r="AR3145" s="30">
        <v>0.52500000000000024</v>
      </c>
      <c r="AS3145" s="31">
        <v>0.32042939940024229</v>
      </c>
    </row>
    <row r="3146" spans="44:45" x14ac:dyDescent="0.25">
      <c r="AR3146" s="30">
        <v>0.53500000000000025</v>
      </c>
      <c r="AS3146" s="31">
        <v>0.32042939940024229</v>
      </c>
    </row>
    <row r="3147" spans="44:45" x14ac:dyDescent="0.25">
      <c r="AR3147" s="30">
        <v>0.54500000000000026</v>
      </c>
      <c r="AS3147" s="31">
        <v>0.32042939940024229</v>
      </c>
    </row>
    <row r="3148" spans="44:45" x14ac:dyDescent="0.25">
      <c r="AR3148" s="30">
        <v>0.55500000000000027</v>
      </c>
      <c r="AS3148" s="31">
        <v>0.32042939940024229</v>
      </c>
    </row>
    <row r="3149" spans="44:45" x14ac:dyDescent="0.25">
      <c r="AR3149" s="30">
        <v>0.56500000000000028</v>
      </c>
      <c r="AS3149" s="31">
        <v>0.32042939940024229</v>
      </c>
    </row>
    <row r="3150" spans="44:45" x14ac:dyDescent="0.25">
      <c r="AR3150" s="30">
        <v>0.57500000000000029</v>
      </c>
      <c r="AS3150" s="31">
        <v>0.32042939940024229</v>
      </c>
    </row>
    <row r="3151" spans="44:45" x14ac:dyDescent="0.25">
      <c r="AR3151" s="30">
        <v>0.5850000000000003</v>
      </c>
      <c r="AS3151" s="31">
        <v>0.32042939940024229</v>
      </c>
    </row>
    <row r="3152" spans="44:45" x14ac:dyDescent="0.25">
      <c r="AR3152" s="30">
        <v>0.59500000000000031</v>
      </c>
      <c r="AS3152" s="31">
        <v>0.32042939940024229</v>
      </c>
    </row>
    <row r="3153" spans="44:45" x14ac:dyDescent="0.25">
      <c r="AR3153" s="30">
        <v>0.60500000000000032</v>
      </c>
      <c r="AS3153" s="31">
        <v>0.32042939940024229</v>
      </c>
    </row>
    <row r="3154" spans="44:45" x14ac:dyDescent="0.25">
      <c r="AR3154" s="30">
        <v>0.61500000000000032</v>
      </c>
      <c r="AS3154" s="31">
        <v>0.32042939940024229</v>
      </c>
    </row>
    <row r="3155" spans="44:45" x14ac:dyDescent="0.25">
      <c r="AR3155" s="30">
        <v>0.62500000000000033</v>
      </c>
      <c r="AS3155" s="31">
        <v>0.32042939940024229</v>
      </c>
    </row>
    <row r="3156" spans="44:45" x14ac:dyDescent="0.25">
      <c r="AR3156" s="30">
        <v>0.63500000000000034</v>
      </c>
      <c r="AS3156" s="31">
        <v>0.32042939940024229</v>
      </c>
    </row>
    <row r="3157" spans="44:45" x14ac:dyDescent="0.25">
      <c r="AR3157" s="30">
        <v>0.64500000000000035</v>
      </c>
      <c r="AS3157" s="31">
        <v>0.32042939940024229</v>
      </c>
    </row>
    <row r="3158" spans="44:45" x14ac:dyDescent="0.25">
      <c r="AR3158" s="30">
        <v>0.65500000000000036</v>
      </c>
      <c r="AS3158" s="31">
        <v>0.32042939940024229</v>
      </c>
    </row>
    <row r="3159" spans="44:45" x14ac:dyDescent="0.25">
      <c r="AR3159" s="30">
        <v>0.66500000000000037</v>
      </c>
      <c r="AS3159" s="31">
        <v>0.32042939940024229</v>
      </c>
    </row>
    <row r="3160" spans="44:45" x14ac:dyDescent="0.25">
      <c r="AR3160" s="30">
        <v>0.67500000000000038</v>
      </c>
      <c r="AS3160" s="31">
        <v>0.32042939940024229</v>
      </c>
    </row>
    <row r="3161" spans="44:45" x14ac:dyDescent="0.25">
      <c r="AR3161" s="30">
        <v>0.68500000000000039</v>
      </c>
      <c r="AS3161" s="31">
        <v>0.32042939940024229</v>
      </c>
    </row>
    <row r="3162" spans="44:45" x14ac:dyDescent="0.25">
      <c r="AR3162" s="30">
        <v>0.6950000000000004</v>
      </c>
      <c r="AS3162" s="31">
        <v>0.32042939940024229</v>
      </c>
    </row>
    <row r="3163" spans="44:45" x14ac:dyDescent="0.25">
      <c r="AR3163" s="30">
        <v>0.7050000000000004</v>
      </c>
      <c r="AS3163" s="31">
        <v>0.32042939940024229</v>
      </c>
    </row>
    <row r="3164" spans="44:45" x14ac:dyDescent="0.25">
      <c r="AR3164" s="30">
        <v>0.71500000000000041</v>
      </c>
      <c r="AS3164" s="31">
        <v>0.32042939940024229</v>
      </c>
    </row>
    <row r="3165" spans="44:45" x14ac:dyDescent="0.25">
      <c r="AR3165" s="30">
        <v>0.72500000000000042</v>
      </c>
      <c r="AS3165" s="31">
        <v>0.32042939940024229</v>
      </c>
    </row>
    <row r="3166" spans="44:45" x14ac:dyDescent="0.25">
      <c r="AR3166" s="30">
        <v>0.73500000000000043</v>
      </c>
      <c r="AS3166" s="31">
        <v>0.32042939940024229</v>
      </c>
    </row>
    <row r="3167" spans="44:45" x14ac:dyDescent="0.25">
      <c r="AR3167" s="30">
        <v>0.74500000000000044</v>
      </c>
      <c r="AS3167" s="31">
        <v>0.32042939940024229</v>
      </c>
    </row>
    <row r="3168" spans="44:45" x14ac:dyDescent="0.25">
      <c r="AR3168" s="30">
        <v>0.75500000000000045</v>
      </c>
      <c r="AS3168" s="31">
        <v>0.32042939940024229</v>
      </c>
    </row>
    <row r="3169" spans="44:45" x14ac:dyDescent="0.25">
      <c r="AR3169" s="30">
        <v>0.76500000000000046</v>
      </c>
      <c r="AS3169" s="31">
        <v>0.32042939940024229</v>
      </c>
    </row>
    <row r="3170" spans="44:45" x14ac:dyDescent="0.25">
      <c r="AR3170" s="30">
        <v>0.77500000000000047</v>
      </c>
      <c r="AS3170" s="31">
        <v>0.32042939940024229</v>
      </c>
    </row>
    <row r="3171" spans="44:45" x14ac:dyDescent="0.25">
      <c r="AR3171" s="30">
        <v>0.78500000000000048</v>
      </c>
      <c r="AS3171" s="31">
        <v>0.32042939940024229</v>
      </c>
    </row>
    <row r="3172" spans="44:45" x14ac:dyDescent="0.25">
      <c r="AR3172" s="30">
        <v>0.79500000000000048</v>
      </c>
      <c r="AS3172" s="31">
        <v>0.32042939940024229</v>
      </c>
    </row>
    <row r="3173" spans="44:45" x14ac:dyDescent="0.25">
      <c r="AR3173" s="30">
        <v>0.80500000000000049</v>
      </c>
      <c r="AS3173" s="31">
        <v>0.32042939940024229</v>
      </c>
    </row>
    <row r="3174" spans="44:45" x14ac:dyDescent="0.25">
      <c r="AR3174" s="30">
        <v>0.8150000000000005</v>
      </c>
      <c r="AS3174" s="31">
        <v>0.32042939940024229</v>
      </c>
    </row>
    <row r="3175" spans="44:45" x14ac:dyDescent="0.25">
      <c r="AR3175" s="30"/>
      <c r="AS3175" s="31"/>
    </row>
    <row r="3176" spans="44:45" x14ac:dyDescent="0.25">
      <c r="AR3176" s="30">
        <v>0.19000000000000003</v>
      </c>
      <c r="AS3176" s="31">
        <v>0.32908965343808672</v>
      </c>
    </row>
    <row r="3177" spans="44:45" x14ac:dyDescent="0.25">
      <c r="AR3177" s="30">
        <v>0.20000000000000004</v>
      </c>
      <c r="AS3177" s="31">
        <v>0.32908965343808672</v>
      </c>
    </row>
    <row r="3178" spans="44:45" x14ac:dyDescent="0.25">
      <c r="AR3178" s="30">
        <v>0.21000000000000005</v>
      </c>
      <c r="AS3178" s="31">
        <v>0.32908965343808672</v>
      </c>
    </row>
    <row r="3179" spans="44:45" x14ac:dyDescent="0.25">
      <c r="AR3179" s="30">
        <v>0.22000000000000006</v>
      </c>
      <c r="AS3179" s="31">
        <v>0.32908965343808672</v>
      </c>
    </row>
    <row r="3180" spans="44:45" x14ac:dyDescent="0.25">
      <c r="AR3180" s="30">
        <v>0.23000000000000007</v>
      </c>
      <c r="AS3180" s="31">
        <v>0.32908965343808672</v>
      </c>
    </row>
    <row r="3181" spans="44:45" x14ac:dyDescent="0.25">
      <c r="AR3181" s="30">
        <v>0.24000000000000007</v>
      </c>
      <c r="AS3181" s="31">
        <v>0.32908965343808672</v>
      </c>
    </row>
    <row r="3182" spans="44:45" x14ac:dyDescent="0.25">
      <c r="AR3182" s="30">
        <v>0.25000000000000006</v>
      </c>
      <c r="AS3182" s="31">
        <v>0.32908965343808672</v>
      </c>
    </row>
    <row r="3183" spans="44:45" x14ac:dyDescent="0.25">
      <c r="AR3183" s="30">
        <v>0.26000000000000006</v>
      </c>
      <c r="AS3183" s="31">
        <v>0.32908965343808672</v>
      </c>
    </row>
    <row r="3184" spans="44:45" x14ac:dyDescent="0.25">
      <c r="AR3184" s="30">
        <v>0.27000000000000007</v>
      </c>
      <c r="AS3184" s="31">
        <v>0.32908965343808672</v>
      </c>
    </row>
    <row r="3185" spans="44:45" x14ac:dyDescent="0.25">
      <c r="AR3185" s="30">
        <v>0.28000000000000008</v>
      </c>
      <c r="AS3185" s="31">
        <v>0.32908965343808672</v>
      </c>
    </row>
    <row r="3186" spans="44:45" x14ac:dyDescent="0.25">
      <c r="AR3186" s="30">
        <v>0.29000000000000009</v>
      </c>
      <c r="AS3186" s="31">
        <v>0.32908965343808672</v>
      </c>
    </row>
    <row r="3187" spans="44:45" x14ac:dyDescent="0.25">
      <c r="AR3187" s="30">
        <v>0.3000000000000001</v>
      </c>
      <c r="AS3187" s="31">
        <v>0.32908965343808672</v>
      </c>
    </row>
    <row r="3188" spans="44:45" x14ac:dyDescent="0.25">
      <c r="AR3188" s="30">
        <v>0.31000000000000011</v>
      </c>
      <c r="AS3188" s="31">
        <v>0.32908965343808672</v>
      </c>
    </row>
    <row r="3189" spans="44:45" x14ac:dyDescent="0.25">
      <c r="AR3189" s="30">
        <v>0.32000000000000012</v>
      </c>
      <c r="AS3189" s="31">
        <v>0.32908965343808672</v>
      </c>
    </row>
    <row r="3190" spans="44:45" x14ac:dyDescent="0.25">
      <c r="AR3190" s="30">
        <v>0.33000000000000013</v>
      </c>
      <c r="AS3190" s="31">
        <v>0.32908965343808672</v>
      </c>
    </row>
    <row r="3191" spans="44:45" x14ac:dyDescent="0.25">
      <c r="AR3191" s="30">
        <v>0.34000000000000014</v>
      </c>
      <c r="AS3191" s="31">
        <v>0.32908965343808672</v>
      </c>
    </row>
    <row r="3192" spans="44:45" x14ac:dyDescent="0.25">
      <c r="AR3192" s="30">
        <v>0.35000000000000014</v>
      </c>
      <c r="AS3192" s="31">
        <v>0.32908965343808672</v>
      </c>
    </row>
    <row r="3193" spans="44:45" x14ac:dyDescent="0.25">
      <c r="AR3193" s="30">
        <v>0.36000000000000015</v>
      </c>
      <c r="AS3193" s="31">
        <v>0.32908965343808672</v>
      </c>
    </row>
    <row r="3194" spans="44:45" x14ac:dyDescent="0.25">
      <c r="AR3194" s="30">
        <v>0.37000000000000016</v>
      </c>
      <c r="AS3194" s="31">
        <v>0.32908965343808672</v>
      </c>
    </row>
    <row r="3195" spans="44:45" x14ac:dyDescent="0.25">
      <c r="AR3195" s="30">
        <v>0.38000000000000017</v>
      </c>
      <c r="AS3195" s="31">
        <v>0.32908965343808672</v>
      </c>
    </row>
    <row r="3196" spans="44:45" x14ac:dyDescent="0.25">
      <c r="AR3196" s="30">
        <v>0.39000000000000018</v>
      </c>
      <c r="AS3196" s="31">
        <v>0.32908965343808672</v>
      </c>
    </row>
    <row r="3197" spans="44:45" x14ac:dyDescent="0.25">
      <c r="AR3197" s="30">
        <v>0.40000000000000019</v>
      </c>
      <c r="AS3197" s="31">
        <v>0.32908965343808672</v>
      </c>
    </row>
    <row r="3198" spans="44:45" x14ac:dyDescent="0.25">
      <c r="AR3198" s="30">
        <v>0.4100000000000002</v>
      </c>
      <c r="AS3198" s="31">
        <v>0.32908965343808672</v>
      </c>
    </row>
    <row r="3199" spans="44:45" x14ac:dyDescent="0.25">
      <c r="AR3199" s="30">
        <v>0.42000000000000021</v>
      </c>
      <c r="AS3199" s="31">
        <v>0.32908965343808672</v>
      </c>
    </row>
    <row r="3200" spans="44:45" x14ac:dyDescent="0.25">
      <c r="AR3200" s="30">
        <v>0.43000000000000022</v>
      </c>
      <c r="AS3200" s="31">
        <v>0.32908965343808672</v>
      </c>
    </row>
    <row r="3201" spans="44:45" x14ac:dyDescent="0.25">
      <c r="AR3201" s="30">
        <v>0.44000000000000022</v>
      </c>
      <c r="AS3201" s="31">
        <v>0.32908965343808672</v>
      </c>
    </row>
    <row r="3202" spans="44:45" x14ac:dyDescent="0.25">
      <c r="AR3202" s="30">
        <v>0.45000000000000023</v>
      </c>
      <c r="AS3202" s="31">
        <v>0.32908965343808672</v>
      </c>
    </row>
    <row r="3203" spans="44:45" x14ac:dyDescent="0.25">
      <c r="AR3203" s="30">
        <v>0.46000000000000024</v>
      </c>
      <c r="AS3203" s="31">
        <v>0.32908965343808672</v>
      </c>
    </row>
    <row r="3204" spans="44:45" x14ac:dyDescent="0.25">
      <c r="AR3204" s="30">
        <v>0.47000000000000025</v>
      </c>
      <c r="AS3204" s="31">
        <v>0.32908965343808672</v>
      </c>
    </row>
    <row r="3205" spans="44:45" x14ac:dyDescent="0.25">
      <c r="AR3205" s="30">
        <v>0.48000000000000026</v>
      </c>
      <c r="AS3205" s="31">
        <v>0.32908965343808672</v>
      </c>
    </row>
    <row r="3206" spans="44:45" x14ac:dyDescent="0.25">
      <c r="AR3206" s="30">
        <v>0.49000000000000027</v>
      </c>
      <c r="AS3206" s="31">
        <v>0.32908965343808672</v>
      </c>
    </row>
    <row r="3207" spans="44:45" x14ac:dyDescent="0.25">
      <c r="AR3207" s="30">
        <v>0.50000000000000022</v>
      </c>
      <c r="AS3207" s="31">
        <v>0.32908965343808672</v>
      </c>
    </row>
    <row r="3208" spans="44:45" x14ac:dyDescent="0.25">
      <c r="AR3208" s="30">
        <v>0.51000000000000023</v>
      </c>
      <c r="AS3208" s="31">
        <v>0.32908965343808672</v>
      </c>
    </row>
    <row r="3209" spans="44:45" x14ac:dyDescent="0.25">
      <c r="AR3209" s="30">
        <v>0.52000000000000024</v>
      </c>
      <c r="AS3209" s="31">
        <v>0.32908965343808672</v>
      </c>
    </row>
    <row r="3210" spans="44:45" x14ac:dyDescent="0.25">
      <c r="AR3210" s="30">
        <v>0.53000000000000025</v>
      </c>
      <c r="AS3210" s="31">
        <v>0.32908965343808672</v>
      </c>
    </row>
    <row r="3211" spans="44:45" x14ac:dyDescent="0.25">
      <c r="AR3211" s="30">
        <v>0.54000000000000026</v>
      </c>
      <c r="AS3211" s="31">
        <v>0.32908965343808672</v>
      </c>
    </row>
    <row r="3212" spans="44:45" x14ac:dyDescent="0.25">
      <c r="AR3212" s="30">
        <v>0.55000000000000027</v>
      </c>
      <c r="AS3212" s="31">
        <v>0.32908965343808672</v>
      </c>
    </row>
    <row r="3213" spans="44:45" x14ac:dyDescent="0.25">
      <c r="AR3213" s="30">
        <v>0.56000000000000028</v>
      </c>
      <c r="AS3213" s="31">
        <v>0.32908965343808672</v>
      </c>
    </row>
    <row r="3214" spans="44:45" x14ac:dyDescent="0.25">
      <c r="AR3214" s="30">
        <v>0.57000000000000028</v>
      </c>
      <c r="AS3214" s="31">
        <v>0.32908965343808672</v>
      </c>
    </row>
    <row r="3215" spans="44:45" x14ac:dyDescent="0.25">
      <c r="AR3215" s="30">
        <v>0.58000000000000029</v>
      </c>
      <c r="AS3215" s="31">
        <v>0.32908965343808672</v>
      </c>
    </row>
    <row r="3216" spans="44:45" x14ac:dyDescent="0.25">
      <c r="AR3216" s="30">
        <v>0.5900000000000003</v>
      </c>
      <c r="AS3216" s="31">
        <v>0.32908965343808672</v>
      </c>
    </row>
    <row r="3217" spans="44:45" x14ac:dyDescent="0.25">
      <c r="AR3217" s="30">
        <v>0.60000000000000031</v>
      </c>
      <c r="AS3217" s="31">
        <v>0.32908965343808672</v>
      </c>
    </row>
    <row r="3218" spans="44:45" x14ac:dyDescent="0.25">
      <c r="AR3218" s="30">
        <v>0.61000000000000032</v>
      </c>
      <c r="AS3218" s="31">
        <v>0.32908965343808672</v>
      </c>
    </row>
    <row r="3219" spans="44:45" x14ac:dyDescent="0.25">
      <c r="AR3219" s="30">
        <v>0.62000000000000033</v>
      </c>
      <c r="AS3219" s="31">
        <v>0.32908965343808672</v>
      </c>
    </row>
    <row r="3220" spans="44:45" x14ac:dyDescent="0.25">
      <c r="AR3220" s="30">
        <v>0.63000000000000034</v>
      </c>
      <c r="AS3220" s="31">
        <v>0.32908965343808672</v>
      </c>
    </row>
    <row r="3221" spans="44:45" x14ac:dyDescent="0.25">
      <c r="AR3221" s="30">
        <v>0.64000000000000035</v>
      </c>
      <c r="AS3221" s="31">
        <v>0.32908965343808672</v>
      </c>
    </row>
    <row r="3222" spans="44:45" x14ac:dyDescent="0.25">
      <c r="AR3222" s="30">
        <v>0.65000000000000036</v>
      </c>
      <c r="AS3222" s="31">
        <v>0.32908965343808672</v>
      </c>
    </row>
    <row r="3223" spans="44:45" x14ac:dyDescent="0.25">
      <c r="AR3223" s="30">
        <v>0.66000000000000036</v>
      </c>
      <c r="AS3223" s="31">
        <v>0.32908965343808672</v>
      </c>
    </row>
    <row r="3224" spans="44:45" x14ac:dyDescent="0.25">
      <c r="AR3224" s="30">
        <v>0.67000000000000037</v>
      </c>
      <c r="AS3224" s="31">
        <v>0.32908965343808672</v>
      </c>
    </row>
    <row r="3225" spans="44:45" x14ac:dyDescent="0.25">
      <c r="AR3225" s="30">
        <v>0.68000000000000038</v>
      </c>
      <c r="AS3225" s="31">
        <v>0.32908965343808672</v>
      </c>
    </row>
    <row r="3226" spans="44:45" x14ac:dyDescent="0.25">
      <c r="AR3226" s="30">
        <v>0.69000000000000039</v>
      </c>
      <c r="AS3226" s="31">
        <v>0.32908965343808672</v>
      </c>
    </row>
    <row r="3227" spans="44:45" x14ac:dyDescent="0.25">
      <c r="AR3227" s="30">
        <v>0.7000000000000004</v>
      </c>
      <c r="AS3227" s="31">
        <v>0.32908965343808672</v>
      </c>
    </row>
    <row r="3228" spans="44:45" x14ac:dyDescent="0.25">
      <c r="AR3228" s="30">
        <v>0.71000000000000041</v>
      </c>
      <c r="AS3228" s="31">
        <v>0.32908965343808672</v>
      </c>
    </row>
    <row r="3229" spans="44:45" x14ac:dyDescent="0.25">
      <c r="AR3229" s="30">
        <v>0.72000000000000042</v>
      </c>
      <c r="AS3229" s="31">
        <v>0.32908965343808672</v>
      </c>
    </row>
    <row r="3230" spans="44:45" x14ac:dyDescent="0.25">
      <c r="AR3230" s="30">
        <v>0.73000000000000043</v>
      </c>
      <c r="AS3230" s="31">
        <v>0.32908965343808672</v>
      </c>
    </row>
    <row r="3231" spans="44:45" x14ac:dyDescent="0.25">
      <c r="AR3231" s="30">
        <v>0.74000000000000044</v>
      </c>
      <c r="AS3231" s="31">
        <v>0.32908965343808672</v>
      </c>
    </row>
    <row r="3232" spans="44:45" x14ac:dyDescent="0.25">
      <c r="AR3232" s="30">
        <v>0.75000000000000044</v>
      </c>
      <c r="AS3232" s="31">
        <v>0.32908965343808672</v>
      </c>
    </row>
    <row r="3233" spans="44:45" x14ac:dyDescent="0.25">
      <c r="AR3233" s="30">
        <v>0.76000000000000045</v>
      </c>
      <c r="AS3233" s="31">
        <v>0.32908965343808672</v>
      </c>
    </row>
    <row r="3234" spans="44:45" x14ac:dyDescent="0.25">
      <c r="AR3234" s="30">
        <v>0.77000000000000046</v>
      </c>
      <c r="AS3234" s="31">
        <v>0.32908965343808672</v>
      </c>
    </row>
    <row r="3235" spans="44:45" x14ac:dyDescent="0.25">
      <c r="AR3235" s="30">
        <v>0.78000000000000047</v>
      </c>
      <c r="AS3235" s="31">
        <v>0.32908965343808672</v>
      </c>
    </row>
    <row r="3236" spans="44:45" x14ac:dyDescent="0.25">
      <c r="AR3236" s="30">
        <v>0.79000000000000048</v>
      </c>
      <c r="AS3236" s="31">
        <v>0.32908965343808672</v>
      </c>
    </row>
    <row r="3237" spans="44:45" x14ac:dyDescent="0.25">
      <c r="AR3237" s="30">
        <v>0.80000000000000049</v>
      </c>
      <c r="AS3237" s="31">
        <v>0.32908965343808672</v>
      </c>
    </row>
    <row r="3238" spans="44:45" x14ac:dyDescent="0.25">
      <c r="AR3238" s="30">
        <v>0.8100000000000005</v>
      </c>
      <c r="AS3238" s="31">
        <v>0.32908965343808672</v>
      </c>
    </row>
    <row r="3239" spans="44:45" x14ac:dyDescent="0.25">
      <c r="AR3239" s="30"/>
      <c r="AS3239" s="31"/>
    </row>
    <row r="3240" spans="44:45" x14ac:dyDescent="0.25">
      <c r="AR3240" s="30">
        <v>0.19500000000000003</v>
      </c>
      <c r="AS3240" s="31">
        <v>0.33774990747593109</v>
      </c>
    </row>
    <row r="3241" spans="44:45" x14ac:dyDescent="0.25">
      <c r="AR3241" s="30">
        <v>0.20500000000000004</v>
      </c>
      <c r="AS3241" s="31">
        <v>0.33774990747593109</v>
      </c>
    </row>
    <row r="3242" spans="44:45" x14ac:dyDescent="0.25">
      <c r="AR3242" s="30">
        <v>0.21500000000000005</v>
      </c>
      <c r="AS3242" s="31">
        <v>0.33774990747593109</v>
      </c>
    </row>
    <row r="3243" spans="44:45" x14ac:dyDescent="0.25">
      <c r="AR3243" s="30">
        <v>0.22500000000000006</v>
      </c>
      <c r="AS3243" s="31">
        <v>0.33774990747593109</v>
      </c>
    </row>
    <row r="3244" spans="44:45" x14ac:dyDescent="0.25">
      <c r="AR3244" s="30">
        <v>0.23500000000000007</v>
      </c>
      <c r="AS3244" s="31">
        <v>0.33774990747593109</v>
      </c>
    </row>
    <row r="3245" spans="44:45" x14ac:dyDescent="0.25">
      <c r="AR3245" s="30">
        <v>0.24500000000000008</v>
      </c>
      <c r="AS3245" s="31">
        <v>0.33774990747593109</v>
      </c>
    </row>
    <row r="3246" spans="44:45" x14ac:dyDescent="0.25">
      <c r="AR3246" s="30">
        <v>0.25500000000000006</v>
      </c>
      <c r="AS3246" s="31">
        <v>0.33774990747593109</v>
      </c>
    </row>
    <row r="3247" spans="44:45" x14ac:dyDescent="0.25">
      <c r="AR3247" s="30">
        <v>0.26500000000000007</v>
      </c>
      <c r="AS3247" s="31">
        <v>0.33774990747593109</v>
      </c>
    </row>
    <row r="3248" spans="44:45" x14ac:dyDescent="0.25">
      <c r="AR3248" s="30">
        <v>0.27500000000000008</v>
      </c>
      <c r="AS3248" s="31">
        <v>0.33774990747593109</v>
      </c>
    </row>
    <row r="3249" spans="44:45" x14ac:dyDescent="0.25">
      <c r="AR3249" s="30">
        <v>0.28500000000000009</v>
      </c>
      <c r="AS3249" s="31">
        <v>0.33774990747593109</v>
      </c>
    </row>
    <row r="3250" spans="44:45" x14ac:dyDescent="0.25">
      <c r="AR3250" s="30">
        <v>0.2950000000000001</v>
      </c>
      <c r="AS3250" s="31">
        <v>0.33774990747593109</v>
      </c>
    </row>
    <row r="3251" spans="44:45" x14ac:dyDescent="0.25">
      <c r="AR3251" s="30">
        <v>0.3050000000000001</v>
      </c>
      <c r="AS3251" s="31">
        <v>0.33774990747593109</v>
      </c>
    </row>
    <row r="3252" spans="44:45" x14ac:dyDescent="0.25">
      <c r="AR3252" s="30">
        <v>0.31500000000000011</v>
      </c>
      <c r="AS3252" s="31">
        <v>0.33774990747593109</v>
      </c>
    </row>
    <row r="3253" spans="44:45" x14ac:dyDescent="0.25">
      <c r="AR3253" s="30">
        <v>0.32500000000000012</v>
      </c>
      <c r="AS3253" s="31">
        <v>0.33774990747593109</v>
      </c>
    </row>
    <row r="3254" spans="44:45" x14ac:dyDescent="0.25">
      <c r="AR3254" s="30">
        <v>0.33500000000000013</v>
      </c>
      <c r="AS3254" s="31">
        <v>0.33774990747593109</v>
      </c>
    </row>
    <row r="3255" spans="44:45" x14ac:dyDescent="0.25">
      <c r="AR3255" s="30">
        <v>0.34500000000000014</v>
      </c>
      <c r="AS3255" s="31">
        <v>0.33774990747593109</v>
      </c>
    </row>
    <row r="3256" spans="44:45" x14ac:dyDescent="0.25">
      <c r="AR3256" s="30">
        <v>0.35500000000000015</v>
      </c>
      <c r="AS3256" s="31">
        <v>0.33774990747593109</v>
      </c>
    </row>
    <row r="3257" spans="44:45" x14ac:dyDescent="0.25">
      <c r="AR3257" s="30">
        <v>0.36500000000000016</v>
      </c>
      <c r="AS3257" s="31">
        <v>0.33774990747593109</v>
      </c>
    </row>
    <row r="3258" spans="44:45" x14ac:dyDescent="0.25">
      <c r="AR3258" s="30">
        <v>0.37500000000000017</v>
      </c>
      <c r="AS3258" s="31">
        <v>0.33774990747593109</v>
      </c>
    </row>
    <row r="3259" spans="44:45" x14ac:dyDescent="0.25">
      <c r="AR3259" s="30">
        <v>0.38500000000000018</v>
      </c>
      <c r="AS3259" s="31">
        <v>0.33774990747593109</v>
      </c>
    </row>
    <row r="3260" spans="44:45" x14ac:dyDescent="0.25">
      <c r="AR3260" s="30">
        <v>0.39500000000000018</v>
      </c>
      <c r="AS3260" s="31">
        <v>0.33774990747593109</v>
      </c>
    </row>
    <row r="3261" spans="44:45" x14ac:dyDescent="0.25">
      <c r="AR3261" s="30">
        <v>0.40500000000000019</v>
      </c>
      <c r="AS3261" s="31">
        <v>0.33774990747593109</v>
      </c>
    </row>
    <row r="3262" spans="44:45" x14ac:dyDescent="0.25">
      <c r="AR3262" s="30">
        <v>0.4150000000000002</v>
      </c>
      <c r="AS3262" s="31">
        <v>0.33774990747593109</v>
      </c>
    </row>
    <row r="3263" spans="44:45" x14ac:dyDescent="0.25">
      <c r="AR3263" s="30">
        <v>0.42500000000000021</v>
      </c>
      <c r="AS3263" s="31">
        <v>0.33774990747593109</v>
      </c>
    </row>
    <row r="3264" spans="44:45" x14ac:dyDescent="0.25">
      <c r="AR3264" s="30">
        <v>0.43500000000000022</v>
      </c>
      <c r="AS3264" s="31">
        <v>0.33774990747593109</v>
      </c>
    </row>
    <row r="3265" spans="44:45" x14ac:dyDescent="0.25">
      <c r="AR3265" s="30">
        <v>0.44500000000000023</v>
      </c>
      <c r="AS3265" s="31">
        <v>0.33774990747593109</v>
      </c>
    </row>
    <row r="3266" spans="44:45" x14ac:dyDescent="0.25">
      <c r="AR3266" s="30">
        <v>0.45500000000000024</v>
      </c>
      <c r="AS3266" s="31">
        <v>0.33774990747593109</v>
      </c>
    </row>
    <row r="3267" spans="44:45" x14ac:dyDescent="0.25">
      <c r="AR3267" s="30">
        <v>0.46500000000000025</v>
      </c>
      <c r="AS3267" s="31">
        <v>0.33774990747593109</v>
      </c>
    </row>
    <row r="3268" spans="44:45" x14ac:dyDescent="0.25">
      <c r="AR3268" s="30">
        <v>0.47500000000000026</v>
      </c>
      <c r="AS3268" s="31">
        <v>0.33774990747593109</v>
      </c>
    </row>
    <row r="3269" spans="44:45" x14ac:dyDescent="0.25">
      <c r="AR3269" s="30">
        <v>0.48500000000000026</v>
      </c>
      <c r="AS3269" s="31">
        <v>0.33774990747593109</v>
      </c>
    </row>
    <row r="3270" spans="44:45" x14ac:dyDescent="0.25">
      <c r="AR3270" s="30">
        <v>0.49500000000000027</v>
      </c>
      <c r="AS3270" s="31">
        <v>0.33774990747593109</v>
      </c>
    </row>
    <row r="3271" spans="44:45" x14ac:dyDescent="0.25">
      <c r="AR3271" s="30">
        <v>0.50500000000000023</v>
      </c>
      <c r="AS3271" s="31">
        <v>0.33774990747593109</v>
      </c>
    </row>
    <row r="3272" spans="44:45" x14ac:dyDescent="0.25">
      <c r="AR3272" s="30">
        <v>0.51500000000000024</v>
      </c>
      <c r="AS3272" s="31">
        <v>0.33774990747593109</v>
      </c>
    </row>
    <row r="3273" spans="44:45" x14ac:dyDescent="0.25">
      <c r="AR3273" s="30">
        <v>0.52500000000000024</v>
      </c>
      <c r="AS3273" s="31">
        <v>0.33774990747593109</v>
      </c>
    </row>
    <row r="3274" spans="44:45" x14ac:dyDescent="0.25">
      <c r="AR3274" s="30">
        <v>0.53500000000000025</v>
      </c>
      <c r="AS3274" s="31">
        <v>0.33774990747593109</v>
      </c>
    </row>
    <row r="3275" spans="44:45" x14ac:dyDescent="0.25">
      <c r="AR3275" s="30">
        <v>0.54500000000000026</v>
      </c>
      <c r="AS3275" s="31">
        <v>0.33774990747593109</v>
      </c>
    </row>
    <row r="3276" spans="44:45" x14ac:dyDescent="0.25">
      <c r="AR3276" s="30">
        <v>0.55500000000000027</v>
      </c>
      <c r="AS3276" s="31">
        <v>0.33774990747593109</v>
      </c>
    </row>
    <row r="3277" spans="44:45" x14ac:dyDescent="0.25">
      <c r="AR3277" s="30">
        <v>0.56500000000000028</v>
      </c>
      <c r="AS3277" s="31">
        <v>0.33774990747593109</v>
      </c>
    </row>
    <row r="3278" spans="44:45" x14ac:dyDescent="0.25">
      <c r="AR3278" s="30">
        <v>0.57500000000000029</v>
      </c>
      <c r="AS3278" s="31">
        <v>0.33774990747593109</v>
      </c>
    </row>
    <row r="3279" spans="44:45" x14ac:dyDescent="0.25">
      <c r="AR3279" s="30">
        <v>0.5850000000000003</v>
      </c>
      <c r="AS3279" s="31">
        <v>0.33774990747593109</v>
      </c>
    </row>
    <row r="3280" spans="44:45" x14ac:dyDescent="0.25">
      <c r="AR3280" s="30">
        <v>0.59500000000000031</v>
      </c>
      <c r="AS3280" s="31">
        <v>0.33774990747593109</v>
      </c>
    </row>
    <row r="3281" spans="44:45" x14ac:dyDescent="0.25">
      <c r="AR3281" s="30">
        <v>0.60500000000000032</v>
      </c>
      <c r="AS3281" s="31">
        <v>0.33774990747593109</v>
      </c>
    </row>
    <row r="3282" spans="44:45" x14ac:dyDescent="0.25">
      <c r="AR3282" s="30">
        <v>0.61500000000000032</v>
      </c>
      <c r="AS3282" s="31">
        <v>0.33774990747593109</v>
      </c>
    </row>
    <row r="3283" spans="44:45" x14ac:dyDescent="0.25">
      <c r="AR3283" s="30">
        <v>0.62500000000000033</v>
      </c>
      <c r="AS3283" s="31">
        <v>0.33774990747593109</v>
      </c>
    </row>
    <row r="3284" spans="44:45" x14ac:dyDescent="0.25">
      <c r="AR3284" s="30">
        <v>0.63500000000000034</v>
      </c>
      <c r="AS3284" s="31">
        <v>0.33774990747593109</v>
      </c>
    </row>
    <row r="3285" spans="44:45" x14ac:dyDescent="0.25">
      <c r="AR3285" s="30">
        <v>0.64500000000000035</v>
      </c>
      <c r="AS3285" s="31">
        <v>0.33774990747593109</v>
      </c>
    </row>
    <row r="3286" spans="44:45" x14ac:dyDescent="0.25">
      <c r="AR3286" s="30">
        <v>0.65500000000000036</v>
      </c>
      <c r="AS3286" s="31">
        <v>0.33774990747593109</v>
      </c>
    </row>
    <row r="3287" spans="44:45" x14ac:dyDescent="0.25">
      <c r="AR3287" s="30">
        <v>0.66500000000000037</v>
      </c>
      <c r="AS3287" s="31">
        <v>0.33774990747593109</v>
      </c>
    </row>
    <row r="3288" spans="44:45" x14ac:dyDescent="0.25">
      <c r="AR3288" s="30">
        <v>0.67500000000000038</v>
      </c>
      <c r="AS3288" s="31">
        <v>0.33774990747593109</v>
      </c>
    </row>
    <row r="3289" spans="44:45" x14ac:dyDescent="0.25">
      <c r="AR3289" s="30">
        <v>0.68500000000000039</v>
      </c>
      <c r="AS3289" s="31">
        <v>0.33774990747593109</v>
      </c>
    </row>
    <row r="3290" spans="44:45" x14ac:dyDescent="0.25">
      <c r="AR3290" s="30">
        <v>0.6950000000000004</v>
      </c>
      <c r="AS3290" s="31">
        <v>0.33774990747593109</v>
      </c>
    </row>
    <row r="3291" spans="44:45" x14ac:dyDescent="0.25">
      <c r="AR3291" s="30">
        <v>0.7050000000000004</v>
      </c>
      <c r="AS3291" s="31">
        <v>0.33774990747593109</v>
      </c>
    </row>
    <row r="3292" spans="44:45" x14ac:dyDescent="0.25">
      <c r="AR3292" s="30">
        <v>0.71500000000000041</v>
      </c>
      <c r="AS3292" s="31">
        <v>0.33774990747593109</v>
      </c>
    </row>
    <row r="3293" spans="44:45" x14ac:dyDescent="0.25">
      <c r="AR3293" s="30">
        <v>0.72500000000000042</v>
      </c>
      <c r="AS3293" s="31">
        <v>0.33774990747593109</v>
      </c>
    </row>
    <row r="3294" spans="44:45" x14ac:dyDescent="0.25">
      <c r="AR3294" s="30">
        <v>0.73500000000000043</v>
      </c>
      <c r="AS3294" s="31">
        <v>0.33774990747593109</v>
      </c>
    </row>
    <row r="3295" spans="44:45" x14ac:dyDescent="0.25">
      <c r="AR3295" s="30">
        <v>0.74500000000000044</v>
      </c>
      <c r="AS3295" s="31">
        <v>0.33774990747593109</v>
      </c>
    </row>
    <row r="3296" spans="44:45" x14ac:dyDescent="0.25">
      <c r="AR3296" s="30">
        <v>0.75500000000000045</v>
      </c>
      <c r="AS3296" s="31">
        <v>0.33774990747593109</v>
      </c>
    </row>
    <row r="3297" spans="44:45" x14ac:dyDescent="0.25">
      <c r="AR3297" s="30">
        <v>0.76500000000000046</v>
      </c>
      <c r="AS3297" s="31">
        <v>0.33774990747593109</v>
      </c>
    </row>
    <row r="3298" spans="44:45" x14ac:dyDescent="0.25">
      <c r="AR3298" s="30">
        <v>0.77500000000000047</v>
      </c>
      <c r="AS3298" s="31">
        <v>0.33774990747593109</v>
      </c>
    </row>
    <row r="3299" spans="44:45" x14ac:dyDescent="0.25">
      <c r="AR3299" s="30">
        <v>0.78500000000000048</v>
      </c>
      <c r="AS3299" s="31">
        <v>0.33774990747593109</v>
      </c>
    </row>
    <row r="3300" spans="44:45" x14ac:dyDescent="0.25">
      <c r="AR3300" s="30">
        <v>0.79500000000000048</v>
      </c>
      <c r="AS3300" s="31">
        <v>0.33774990747593109</v>
      </c>
    </row>
    <row r="3301" spans="44:45" x14ac:dyDescent="0.25">
      <c r="AR3301" s="30">
        <v>0.80500000000000049</v>
      </c>
      <c r="AS3301" s="31">
        <v>0.33774990747593109</v>
      </c>
    </row>
    <row r="3302" spans="44:45" x14ac:dyDescent="0.25">
      <c r="AR3302" s="30"/>
      <c r="AS3302" s="31"/>
    </row>
    <row r="3303" spans="44:45" x14ac:dyDescent="0.25">
      <c r="AR3303" s="30">
        <v>0.20000000000000004</v>
      </c>
      <c r="AS3303" s="31">
        <v>0.34641016151377552</v>
      </c>
    </row>
    <row r="3304" spans="44:45" x14ac:dyDescent="0.25">
      <c r="AR3304" s="30">
        <v>0.21000000000000005</v>
      </c>
      <c r="AS3304" s="31">
        <v>0.34641016151377552</v>
      </c>
    </row>
    <row r="3305" spans="44:45" x14ac:dyDescent="0.25">
      <c r="AR3305" s="30">
        <v>0.22000000000000006</v>
      </c>
      <c r="AS3305" s="31">
        <v>0.34641016151377552</v>
      </c>
    </row>
    <row r="3306" spans="44:45" x14ac:dyDescent="0.25">
      <c r="AR3306" s="30">
        <v>0.23000000000000007</v>
      </c>
      <c r="AS3306" s="31">
        <v>0.34641016151377552</v>
      </c>
    </row>
    <row r="3307" spans="44:45" x14ac:dyDescent="0.25">
      <c r="AR3307" s="30">
        <v>0.24000000000000007</v>
      </c>
      <c r="AS3307" s="31">
        <v>0.34641016151377552</v>
      </c>
    </row>
    <row r="3308" spans="44:45" x14ac:dyDescent="0.25">
      <c r="AR3308" s="30">
        <v>0.25000000000000006</v>
      </c>
      <c r="AS3308" s="31">
        <v>0.34641016151377552</v>
      </c>
    </row>
    <row r="3309" spans="44:45" x14ac:dyDescent="0.25">
      <c r="AR3309" s="30">
        <v>0.26000000000000006</v>
      </c>
      <c r="AS3309" s="31">
        <v>0.34641016151377552</v>
      </c>
    </row>
    <row r="3310" spans="44:45" x14ac:dyDescent="0.25">
      <c r="AR3310" s="30">
        <v>0.27000000000000007</v>
      </c>
      <c r="AS3310" s="31">
        <v>0.34641016151377552</v>
      </c>
    </row>
    <row r="3311" spans="44:45" x14ac:dyDescent="0.25">
      <c r="AR3311" s="30">
        <v>0.28000000000000008</v>
      </c>
      <c r="AS3311" s="31">
        <v>0.34641016151377552</v>
      </c>
    </row>
    <row r="3312" spans="44:45" x14ac:dyDescent="0.25">
      <c r="AR3312" s="30">
        <v>0.29000000000000009</v>
      </c>
      <c r="AS3312" s="31">
        <v>0.34641016151377552</v>
      </c>
    </row>
    <row r="3313" spans="44:45" x14ac:dyDescent="0.25">
      <c r="AR3313" s="30">
        <v>0.3000000000000001</v>
      </c>
      <c r="AS3313" s="31">
        <v>0.34641016151377552</v>
      </c>
    </row>
    <row r="3314" spans="44:45" x14ac:dyDescent="0.25">
      <c r="AR3314" s="30">
        <v>0.31000000000000011</v>
      </c>
      <c r="AS3314" s="31">
        <v>0.34641016151377552</v>
      </c>
    </row>
    <row r="3315" spans="44:45" x14ac:dyDescent="0.25">
      <c r="AR3315" s="30">
        <v>0.32000000000000012</v>
      </c>
      <c r="AS3315" s="31">
        <v>0.34641016151377552</v>
      </c>
    </row>
    <row r="3316" spans="44:45" x14ac:dyDescent="0.25">
      <c r="AR3316" s="30">
        <v>0.33000000000000013</v>
      </c>
      <c r="AS3316" s="31">
        <v>0.34641016151377552</v>
      </c>
    </row>
    <row r="3317" spans="44:45" x14ac:dyDescent="0.25">
      <c r="AR3317" s="30">
        <v>0.34000000000000014</v>
      </c>
      <c r="AS3317" s="31">
        <v>0.34641016151377552</v>
      </c>
    </row>
    <row r="3318" spans="44:45" x14ac:dyDescent="0.25">
      <c r="AR3318" s="30">
        <v>0.35000000000000014</v>
      </c>
      <c r="AS3318" s="31">
        <v>0.34641016151377552</v>
      </c>
    </row>
    <row r="3319" spans="44:45" x14ac:dyDescent="0.25">
      <c r="AR3319" s="30">
        <v>0.36000000000000015</v>
      </c>
      <c r="AS3319" s="31">
        <v>0.34641016151377552</v>
      </c>
    </row>
    <row r="3320" spans="44:45" x14ac:dyDescent="0.25">
      <c r="AR3320" s="30">
        <v>0.37000000000000016</v>
      </c>
      <c r="AS3320" s="31">
        <v>0.34641016151377552</v>
      </c>
    </row>
    <row r="3321" spans="44:45" x14ac:dyDescent="0.25">
      <c r="AR3321" s="30">
        <v>0.38000000000000017</v>
      </c>
      <c r="AS3321" s="31">
        <v>0.34641016151377552</v>
      </c>
    </row>
    <row r="3322" spans="44:45" x14ac:dyDescent="0.25">
      <c r="AR3322" s="30">
        <v>0.39000000000000018</v>
      </c>
      <c r="AS3322" s="31">
        <v>0.34641016151377552</v>
      </c>
    </row>
    <row r="3323" spans="44:45" x14ac:dyDescent="0.25">
      <c r="AR3323" s="30">
        <v>0.40000000000000019</v>
      </c>
      <c r="AS3323" s="31">
        <v>0.34641016151377552</v>
      </c>
    </row>
    <row r="3324" spans="44:45" x14ac:dyDescent="0.25">
      <c r="AR3324" s="30">
        <v>0.4100000000000002</v>
      </c>
      <c r="AS3324" s="31">
        <v>0.34641016151377552</v>
      </c>
    </row>
    <row r="3325" spans="44:45" x14ac:dyDescent="0.25">
      <c r="AR3325" s="30">
        <v>0.42000000000000021</v>
      </c>
      <c r="AS3325" s="31">
        <v>0.34641016151377552</v>
      </c>
    </row>
    <row r="3326" spans="44:45" x14ac:dyDescent="0.25">
      <c r="AR3326" s="30">
        <v>0.43000000000000022</v>
      </c>
      <c r="AS3326" s="31">
        <v>0.34641016151377552</v>
      </c>
    </row>
    <row r="3327" spans="44:45" x14ac:dyDescent="0.25">
      <c r="AR3327" s="30">
        <v>0.44000000000000022</v>
      </c>
      <c r="AS3327" s="31">
        <v>0.34641016151377552</v>
      </c>
    </row>
    <row r="3328" spans="44:45" x14ac:dyDescent="0.25">
      <c r="AR3328" s="30">
        <v>0.45000000000000023</v>
      </c>
      <c r="AS3328" s="31">
        <v>0.34641016151377552</v>
      </c>
    </row>
    <row r="3329" spans="44:45" x14ac:dyDescent="0.25">
      <c r="AR3329" s="30">
        <v>0.46000000000000024</v>
      </c>
      <c r="AS3329" s="31">
        <v>0.34641016151377552</v>
      </c>
    </row>
    <row r="3330" spans="44:45" x14ac:dyDescent="0.25">
      <c r="AR3330" s="30">
        <v>0.47000000000000025</v>
      </c>
      <c r="AS3330" s="31">
        <v>0.34641016151377552</v>
      </c>
    </row>
    <row r="3331" spans="44:45" x14ac:dyDescent="0.25">
      <c r="AR3331" s="30">
        <v>0.48000000000000026</v>
      </c>
      <c r="AS3331" s="31">
        <v>0.34641016151377552</v>
      </c>
    </row>
    <row r="3332" spans="44:45" x14ac:dyDescent="0.25">
      <c r="AR3332" s="30">
        <v>0.49000000000000027</v>
      </c>
      <c r="AS3332" s="31">
        <v>0.34641016151377552</v>
      </c>
    </row>
    <row r="3333" spans="44:45" x14ac:dyDescent="0.25">
      <c r="AR3333" s="30">
        <v>0.50000000000000022</v>
      </c>
      <c r="AS3333" s="31">
        <v>0.34641016151377552</v>
      </c>
    </row>
    <row r="3334" spans="44:45" x14ac:dyDescent="0.25">
      <c r="AR3334" s="30">
        <v>0.51000000000000023</v>
      </c>
      <c r="AS3334" s="31">
        <v>0.34641016151377552</v>
      </c>
    </row>
    <row r="3335" spans="44:45" x14ac:dyDescent="0.25">
      <c r="AR3335" s="30">
        <v>0.52000000000000024</v>
      </c>
      <c r="AS3335" s="31">
        <v>0.34641016151377552</v>
      </c>
    </row>
    <row r="3336" spans="44:45" x14ac:dyDescent="0.25">
      <c r="AR3336" s="30">
        <v>0.53000000000000025</v>
      </c>
      <c r="AS3336" s="31">
        <v>0.34641016151377552</v>
      </c>
    </row>
    <row r="3337" spans="44:45" x14ac:dyDescent="0.25">
      <c r="AR3337" s="30">
        <v>0.54000000000000026</v>
      </c>
      <c r="AS3337" s="31">
        <v>0.34641016151377552</v>
      </c>
    </row>
    <row r="3338" spans="44:45" x14ac:dyDescent="0.25">
      <c r="AR3338" s="30">
        <v>0.55000000000000027</v>
      </c>
      <c r="AS3338" s="31">
        <v>0.34641016151377552</v>
      </c>
    </row>
    <row r="3339" spans="44:45" x14ac:dyDescent="0.25">
      <c r="AR3339" s="30">
        <v>0.56000000000000028</v>
      </c>
      <c r="AS3339" s="31">
        <v>0.34641016151377552</v>
      </c>
    </row>
    <row r="3340" spans="44:45" x14ac:dyDescent="0.25">
      <c r="AR3340" s="30">
        <v>0.57000000000000028</v>
      </c>
      <c r="AS3340" s="31">
        <v>0.34641016151377552</v>
      </c>
    </row>
    <row r="3341" spans="44:45" x14ac:dyDescent="0.25">
      <c r="AR3341" s="30">
        <v>0.58000000000000029</v>
      </c>
      <c r="AS3341" s="31">
        <v>0.34641016151377552</v>
      </c>
    </row>
    <row r="3342" spans="44:45" x14ac:dyDescent="0.25">
      <c r="AR3342" s="30">
        <v>0.5900000000000003</v>
      </c>
      <c r="AS3342" s="31">
        <v>0.34641016151377552</v>
      </c>
    </row>
    <row r="3343" spans="44:45" x14ac:dyDescent="0.25">
      <c r="AR3343" s="30">
        <v>0.60000000000000031</v>
      </c>
      <c r="AS3343" s="31">
        <v>0.34641016151377552</v>
      </c>
    </row>
    <row r="3344" spans="44:45" x14ac:dyDescent="0.25">
      <c r="AR3344" s="30">
        <v>0.61000000000000032</v>
      </c>
      <c r="AS3344" s="31">
        <v>0.34641016151377552</v>
      </c>
    </row>
    <row r="3345" spans="44:45" x14ac:dyDescent="0.25">
      <c r="AR3345" s="30">
        <v>0.62000000000000033</v>
      </c>
      <c r="AS3345" s="31">
        <v>0.34641016151377552</v>
      </c>
    </row>
    <row r="3346" spans="44:45" x14ac:dyDescent="0.25">
      <c r="AR3346" s="30">
        <v>0.63000000000000034</v>
      </c>
      <c r="AS3346" s="31">
        <v>0.34641016151377552</v>
      </c>
    </row>
    <row r="3347" spans="44:45" x14ac:dyDescent="0.25">
      <c r="AR3347" s="30">
        <v>0.64000000000000035</v>
      </c>
      <c r="AS3347" s="31">
        <v>0.34641016151377552</v>
      </c>
    </row>
    <row r="3348" spans="44:45" x14ac:dyDescent="0.25">
      <c r="AR3348" s="30">
        <v>0.65000000000000036</v>
      </c>
      <c r="AS3348" s="31">
        <v>0.34641016151377552</v>
      </c>
    </row>
    <row r="3349" spans="44:45" x14ac:dyDescent="0.25">
      <c r="AR3349" s="30">
        <v>0.66000000000000036</v>
      </c>
      <c r="AS3349" s="31">
        <v>0.34641016151377552</v>
      </c>
    </row>
    <row r="3350" spans="44:45" x14ac:dyDescent="0.25">
      <c r="AR3350" s="30">
        <v>0.67000000000000037</v>
      </c>
      <c r="AS3350" s="31">
        <v>0.34641016151377552</v>
      </c>
    </row>
    <row r="3351" spans="44:45" x14ac:dyDescent="0.25">
      <c r="AR3351" s="30">
        <v>0.68000000000000038</v>
      </c>
      <c r="AS3351" s="31">
        <v>0.34641016151377552</v>
      </c>
    </row>
    <row r="3352" spans="44:45" x14ac:dyDescent="0.25">
      <c r="AR3352" s="30">
        <v>0.69000000000000039</v>
      </c>
      <c r="AS3352" s="31">
        <v>0.34641016151377552</v>
      </c>
    </row>
    <row r="3353" spans="44:45" x14ac:dyDescent="0.25">
      <c r="AR3353" s="30">
        <v>0.7000000000000004</v>
      </c>
      <c r="AS3353" s="31">
        <v>0.34641016151377552</v>
      </c>
    </row>
    <row r="3354" spans="44:45" x14ac:dyDescent="0.25">
      <c r="AR3354" s="30">
        <v>0.71000000000000041</v>
      </c>
      <c r="AS3354" s="31">
        <v>0.34641016151377552</v>
      </c>
    </row>
    <row r="3355" spans="44:45" x14ac:dyDescent="0.25">
      <c r="AR3355" s="30">
        <v>0.72000000000000042</v>
      </c>
      <c r="AS3355" s="31">
        <v>0.34641016151377552</v>
      </c>
    </row>
    <row r="3356" spans="44:45" x14ac:dyDescent="0.25">
      <c r="AR3356" s="30">
        <v>0.73000000000000043</v>
      </c>
      <c r="AS3356" s="31">
        <v>0.34641016151377552</v>
      </c>
    </row>
    <row r="3357" spans="44:45" x14ac:dyDescent="0.25">
      <c r="AR3357" s="30">
        <v>0.74000000000000044</v>
      </c>
      <c r="AS3357" s="31">
        <v>0.34641016151377552</v>
      </c>
    </row>
    <row r="3358" spans="44:45" x14ac:dyDescent="0.25">
      <c r="AR3358" s="30">
        <v>0.75000000000000044</v>
      </c>
      <c r="AS3358" s="31">
        <v>0.34641016151377552</v>
      </c>
    </row>
    <row r="3359" spans="44:45" x14ac:dyDescent="0.25">
      <c r="AR3359" s="30">
        <v>0.76000000000000045</v>
      </c>
      <c r="AS3359" s="31">
        <v>0.34641016151377552</v>
      </c>
    </row>
    <row r="3360" spans="44:45" x14ac:dyDescent="0.25">
      <c r="AR3360" s="30">
        <v>0.77000000000000046</v>
      </c>
      <c r="AS3360" s="31">
        <v>0.34641016151377552</v>
      </c>
    </row>
    <row r="3361" spans="44:45" x14ac:dyDescent="0.25">
      <c r="AR3361" s="30">
        <v>0.78000000000000047</v>
      </c>
      <c r="AS3361" s="31">
        <v>0.34641016151377552</v>
      </c>
    </row>
    <row r="3362" spans="44:45" x14ac:dyDescent="0.25">
      <c r="AR3362" s="30">
        <v>0.79000000000000048</v>
      </c>
      <c r="AS3362" s="31">
        <v>0.34641016151377552</v>
      </c>
    </row>
    <row r="3363" spans="44:45" x14ac:dyDescent="0.25">
      <c r="AR3363" s="30">
        <v>0.80000000000000049</v>
      </c>
      <c r="AS3363" s="31">
        <v>0.34641016151377552</v>
      </c>
    </row>
    <row r="3364" spans="44:45" x14ac:dyDescent="0.25">
      <c r="AR3364" s="30"/>
      <c r="AS3364" s="31"/>
    </row>
    <row r="3365" spans="44:45" x14ac:dyDescent="0.25">
      <c r="AR3365" s="30">
        <v>0.20500000000000004</v>
      </c>
      <c r="AS3365" s="31">
        <v>0.35507041555161983</v>
      </c>
    </row>
    <row r="3366" spans="44:45" x14ac:dyDescent="0.25">
      <c r="AR3366" s="30">
        <v>0.21500000000000005</v>
      </c>
      <c r="AS3366" s="31">
        <v>0.35507041555161983</v>
      </c>
    </row>
    <row r="3367" spans="44:45" x14ac:dyDescent="0.25">
      <c r="AR3367" s="30">
        <v>0.22500000000000006</v>
      </c>
      <c r="AS3367" s="31">
        <v>0.35507041555161983</v>
      </c>
    </row>
    <row r="3368" spans="44:45" x14ac:dyDescent="0.25">
      <c r="AR3368" s="30">
        <v>0.23500000000000007</v>
      </c>
      <c r="AS3368" s="31">
        <v>0.35507041555161983</v>
      </c>
    </row>
    <row r="3369" spans="44:45" x14ac:dyDescent="0.25">
      <c r="AR3369" s="30">
        <v>0.24500000000000008</v>
      </c>
      <c r="AS3369" s="31">
        <v>0.35507041555161983</v>
      </c>
    </row>
    <row r="3370" spans="44:45" x14ac:dyDescent="0.25">
      <c r="AR3370" s="30">
        <v>0.25500000000000006</v>
      </c>
      <c r="AS3370" s="31">
        <v>0.35507041555161983</v>
      </c>
    </row>
    <row r="3371" spans="44:45" x14ac:dyDescent="0.25">
      <c r="AR3371" s="30">
        <v>0.26500000000000007</v>
      </c>
      <c r="AS3371" s="31">
        <v>0.35507041555161983</v>
      </c>
    </row>
    <row r="3372" spans="44:45" x14ac:dyDescent="0.25">
      <c r="AR3372" s="30">
        <v>0.27500000000000008</v>
      </c>
      <c r="AS3372" s="31">
        <v>0.35507041555161983</v>
      </c>
    </row>
    <row r="3373" spans="44:45" x14ac:dyDescent="0.25">
      <c r="AR3373" s="30">
        <v>0.28500000000000009</v>
      </c>
      <c r="AS3373" s="31">
        <v>0.35507041555161983</v>
      </c>
    </row>
    <row r="3374" spans="44:45" x14ac:dyDescent="0.25">
      <c r="AR3374" s="30">
        <v>0.2950000000000001</v>
      </c>
      <c r="AS3374" s="31">
        <v>0.35507041555161983</v>
      </c>
    </row>
    <row r="3375" spans="44:45" x14ac:dyDescent="0.25">
      <c r="AR3375" s="30">
        <v>0.3050000000000001</v>
      </c>
      <c r="AS3375" s="31">
        <v>0.35507041555161983</v>
      </c>
    </row>
    <row r="3376" spans="44:45" x14ac:dyDescent="0.25">
      <c r="AR3376" s="30">
        <v>0.31500000000000011</v>
      </c>
      <c r="AS3376" s="31">
        <v>0.35507041555161983</v>
      </c>
    </row>
    <row r="3377" spans="44:45" x14ac:dyDescent="0.25">
      <c r="AR3377" s="30">
        <v>0.32500000000000012</v>
      </c>
      <c r="AS3377" s="31">
        <v>0.35507041555161983</v>
      </c>
    </row>
    <row r="3378" spans="44:45" x14ac:dyDescent="0.25">
      <c r="AR3378" s="30">
        <v>0.33500000000000013</v>
      </c>
      <c r="AS3378" s="31">
        <v>0.35507041555161983</v>
      </c>
    </row>
    <row r="3379" spans="44:45" x14ac:dyDescent="0.25">
      <c r="AR3379" s="30">
        <v>0.34500000000000014</v>
      </c>
      <c r="AS3379" s="31">
        <v>0.35507041555161983</v>
      </c>
    </row>
    <row r="3380" spans="44:45" x14ac:dyDescent="0.25">
      <c r="AR3380" s="30">
        <v>0.35500000000000015</v>
      </c>
      <c r="AS3380" s="31">
        <v>0.35507041555161983</v>
      </c>
    </row>
    <row r="3381" spans="44:45" x14ac:dyDescent="0.25">
      <c r="AR3381" s="30">
        <v>0.36500000000000016</v>
      </c>
      <c r="AS3381" s="31">
        <v>0.35507041555161983</v>
      </c>
    </row>
    <row r="3382" spans="44:45" x14ac:dyDescent="0.25">
      <c r="AR3382" s="30">
        <v>0.37500000000000017</v>
      </c>
      <c r="AS3382" s="31">
        <v>0.35507041555161983</v>
      </c>
    </row>
    <row r="3383" spans="44:45" x14ac:dyDescent="0.25">
      <c r="AR3383" s="30">
        <v>0.38500000000000018</v>
      </c>
      <c r="AS3383" s="31">
        <v>0.35507041555161983</v>
      </c>
    </row>
    <row r="3384" spans="44:45" x14ac:dyDescent="0.25">
      <c r="AR3384" s="30">
        <v>0.39500000000000018</v>
      </c>
      <c r="AS3384" s="31">
        <v>0.35507041555161983</v>
      </c>
    </row>
    <row r="3385" spans="44:45" x14ac:dyDescent="0.25">
      <c r="AR3385" s="30">
        <v>0.40500000000000019</v>
      </c>
      <c r="AS3385" s="31">
        <v>0.35507041555161983</v>
      </c>
    </row>
    <row r="3386" spans="44:45" x14ac:dyDescent="0.25">
      <c r="AR3386" s="30">
        <v>0.4150000000000002</v>
      </c>
      <c r="AS3386" s="31">
        <v>0.35507041555161983</v>
      </c>
    </row>
    <row r="3387" spans="44:45" x14ac:dyDescent="0.25">
      <c r="AR3387" s="30">
        <v>0.42500000000000021</v>
      </c>
      <c r="AS3387" s="31">
        <v>0.35507041555161983</v>
      </c>
    </row>
    <row r="3388" spans="44:45" x14ac:dyDescent="0.25">
      <c r="AR3388" s="30">
        <v>0.43500000000000022</v>
      </c>
      <c r="AS3388" s="31">
        <v>0.35507041555161983</v>
      </c>
    </row>
    <row r="3389" spans="44:45" x14ac:dyDescent="0.25">
      <c r="AR3389" s="30">
        <v>0.44500000000000023</v>
      </c>
      <c r="AS3389" s="31">
        <v>0.35507041555161983</v>
      </c>
    </row>
    <row r="3390" spans="44:45" x14ac:dyDescent="0.25">
      <c r="AR3390" s="30">
        <v>0.45500000000000024</v>
      </c>
      <c r="AS3390" s="31">
        <v>0.35507041555161983</v>
      </c>
    </row>
    <row r="3391" spans="44:45" x14ac:dyDescent="0.25">
      <c r="AR3391" s="30">
        <v>0.46500000000000025</v>
      </c>
      <c r="AS3391" s="31">
        <v>0.35507041555161983</v>
      </c>
    </row>
    <row r="3392" spans="44:45" x14ac:dyDescent="0.25">
      <c r="AR3392" s="30">
        <v>0.47500000000000026</v>
      </c>
      <c r="AS3392" s="31">
        <v>0.35507041555161983</v>
      </c>
    </row>
    <row r="3393" spans="44:45" x14ac:dyDescent="0.25">
      <c r="AR3393" s="30">
        <v>0.48500000000000026</v>
      </c>
      <c r="AS3393" s="31">
        <v>0.35507041555161983</v>
      </c>
    </row>
    <row r="3394" spans="44:45" x14ac:dyDescent="0.25">
      <c r="AR3394" s="30">
        <v>0.49500000000000027</v>
      </c>
      <c r="AS3394" s="31">
        <v>0.35507041555161983</v>
      </c>
    </row>
    <row r="3395" spans="44:45" x14ac:dyDescent="0.25">
      <c r="AR3395" s="30">
        <v>0.50500000000000023</v>
      </c>
      <c r="AS3395" s="31">
        <v>0.35507041555161983</v>
      </c>
    </row>
    <row r="3396" spans="44:45" x14ac:dyDescent="0.25">
      <c r="AR3396" s="30">
        <v>0.51500000000000024</v>
      </c>
      <c r="AS3396" s="31">
        <v>0.35507041555161983</v>
      </c>
    </row>
    <row r="3397" spans="44:45" x14ac:dyDescent="0.25">
      <c r="AR3397" s="30">
        <v>0.52500000000000024</v>
      </c>
      <c r="AS3397" s="31">
        <v>0.35507041555161983</v>
      </c>
    </row>
    <row r="3398" spans="44:45" x14ac:dyDescent="0.25">
      <c r="AR3398" s="30">
        <v>0.53500000000000025</v>
      </c>
      <c r="AS3398" s="31">
        <v>0.35507041555161983</v>
      </c>
    </row>
    <row r="3399" spans="44:45" x14ac:dyDescent="0.25">
      <c r="AR3399" s="30">
        <v>0.54500000000000026</v>
      </c>
      <c r="AS3399" s="31">
        <v>0.35507041555161983</v>
      </c>
    </row>
    <row r="3400" spans="44:45" x14ac:dyDescent="0.25">
      <c r="AR3400" s="30">
        <v>0.55500000000000027</v>
      </c>
      <c r="AS3400" s="31">
        <v>0.35507041555161983</v>
      </c>
    </row>
    <row r="3401" spans="44:45" x14ac:dyDescent="0.25">
      <c r="AR3401" s="30">
        <v>0.56500000000000028</v>
      </c>
      <c r="AS3401" s="31">
        <v>0.35507041555161983</v>
      </c>
    </row>
    <row r="3402" spans="44:45" x14ac:dyDescent="0.25">
      <c r="AR3402" s="30">
        <v>0.57500000000000029</v>
      </c>
      <c r="AS3402" s="31">
        <v>0.35507041555161983</v>
      </c>
    </row>
    <row r="3403" spans="44:45" x14ac:dyDescent="0.25">
      <c r="AR3403" s="30">
        <v>0.5850000000000003</v>
      </c>
      <c r="AS3403" s="31">
        <v>0.35507041555161983</v>
      </c>
    </row>
    <row r="3404" spans="44:45" x14ac:dyDescent="0.25">
      <c r="AR3404" s="30">
        <v>0.59500000000000031</v>
      </c>
      <c r="AS3404" s="31">
        <v>0.35507041555161983</v>
      </c>
    </row>
    <row r="3405" spans="44:45" x14ac:dyDescent="0.25">
      <c r="AR3405" s="30">
        <v>0.60500000000000032</v>
      </c>
      <c r="AS3405" s="31">
        <v>0.35507041555161983</v>
      </c>
    </row>
    <row r="3406" spans="44:45" x14ac:dyDescent="0.25">
      <c r="AR3406" s="30">
        <v>0.61500000000000032</v>
      </c>
      <c r="AS3406" s="31">
        <v>0.35507041555161983</v>
      </c>
    </row>
    <row r="3407" spans="44:45" x14ac:dyDescent="0.25">
      <c r="AR3407" s="30">
        <v>0.62500000000000033</v>
      </c>
      <c r="AS3407" s="31">
        <v>0.35507041555161983</v>
      </c>
    </row>
    <row r="3408" spans="44:45" x14ac:dyDescent="0.25">
      <c r="AR3408" s="30">
        <v>0.63500000000000034</v>
      </c>
      <c r="AS3408" s="31">
        <v>0.35507041555161983</v>
      </c>
    </row>
    <row r="3409" spans="44:45" x14ac:dyDescent="0.25">
      <c r="AR3409" s="30">
        <v>0.64500000000000035</v>
      </c>
      <c r="AS3409" s="31">
        <v>0.35507041555161983</v>
      </c>
    </row>
    <row r="3410" spans="44:45" x14ac:dyDescent="0.25">
      <c r="AR3410" s="30">
        <v>0.65500000000000036</v>
      </c>
      <c r="AS3410" s="31">
        <v>0.35507041555161983</v>
      </c>
    </row>
    <row r="3411" spans="44:45" x14ac:dyDescent="0.25">
      <c r="AR3411" s="30">
        <v>0.66500000000000037</v>
      </c>
      <c r="AS3411" s="31">
        <v>0.35507041555161983</v>
      </c>
    </row>
    <row r="3412" spans="44:45" x14ac:dyDescent="0.25">
      <c r="AR3412" s="30">
        <v>0.67500000000000038</v>
      </c>
      <c r="AS3412" s="31">
        <v>0.35507041555161983</v>
      </c>
    </row>
    <row r="3413" spans="44:45" x14ac:dyDescent="0.25">
      <c r="AR3413" s="30">
        <v>0.68500000000000039</v>
      </c>
      <c r="AS3413" s="31">
        <v>0.35507041555161983</v>
      </c>
    </row>
    <row r="3414" spans="44:45" x14ac:dyDescent="0.25">
      <c r="AR3414" s="30">
        <v>0.6950000000000004</v>
      </c>
      <c r="AS3414" s="31">
        <v>0.35507041555161983</v>
      </c>
    </row>
    <row r="3415" spans="44:45" x14ac:dyDescent="0.25">
      <c r="AR3415" s="30">
        <v>0.7050000000000004</v>
      </c>
      <c r="AS3415" s="31">
        <v>0.35507041555161983</v>
      </c>
    </row>
    <row r="3416" spans="44:45" x14ac:dyDescent="0.25">
      <c r="AR3416" s="30">
        <v>0.71500000000000041</v>
      </c>
      <c r="AS3416" s="31">
        <v>0.35507041555161983</v>
      </c>
    </row>
    <row r="3417" spans="44:45" x14ac:dyDescent="0.25">
      <c r="AR3417" s="30">
        <v>0.72500000000000042</v>
      </c>
      <c r="AS3417" s="31">
        <v>0.35507041555161983</v>
      </c>
    </row>
    <row r="3418" spans="44:45" x14ac:dyDescent="0.25">
      <c r="AR3418" s="30">
        <v>0.73500000000000043</v>
      </c>
      <c r="AS3418" s="31">
        <v>0.35507041555161983</v>
      </c>
    </row>
    <row r="3419" spans="44:45" x14ac:dyDescent="0.25">
      <c r="AR3419" s="30">
        <v>0.74500000000000044</v>
      </c>
      <c r="AS3419" s="31">
        <v>0.35507041555161983</v>
      </c>
    </row>
    <row r="3420" spans="44:45" x14ac:dyDescent="0.25">
      <c r="AR3420" s="30">
        <v>0.75500000000000045</v>
      </c>
      <c r="AS3420" s="31">
        <v>0.35507041555161983</v>
      </c>
    </row>
    <row r="3421" spans="44:45" x14ac:dyDescent="0.25">
      <c r="AR3421" s="30">
        <v>0.76500000000000046</v>
      </c>
      <c r="AS3421" s="31">
        <v>0.35507041555161983</v>
      </c>
    </row>
    <row r="3422" spans="44:45" x14ac:dyDescent="0.25">
      <c r="AR3422" s="30">
        <v>0.77500000000000047</v>
      </c>
      <c r="AS3422" s="31">
        <v>0.35507041555161983</v>
      </c>
    </row>
    <row r="3423" spans="44:45" x14ac:dyDescent="0.25">
      <c r="AR3423" s="30">
        <v>0.78500000000000048</v>
      </c>
      <c r="AS3423" s="31">
        <v>0.35507041555161983</v>
      </c>
    </row>
    <row r="3424" spans="44:45" x14ac:dyDescent="0.25">
      <c r="AR3424" s="30">
        <v>0.79500000000000048</v>
      </c>
      <c r="AS3424" s="31">
        <v>0.35507041555161983</v>
      </c>
    </row>
    <row r="3425" spans="44:45" x14ac:dyDescent="0.25">
      <c r="AR3425" s="30"/>
      <c r="AS3425" s="31"/>
    </row>
    <row r="3426" spans="44:45" x14ac:dyDescent="0.25">
      <c r="AR3426" s="30">
        <v>0.21000000000000005</v>
      </c>
      <c r="AS3426" s="31">
        <v>0.36373066958946421</v>
      </c>
    </row>
    <row r="3427" spans="44:45" x14ac:dyDescent="0.25">
      <c r="AR3427" s="30">
        <v>0.22000000000000006</v>
      </c>
      <c r="AS3427" s="31">
        <v>0.36373066958946421</v>
      </c>
    </row>
    <row r="3428" spans="44:45" x14ac:dyDescent="0.25">
      <c r="AR3428" s="30">
        <v>0.23000000000000007</v>
      </c>
      <c r="AS3428" s="31">
        <v>0.36373066958946421</v>
      </c>
    </row>
    <row r="3429" spans="44:45" x14ac:dyDescent="0.25">
      <c r="AR3429" s="30">
        <v>0.24000000000000007</v>
      </c>
      <c r="AS3429" s="31">
        <v>0.36373066958946421</v>
      </c>
    </row>
    <row r="3430" spans="44:45" x14ac:dyDescent="0.25">
      <c r="AR3430" s="30">
        <v>0.25000000000000006</v>
      </c>
      <c r="AS3430" s="31">
        <v>0.36373066958946421</v>
      </c>
    </row>
    <row r="3431" spans="44:45" x14ac:dyDescent="0.25">
      <c r="AR3431" s="30">
        <v>0.26000000000000006</v>
      </c>
      <c r="AS3431" s="31">
        <v>0.36373066958946421</v>
      </c>
    </row>
    <row r="3432" spans="44:45" x14ac:dyDescent="0.25">
      <c r="AR3432" s="30">
        <v>0.27000000000000007</v>
      </c>
      <c r="AS3432" s="31">
        <v>0.36373066958946421</v>
      </c>
    </row>
    <row r="3433" spans="44:45" x14ac:dyDescent="0.25">
      <c r="AR3433" s="30">
        <v>0.28000000000000008</v>
      </c>
      <c r="AS3433" s="31">
        <v>0.36373066958946421</v>
      </c>
    </row>
    <row r="3434" spans="44:45" x14ac:dyDescent="0.25">
      <c r="AR3434" s="30">
        <v>0.29000000000000009</v>
      </c>
      <c r="AS3434" s="31">
        <v>0.36373066958946421</v>
      </c>
    </row>
    <row r="3435" spans="44:45" x14ac:dyDescent="0.25">
      <c r="AR3435" s="30">
        <v>0.3000000000000001</v>
      </c>
      <c r="AS3435" s="31">
        <v>0.36373066958946421</v>
      </c>
    </row>
    <row r="3436" spans="44:45" x14ac:dyDescent="0.25">
      <c r="AR3436" s="30">
        <v>0.31000000000000011</v>
      </c>
      <c r="AS3436" s="31">
        <v>0.36373066958946421</v>
      </c>
    </row>
    <row r="3437" spans="44:45" x14ac:dyDescent="0.25">
      <c r="AR3437" s="30">
        <v>0.32000000000000012</v>
      </c>
      <c r="AS3437" s="31">
        <v>0.36373066958946421</v>
      </c>
    </row>
    <row r="3438" spans="44:45" x14ac:dyDescent="0.25">
      <c r="AR3438" s="30">
        <v>0.33000000000000013</v>
      </c>
      <c r="AS3438" s="31">
        <v>0.36373066958946421</v>
      </c>
    </row>
    <row r="3439" spans="44:45" x14ac:dyDescent="0.25">
      <c r="AR3439" s="30">
        <v>0.34000000000000014</v>
      </c>
      <c r="AS3439" s="31">
        <v>0.36373066958946421</v>
      </c>
    </row>
    <row r="3440" spans="44:45" x14ac:dyDescent="0.25">
      <c r="AR3440" s="30">
        <v>0.35000000000000014</v>
      </c>
      <c r="AS3440" s="31">
        <v>0.36373066958946421</v>
      </c>
    </row>
    <row r="3441" spans="44:45" x14ac:dyDescent="0.25">
      <c r="AR3441" s="30">
        <v>0.36000000000000015</v>
      </c>
      <c r="AS3441" s="31">
        <v>0.36373066958946421</v>
      </c>
    </row>
    <row r="3442" spans="44:45" x14ac:dyDescent="0.25">
      <c r="AR3442" s="30">
        <v>0.37000000000000016</v>
      </c>
      <c r="AS3442" s="31">
        <v>0.36373066958946421</v>
      </c>
    </row>
    <row r="3443" spans="44:45" x14ac:dyDescent="0.25">
      <c r="AR3443" s="30">
        <v>0.38000000000000017</v>
      </c>
      <c r="AS3443" s="31">
        <v>0.36373066958946421</v>
      </c>
    </row>
    <row r="3444" spans="44:45" x14ac:dyDescent="0.25">
      <c r="AR3444" s="30">
        <v>0.39000000000000018</v>
      </c>
      <c r="AS3444" s="31">
        <v>0.36373066958946421</v>
      </c>
    </row>
    <row r="3445" spans="44:45" x14ac:dyDescent="0.25">
      <c r="AR3445" s="30">
        <v>0.40000000000000019</v>
      </c>
      <c r="AS3445" s="31">
        <v>0.36373066958946421</v>
      </c>
    </row>
    <row r="3446" spans="44:45" x14ac:dyDescent="0.25">
      <c r="AR3446" s="30">
        <v>0.4100000000000002</v>
      </c>
      <c r="AS3446" s="31">
        <v>0.36373066958946421</v>
      </c>
    </row>
    <row r="3447" spans="44:45" x14ac:dyDescent="0.25">
      <c r="AR3447" s="30">
        <v>0.42000000000000021</v>
      </c>
      <c r="AS3447" s="31">
        <v>0.36373066958946421</v>
      </c>
    </row>
    <row r="3448" spans="44:45" x14ac:dyDescent="0.25">
      <c r="AR3448" s="30">
        <v>0.43000000000000022</v>
      </c>
      <c r="AS3448" s="31">
        <v>0.36373066958946421</v>
      </c>
    </row>
    <row r="3449" spans="44:45" x14ac:dyDescent="0.25">
      <c r="AR3449" s="30">
        <v>0.44000000000000022</v>
      </c>
      <c r="AS3449" s="31">
        <v>0.36373066958946421</v>
      </c>
    </row>
    <row r="3450" spans="44:45" x14ac:dyDescent="0.25">
      <c r="AR3450" s="30">
        <v>0.45000000000000023</v>
      </c>
      <c r="AS3450" s="31">
        <v>0.36373066958946421</v>
      </c>
    </row>
    <row r="3451" spans="44:45" x14ac:dyDescent="0.25">
      <c r="AR3451" s="30">
        <v>0.46000000000000024</v>
      </c>
      <c r="AS3451" s="31">
        <v>0.36373066958946421</v>
      </c>
    </row>
    <row r="3452" spans="44:45" x14ac:dyDescent="0.25">
      <c r="AR3452" s="30">
        <v>0.47000000000000025</v>
      </c>
      <c r="AS3452" s="31">
        <v>0.36373066958946421</v>
      </c>
    </row>
    <row r="3453" spans="44:45" x14ac:dyDescent="0.25">
      <c r="AR3453" s="30">
        <v>0.48000000000000026</v>
      </c>
      <c r="AS3453" s="31">
        <v>0.36373066958946421</v>
      </c>
    </row>
    <row r="3454" spans="44:45" x14ac:dyDescent="0.25">
      <c r="AR3454" s="30">
        <v>0.49000000000000027</v>
      </c>
      <c r="AS3454" s="31">
        <v>0.36373066958946421</v>
      </c>
    </row>
    <row r="3455" spans="44:45" x14ac:dyDescent="0.25">
      <c r="AR3455" s="30">
        <v>0.50000000000000022</v>
      </c>
      <c r="AS3455" s="31">
        <v>0.36373066958946421</v>
      </c>
    </row>
    <row r="3456" spans="44:45" x14ac:dyDescent="0.25">
      <c r="AR3456" s="30">
        <v>0.51000000000000023</v>
      </c>
      <c r="AS3456" s="31">
        <v>0.36373066958946421</v>
      </c>
    </row>
    <row r="3457" spans="44:45" x14ac:dyDescent="0.25">
      <c r="AR3457" s="30">
        <v>0.52000000000000024</v>
      </c>
      <c r="AS3457" s="31">
        <v>0.36373066958946421</v>
      </c>
    </row>
    <row r="3458" spans="44:45" x14ac:dyDescent="0.25">
      <c r="AR3458" s="30">
        <v>0.53000000000000025</v>
      </c>
      <c r="AS3458" s="31">
        <v>0.36373066958946421</v>
      </c>
    </row>
    <row r="3459" spans="44:45" x14ac:dyDescent="0.25">
      <c r="AR3459" s="30">
        <v>0.54000000000000026</v>
      </c>
      <c r="AS3459" s="31">
        <v>0.36373066958946421</v>
      </c>
    </row>
    <row r="3460" spans="44:45" x14ac:dyDescent="0.25">
      <c r="AR3460" s="30">
        <v>0.55000000000000027</v>
      </c>
      <c r="AS3460" s="31">
        <v>0.36373066958946421</v>
      </c>
    </row>
    <row r="3461" spans="44:45" x14ac:dyDescent="0.25">
      <c r="AR3461" s="30">
        <v>0.56000000000000028</v>
      </c>
      <c r="AS3461" s="31">
        <v>0.36373066958946421</v>
      </c>
    </row>
    <row r="3462" spans="44:45" x14ac:dyDescent="0.25">
      <c r="AR3462" s="30">
        <v>0.57000000000000028</v>
      </c>
      <c r="AS3462" s="31">
        <v>0.36373066958946421</v>
      </c>
    </row>
    <row r="3463" spans="44:45" x14ac:dyDescent="0.25">
      <c r="AR3463" s="30">
        <v>0.58000000000000029</v>
      </c>
      <c r="AS3463" s="31">
        <v>0.36373066958946421</v>
      </c>
    </row>
    <row r="3464" spans="44:45" x14ac:dyDescent="0.25">
      <c r="AR3464" s="30">
        <v>0.5900000000000003</v>
      </c>
      <c r="AS3464" s="31">
        <v>0.36373066958946421</v>
      </c>
    </row>
    <row r="3465" spans="44:45" x14ac:dyDescent="0.25">
      <c r="AR3465" s="30">
        <v>0.60000000000000031</v>
      </c>
      <c r="AS3465" s="31">
        <v>0.36373066958946421</v>
      </c>
    </row>
    <row r="3466" spans="44:45" x14ac:dyDescent="0.25">
      <c r="AR3466" s="30">
        <v>0.61000000000000032</v>
      </c>
      <c r="AS3466" s="31">
        <v>0.36373066958946421</v>
      </c>
    </row>
    <row r="3467" spans="44:45" x14ac:dyDescent="0.25">
      <c r="AR3467" s="30">
        <v>0.62000000000000033</v>
      </c>
      <c r="AS3467" s="31">
        <v>0.36373066958946421</v>
      </c>
    </row>
    <row r="3468" spans="44:45" x14ac:dyDescent="0.25">
      <c r="AR3468" s="30">
        <v>0.63000000000000034</v>
      </c>
      <c r="AS3468" s="31">
        <v>0.36373066958946421</v>
      </c>
    </row>
    <row r="3469" spans="44:45" x14ac:dyDescent="0.25">
      <c r="AR3469" s="30">
        <v>0.64000000000000035</v>
      </c>
      <c r="AS3469" s="31">
        <v>0.36373066958946421</v>
      </c>
    </row>
    <row r="3470" spans="44:45" x14ac:dyDescent="0.25">
      <c r="AR3470" s="30">
        <v>0.65000000000000036</v>
      </c>
      <c r="AS3470" s="31">
        <v>0.36373066958946421</v>
      </c>
    </row>
    <row r="3471" spans="44:45" x14ac:dyDescent="0.25">
      <c r="AR3471" s="30">
        <v>0.66000000000000036</v>
      </c>
      <c r="AS3471" s="31">
        <v>0.36373066958946421</v>
      </c>
    </row>
    <row r="3472" spans="44:45" x14ac:dyDescent="0.25">
      <c r="AR3472" s="30">
        <v>0.67000000000000037</v>
      </c>
      <c r="AS3472" s="31">
        <v>0.36373066958946421</v>
      </c>
    </row>
    <row r="3473" spans="44:45" x14ac:dyDescent="0.25">
      <c r="AR3473" s="30">
        <v>0.68000000000000038</v>
      </c>
      <c r="AS3473" s="31">
        <v>0.36373066958946421</v>
      </c>
    </row>
    <row r="3474" spans="44:45" x14ac:dyDescent="0.25">
      <c r="AR3474" s="30">
        <v>0.69000000000000039</v>
      </c>
      <c r="AS3474" s="31">
        <v>0.36373066958946421</v>
      </c>
    </row>
    <row r="3475" spans="44:45" x14ac:dyDescent="0.25">
      <c r="AR3475" s="30">
        <v>0.7000000000000004</v>
      </c>
      <c r="AS3475" s="31">
        <v>0.36373066958946421</v>
      </c>
    </row>
    <row r="3476" spans="44:45" x14ac:dyDescent="0.25">
      <c r="AR3476" s="30">
        <v>0.71000000000000041</v>
      </c>
      <c r="AS3476" s="31">
        <v>0.36373066958946421</v>
      </c>
    </row>
    <row r="3477" spans="44:45" x14ac:dyDescent="0.25">
      <c r="AR3477" s="30">
        <v>0.72000000000000042</v>
      </c>
      <c r="AS3477" s="31">
        <v>0.36373066958946421</v>
      </c>
    </row>
    <row r="3478" spans="44:45" x14ac:dyDescent="0.25">
      <c r="AR3478" s="30">
        <v>0.73000000000000043</v>
      </c>
      <c r="AS3478" s="31">
        <v>0.36373066958946421</v>
      </c>
    </row>
    <row r="3479" spans="44:45" x14ac:dyDescent="0.25">
      <c r="AR3479" s="30">
        <v>0.74000000000000044</v>
      </c>
      <c r="AS3479" s="31">
        <v>0.36373066958946421</v>
      </c>
    </row>
    <row r="3480" spans="44:45" x14ac:dyDescent="0.25">
      <c r="AR3480" s="30">
        <v>0.75000000000000044</v>
      </c>
      <c r="AS3480" s="31">
        <v>0.36373066958946421</v>
      </c>
    </row>
    <row r="3481" spans="44:45" x14ac:dyDescent="0.25">
      <c r="AR3481" s="30">
        <v>0.76000000000000045</v>
      </c>
      <c r="AS3481" s="31">
        <v>0.36373066958946421</v>
      </c>
    </row>
    <row r="3482" spans="44:45" x14ac:dyDescent="0.25">
      <c r="AR3482" s="30">
        <v>0.77000000000000046</v>
      </c>
      <c r="AS3482" s="31">
        <v>0.36373066958946421</v>
      </c>
    </row>
    <row r="3483" spans="44:45" x14ac:dyDescent="0.25">
      <c r="AR3483" s="30">
        <v>0.78000000000000047</v>
      </c>
      <c r="AS3483" s="31">
        <v>0.36373066958946421</v>
      </c>
    </row>
    <row r="3484" spans="44:45" x14ac:dyDescent="0.25">
      <c r="AR3484" s="30">
        <v>0.79000000000000048</v>
      </c>
      <c r="AS3484" s="31">
        <v>0.36373066958946421</v>
      </c>
    </row>
    <row r="3485" spans="44:45" x14ac:dyDescent="0.25">
      <c r="AR3485" s="30"/>
      <c r="AS3485" s="31"/>
    </row>
    <row r="3486" spans="44:45" x14ac:dyDescent="0.25">
      <c r="AR3486" s="30">
        <v>0.21500000000000005</v>
      </c>
      <c r="AS3486" s="31">
        <v>0.37239092362730863</v>
      </c>
    </row>
    <row r="3487" spans="44:45" x14ac:dyDescent="0.25">
      <c r="AR3487" s="30">
        <v>0.22500000000000006</v>
      </c>
      <c r="AS3487" s="31">
        <v>0.37239092362730863</v>
      </c>
    </row>
    <row r="3488" spans="44:45" x14ac:dyDescent="0.25">
      <c r="AR3488" s="30">
        <v>0.23500000000000007</v>
      </c>
      <c r="AS3488" s="31">
        <v>0.37239092362730863</v>
      </c>
    </row>
    <row r="3489" spans="44:45" x14ac:dyDescent="0.25">
      <c r="AR3489" s="30">
        <v>0.24500000000000008</v>
      </c>
      <c r="AS3489" s="31">
        <v>0.37239092362730863</v>
      </c>
    </row>
    <row r="3490" spans="44:45" x14ac:dyDescent="0.25">
      <c r="AR3490" s="30">
        <v>0.25500000000000006</v>
      </c>
      <c r="AS3490" s="31">
        <v>0.37239092362730863</v>
      </c>
    </row>
    <row r="3491" spans="44:45" x14ac:dyDescent="0.25">
      <c r="AR3491" s="30">
        <v>0.26500000000000007</v>
      </c>
      <c r="AS3491" s="31">
        <v>0.37239092362730863</v>
      </c>
    </row>
    <row r="3492" spans="44:45" x14ac:dyDescent="0.25">
      <c r="AR3492" s="30">
        <v>0.27500000000000008</v>
      </c>
      <c r="AS3492" s="31">
        <v>0.37239092362730863</v>
      </c>
    </row>
    <row r="3493" spans="44:45" x14ac:dyDescent="0.25">
      <c r="AR3493" s="30">
        <v>0.28500000000000009</v>
      </c>
      <c r="AS3493" s="31">
        <v>0.37239092362730863</v>
      </c>
    </row>
    <row r="3494" spans="44:45" x14ac:dyDescent="0.25">
      <c r="AR3494" s="30">
        <v>0.2950000000000001</v>
      </c>
      <c r="AS3494" s="31">
        <v>0.37239092362730863</v>
      </c>
    </row>
    <row r="3495" spans="44:45" x14ac:dyDescent="0.25">
      <c r="AR3495" s="30">
        <v>0.3050000000000001</v>
      </c>
      <c r="AS3495" s="31">
        <v>0.37239092362730863</v>
      </c>
    </row>
    <row r="3496" spans="44:45" x14ac:dyDescent="0.25">
      <c r="AR3496" s="30">
        <v>0.31500000000000011</v>
      </c>
      <c r="AS3496" s="31">
        <v>0.37239092362730863</v>
      </c>
    </row>
    <row r="3497" spans="44:45" x14ac:dyDescent="0.25">
      <c r="AR3497" s="30">
        <v>0.32500000000000012</v>
      </c>
      <c r="AS3497" s="31">
        <v>0.37239092362730863</v>
      </c>
    </row>
    <row r="3498" spans="44:45" x14ac:dyDescent="0.25">
      <c r="AR3498" s="30">
        <v>0.33500000000000013</v>
      </c>
      <c r="AS3498" s="31">
        <v>0.37239092362730863</v>
      </c>
    </row>
    <row r="3499" spans="44:45" x14ac:dyDescent="0.25">
      <c r="AR3499" s="30">
        <v>0.34500000000000014</v>
      </c>
      <c r="AS3499" s="31">
        <v>0.37239092362730863</v>
      </c>
    </row>
    <row r="3500" spans="44:45" x14ac:dyDescent="0.25">
      <c r="AR3500" s="30">
        <v>0.35500000000000015</v>
      </c>
      <c r="AS3500" s="31">
        <v>0.37239092362730863</v>
      </c>
    </row>
    <row r="3501" spans="44:45" x14ac:dyDescent="0.25">
      <c r="AR3501" s="30">
        <v>0.36500000000000016</v>
      </c>
      <c r="AS3501" s="31">
        <v>0.37239092362730863</v>
      </c>
    </row>
    <row r="3502" spans="44:45" x14ac:dyDescent="0.25">
      <c r="AR3502" s="30">
        <v>0.37500000000000017</v>
      </c>
      <c r="AS3502" s="31">
        <v>0.37239092362730863</v>
      </c>
    </row>
    <row r="3503" spans="44:45" x14ac:dyDescent="0.25">
      <c r="AR3503" s="30">
        <v>0.38500000000000018</v>
      </c>
      <c r="AS3503" s="31">
        <v>0.37239092362730863</v>
      </c>
    </row>
    <row r="3504" spans="44:45" x14ac:dyDescent="0.25">
      <c r="AR3504" s="30">
        <v>0.39500000000000018</v>
      </c>
      <c r="AS3504" s="31">
        <v>0.37239092362730863</v>
      </c>
    </row>
    <row r="3505" spans="44:45" x14ac:dyDescent="0.25">
      <c r="AR3505" s="30">
        <v>0.40500000000000019</v>
      </c>
      <c r="AS3505" s="31">
        <v>0.37239092362730863</v>
      </c>
    </row>
    <row r="3506" spans="44:45" x14ac:dyDescent="0.25">
      <c r="AR3506" s="30">
        <v>0.4150000000000002</v>
      </c>
      <c r="AS3506" s="31">
        <v>0.37239092362730863</v>
      </c>
    </row>
    <row r="3507" spans="44:45" x14ac:dyDescent="0.25">
      <c r="AR3507" s="30">
        <v>0.42500000000000021</v>
      </c>
      <c r="AS3507" s="31">
        <v>0.37239092362730863</v>
      </c>
    </row>
    <row r="3508" spans="44:45" x14ac:dyDescent="0.25">
      <c r="AR3508" s="30">
        <v>0.43500000000000022</v>
      </c>
      <c r="AS3508" s="31">
        <v>0.37239092362730863</v>
      </c>
    </row>
    <row r="3509" spans="44:45" x14ac:dyDescent="0.25">
      <c r="AR3509" s="30">
        <v>0.44500000000000023</v>
      </c>
      <c r="AS3509" s="31">
        <v>0.37239092362730863</v>
      </c>
    </row>
    <row r="3510" spans="44:45" x14ac:dyDescent="0.25">
      <c r="AR3510" s="30">
        <v>0.45500000000000024</v>
      </c>
      <c r="AS3510" s="31">
        <v>0.37239092362730863</v>
      </c>
    </row>
    <row r="3511" spans="44:45" x14ac:dyDescent="0.25">
      <c r="AR3511" s="30">
        <v>0.46500000000000025</v>
      </c>
      <c r="AS3511" s="31">
        <v>0.37239092362730863</v>
      </c>
    </row>
    <row r="3512" spans="44:45" x14ac:dyDescent="0.25">
      <c r="AR3512" s="30">
        <v>0.47500000000000026</v>
      </c>
      <c r="AS3512" s="31">
        <v>0.37239092362730863</v>
      </c>
    </row>
    <row r="3513" spans="44:45" x14ac:dyDescent="0.25">
      <c r="AR3513" s="30">
        <v>0.48500000000000026</v>
      </c>
      <c r="AS3513" s="31">
        <v>0.37239092362730863</v>
      </c>
    </row>
    <row r="3514" spans="44:45" x14ac:dyDescent="0.25">
      <c r="AR3514" s="30">
        <v>0.49500000000000027</v>
      </c>
      <c r="AS3514" s="31">
        <v>0.37239092362730863</v>
      </c>
    </row>
    <row r="3515" spans="44:45" x14ac:dyDescent="0.25">
      <c r="AR3515" s="30">
        <v>0.50500000000000023</v>
      </c>
      <c r="AS3515" s="31">
        <v>0.37239092362730863</v>
      </c>
    </row>
    <row r="3516" spans="44:45" x14ac:dyDescent="0.25">
      <c r="AR3516" s="30">
        <v>0.51500000000000024</v>
      </c>
      <c r="AS3516" s="31">
        <v>0.37239092362730863</v>
      </c>
    </row>
    <row r="3517" spans="44:45" x14ac:dyDescent="0.25">
      <c r="AR3517" s="30">
        <v>0.52500000000000024</v>
      </c>
      <c r="AS3517" s="31">
        <v>0.37239092362730863</v>
      </c>
    </row>
    <row r="3518" spans="44:45" x14ac:dyDescent="0.25">
      <c r="AR3518" s="30">
        <v>0.53500000000000025</v>
      </c>
      <c r="AS3518" s="31">
        <v>0.37239092362730863</v>
      </c>
    </row>
    <row r="3519" spans="44:45" x14ac:dyDescent="0.25">
      <c r="AR3519" s="30">
        <v>0.54500000000000026</v>
      </c>
      <c r="AS3519" s="31">
        <v>0.37239092362730863</v>
      </c>
    </row>
    <row r="3520" spans="44:45" x14ac:dyDescent="0.25">
      <c r="AR3520" s="30">
        <v>0.55500000000000027</v>
      </c>
      <c r="AS3520" s="31">
        <v>0.37239092362730863</v>
      </c>
    </row>
    <row r="3521" spans="44:45" x14ac:dyDescent="0.25">
      <c r="AR3521" s="30">
        <v>0.56500000000000028</v>
      </c>
      <c r="AS3521" s="31">
        <v>0.37239092362730863</v>
      </c>
    </row>
    <row r="3522" spans="44:45" x14ac:dyDescent="0.25">
      <c r="AR3522" s="30">
        <v>0.57500000000000029</v>
      </c>
      <c r="AS3522" s="31">
        <v>0.37239092362730863</v>
      </c>
    </row>
    <row r="3523" spans="44:45" x14ac:dyDescent="0.25">
      <c r="AR3523" s="30">
        <v>0.5850000000000003</v>
      </c>
      <c r="AS3523" s="31">
        <v>0.37239092362730863</v>
      </c>
    </row>
    <row r="3524" spans="44:45" x14ac:dyDescent="0.25">
      <c r="AR3524" s="30">
        <v>0.59500000000000031</v>
      </c>
      <c r="AS3524" s="31">
        <v>0.37239092362730863</v>
      </c>
    </row>
    <row r="3525" spans="44:45" x14ac:dyDescent="0.25">
      <c r="AR3525" s="30">
        <v>0.60500000000000032</v>
      </c>
      <c r="AS3525" s="31">
        <v>0.37239092362730863</v>
      </c>
    </row>
    <row r="3526" spans="44:45" x14ac:dyDescent="0.25">
      <c r="AR3526" s="30">
        <v>0.61500000000000032</v>
      </c>
      <c r="AS3526" s="31">
        <v>0.37239092362730863</v>
      </c>
    </row>
    <row r="3527" spans="44:45" x14ac:dyDescent="0.25">
      <c r="AR3527" s="30">
        <v>0.62500000000000033</v>
      </c>
      <c r="AS3527" s="31">
        <v>0.37239092362730863</v>
      </c>
    </row>
    <row r="3528" spans="44:45" x14ac:dyDescent="0.25">
      <c r="AR3528" s="30">
        <v>0.63500000000000034</v>
      </c>
      <c r="AS3528" s="31">
        <v>0.37239092362730863</v>
      </c>
    </row>
    <row r="3529" spans="44:45" x14ac:dyDescent="0.25">
      <c r="AR3529" s="30">
        <v>0.64500000000000035</v>
      </c>
      <c r="AS3529" s="31">
        <v>0.37239092362730863</v>
      </c>
    </row>
    <row r="3530" spans="44:45" x14ac:dyDescent="0.25">
      <c r="AR3530" s="30">
        <v>0.65500000000000036</v>
      </c>
      <c r="AS3530" s="31">
        <v>0.37239092362730863</v>
      </c>
    </row>
    <row r="3531" spans="44:45" x14ac:dyDescent="0.25">
      <c r="AR3531" s="30">
        <v>0.66500000000000037</v>
      </c>
      <c r="AS3531" s="31">
        <v>0.37239092362730863</v>
      </c>
    </row>
    <row r="3532" spans="44:45" x14ac:dyDescent="0.25">
      <c r="AR3532" s="30">
        <v>0.67500000000000038</v>
      </c>
      <c r="AS3532" s="31">
        <v>0.37239092362730863</v>
      </c>
    </row>
    <row r="3533" spans="44:45" x14ac:dyDescent="0.25">
      <c r="AR3533" s="30">
        <v>0.68500000000000039</v>
      </c>
      <c r="AS3533" s="31">
        <v>0.37239092362730863</v>
      </c>
    </row>
    <row r="3534" spans="44:45" x14ac:dyDescent="0.25">
      <c r="AR3534" s="30">
        <v>0.6950000000000004</v>
      </c>
      <c r="AS3534" s="31">
        <v>0.37239092362730863</v>
      </c>
    </row>
    <row r="3535" spans="44:45" x14ac:dyDescent="0.25">
      <c r="AR3535" s="30">
        <v>0.7050000000000004</v>
      </c>
      <c r="AS3535" s="31">
        <v>0.37239092362730863</v>
      </c>
    </row>
    <row r="3536" spans="44:45" x14ac:dyDescent="0.25">
      <c r="AR3536" s="30">
        <v>0.71500000000000041</v>
      </c>
      <c r="AS3536" s="31">
        <v>0.37239092362730863</v>
      </c>
    </row>
    <row r="3537" spans="44:45" x14ac:dyDescent="0.25">
      <c r="AR3537" s="30">
        <v>0.72500000000000042</v>
      </c>
      <c r="AS3537" s="31">
        <v>0.37239092362730863</v>
      </c>
    </row>
    <row r="3538" spans="44:45" x14ac:dyDescent="0.25">
      <c r="AR3538" s="30">
        <v>0.73500000000000043</v>
      </c>
      <c r="AS3538" s="31">
        <v>0.37239092362730863</v>
      </c>
    </row>
    <row r="3539" spans="44:45" x14ac:dyDescent="0.25">
      <c r="AR3539" s="30">
        <v>0.74500000000000044</v>
      </c>
      <c r="AS3539" s="31">
        <v>0.37239092362730863</v>
      </c>
    </row>
    <row r="3540" spans="44:45" x14ac:dyDescent="0.25">
      <c r="AR3540" s="30">
        <v>0.75500000000000045</v>
      </c>
      <c r="AS3540" s="31">
        <v>0.37239092362730863</v>
      </c>
    </row>
    <row r="3541" spans="44:45" x14ac:dyDescent="0.25">
      <c r="AR3541" s="30">
        <v>0.76500000000000046</v>
      </c>
      <c r="AS3541" s="31">
        <v>0.37239092362730863</v>
      </c>
    </row>
    <row r="3542" spans="44:45" x14ac:dyDescent="0.25">
      <c r="AR3542" s="30">
        <v>0.77500000000000047</v>
      </c>
      <c r="AS3542" s="31">
        <v>0.37239092362730863</v>
      </c>
    </row>
    <row r="3543" spans="44:45" x14ac:dyDescent="0.25">
      <c r="AR3543" s="30">
        <v>0.78500000000000048</v>
      </c>
      <c r="AS3543" s="31">
        <v>0.37239092362730863</v>
      </c>
    </row>
    <row r="3544" spans="44:45" x14ac:dyDescent="0.25">
      <c r="AR3544" s="30"/>
      <c r="AS3544" s="31"/>
    </row>
    <row r="3545" spans="44:45" x14ac:dyDescent="0.25">
      <c r="AR3545" s="30">
        <v>0.22000000000000006</v>
      </c>
      <c r="AS3545" s="31">
        <v>0.38105117766515301</v>
      </c>
    </row>
    <row r="3546" spans="44:45" x14ac:dyDescent="0.25">
      <c r="AR3546" s="30">
        <v>0.23000000000000007</v>
      </c>
      <c r="AS3546" s="31">
        <v>0.38105117766515301</v>
      </c>
    </row>
    <row r="3547" spans="44:45" x14ac:dyDescent="0.25">
      <c r="AR3547" s="30">
        <v>0.24000000000000007</v>
      </c>
      <c r="AS3547" s="31">
        <v>0.38105117766515301</v>
      </c>
    </row>
    <row r="3548" spans="44:45" x14ac:dyDescent="0.25">
      <c r="AR3548" s="30">
        <v>0.25000000000000006</v>
      </c>
      <c r="AS3548" s="31">
        <v>0.38105117766515301</v>
      </c>
    </row>
    <row r="3549" spans="44:45" x14ac:dyDescent="0.25">
      <c r="AR3549" s="30">
        <v>0.26000000000000006</v>
      </c>
      <c r="AS3549" s="31">
        <v>0.38105117766515301</v>
      </c>
    </row>
    <row r="3550" spans="44:45" x14ac:dyDescent="0.25">
      <c r="AR3550" s="30">
        <v>0.27000000000000007</v>
      </c>
      <c r="AS3550" s="31">
        <v>0.38105117766515301</v>
      </c>
    </row>
    <row r="3551" spans="44:45" x14ac:dyDescent="0.25">
      <c r="AR3551" s="30">
        <v>0.28000000000000008</v>
      </c>
      <c r="AS3551" s="31">
        <v>0.38105117766515301</v>
      </c>
    </row>
    <row r="3552" spans="44:45" x14ac:dyDescent="0.25">
      <c r="AR3552" s="30">
        <v>0.29000000000000009</v>
      </c>
      <c r="AS3552" s="31">
        <v>0.38105117766515301</v>
      </c>
    </row>
    <row r="3553" spans="44:45" x14ac:dyDescent="0.25">
      <c r="AR3553" s="30">
        <v>0.3000000000000001</v>
      </c>
      <c r="AS3553" s="31">
        <v>0.38105117766515301</v>
      </c>
    </row>
    <row r="3554" spans="44:45" x14ac:dyDescent="0.25">
      <c r="AR3554" s="30">
        <v>0.31000000000000011</v>
      </c>
      <c r="AS3554" s="31">
        <v>0.38105117766515301</v>
      </c>
    </row>
    <row r="3555" spans="44:45" x14ac:dyDescent="0.25">
      <c r="AR3555" s="30">
        <v>0.32000000000000012</v>
      </c>
      <c r="AS3555" s="31">
        <v>0.38105117766515301</v>
      </c>
    </row>
    <row r="3556" spans="44:45" x14ac:dyDescent="0.25">
      <c r="AR3556" s="30">
        <v>0.33000000000000013</v>
      </c>
      <c r="AS3556" s="31">
        <v>0.38105117766515301</v>
      </c>
    </row>
    <row r="3557" spans="44:45" x14ac:dyDescent="0.25">
      <c r="AR3557" s="30">
        <v>0.34000000000000014</v>
      </c>
      <c r="AS3557" s="31">
        <v>0.38105117766515301</v>
      </c>
    </row>
    <row r="3558" spans="44:45" x14ac:dyDescent="0.25">
      <c r="AR3558" s="30">
        <v>0.35000000000000014</v>
      </c>
      <c r="AS3558" s="31">
        <v>0.38105117766515301</v>
      </c>
    </row>
    <row r="3559" spans="44:45" x14ac:dyDescent="0.25">
      <c r="AR3559" s="30">
        <v>0.36000000000000015</v>
      </c>
      <c r="AS3559" s="31">
        <v>0.38105117766515301</v>
      </c>
    </row>
    <row r="3560" spans="44:45" x14ac:dyDescent="0.25">
      <c r="AR3560" s="30">
        <v>0.37000000000000016</v>
      </c>
      <c r="AS3560" s="31">
        <v>0.38105117766515301</v>
      </c>
    </row>
    <row r="3561" spans="44:45" x14ac:dyDescent="0.25">
      <c r="AR3561" s="30">
        <v>0.38000000000000017</v>
      </c>
      <c r="AS3561" s="31">
        <v>0.38105117766515301</v>
      </c>
    </row>
    <row r="3562" spans="44:45" x14ac:dyDescent="0.25">
      <c r="AR3562" s="30">
        <v>0.39000000000000018</v>
      </c>
      <c r="AS3562" s="31">
        <v>0.38105117766515301</v>
      </c>
    </row>
    <row r="3563" spans="44:45" x14ac:dyDescent="0.25">
      <c r="AR3563" s="30">
        <v>0.40000000000000019</v>
      </c>
      <c r="AS3563" s="31">
        <v>0.38105117766515301</v>
      </c>
    </row>
    <row r="3564" spans="44:45" x14ac:dyDescent="0.25">
      <c r="AR3564" s="30">
        <v>0.4100000000000002</v>
      </c>
      <c r="AS3564" s="31">
        <v>0.38105117766515301</v>
      </c>
    </row>
    <row r="3565" spans="44:45" x14ac:dyDescent="0.25">
      <c r="AR3565" s="30">
        <v>0.42000000000000021</v>
      </c>
      <c r="AS3565" s="31">
        <v>0.38105117766515301</v>
      </c>
    </row>
    <row r="3566" spans="44:45" x14ac:dyDescent="0.25">
      <c r="AR3566" s="30">
        <v>0.43000000000000022</v>
      </c>
      <c r="AS3566" s="31">
        <v>0.38105117766515301</v>
      </c>
    </row>
    <row r="3567" spans="44:45" x14ac:dyDescent="0.25">
      <c r="AR3567" s="30">
        <v>0.44000000000000022</v>
      </c>
      <c r="AS3567" s="31">
        <v>0.38105117766515301</v>
      </c>
    </row>
    <row r="3568" spans="44:45" x14ac:dyDescent="0.25">
      <c r="AR3568" s="30">
        <v>0.45000000000000023</v>
      </c>
      <c r="AS3568" s="31">
        <v>0.38105117766515301</v>
      </c>
    </row>
    <row r="3569" spans="44:45" x14ac:dyDescent="0.25">
      <c r="AR3569" s="30">
        <v>0.46000000000000024</v>
      </c>
      <c r="AS3569" s="31">
        <v>0.38105117766515301</v>
      </c>
    </row>
    <row r="3570" spans="44:45" x14ac:dyDescent="0.25">
      <c r="AR3570" s="30">
        <v>0.47000000000000025</v>
      </c>
      <c r="AS3570" s="31">
        <v>0.38105117766515301</v>
      </c>
    </row>
    <row r="3571" spans="44:45" x14ac:dyDescent="0.25">
      <c r="AR3571" s="30">
        <v>0.48000000000000026</v>
      </c>
      <c r="AS3571" s="31">
        <v>0.38105117766515301</v>
      </c>
    </row>
    <row r="3572" spans="44:45" x14ac:dyDescent="0.25">
      <c r="AR3572" s="30">
        <v>0.49000000000000027</v>
      </c>
      <c r="AS3572" s="31">
        <v>0.38105117766515301</v>
      </c>
    </row>
    <row r="3573" spans="44:45" x14ac:dyDescent="0.25">
      <c r="AR3573" s="30">
        <v>0.50000000000000022</v>
      </c>
      <c r="AS3573" s="31">
        <v>0.38105117766515301</v>
      </c>
    </row>
    <row r="3574" spans="44:45" x14ac:dyDescent="0.25">
      <c r="AR3574" s="30">
        <v>0.51000000000000023</v>
      </c>
      <c r="AS3574" s="31">
        <v>0.38105117766515301</v>
      </c>
    </row>
    <row r="3575" spans="44:45" x14ac:dyDescent="0.25">
      <c r="AR3575" s="30">
        <v>0.52000000000000024</v>
      </c>
      <c r="AS3575" s="31">
        <v>0.38105117766515301</v>
      </c>
    </row>
    <row r="3576" spans="44:45" x14ac:dyDescent="0.25">
      <c r="AR3576" s="30">
        <v>0.53000000000000025</v>
      </c>
      <c r="AS3576" s="31">
        <v>0.38105117766515301</v>
      </c>
    </row>
    <row r="3577" spans="44:45" x14ac:dyDescent="0.25">
      <c r="AR3577" s="30">
        <v>0.54000000000000026</v>
      </c>
      <c r="AS3577" s="31">
        <v>0.38105117766515301</v>
      </c>
    </row>
    <row r="3578" spans="44:45" x14ac:dyDescent="0.25">
      <c r="AR3578" s="30">
        <v>0.55000000000000027</v>
      </c>
      <c r="AS3578" s="31">
        <v>0.38105117766515301</v>
      </c>
    </row>
    <row r="3579" spans="44:45" x14ac:dyDescent="0.25">
      <c r="AR3579" s="30">
        <v>0.56000000000000028</v>
      </c>
      <c r="AS3579" s="31">
        <v>0.38105117766515301</v>
      </c>
    </row>
    <row r="3580" spans="44:45" x14ac:dyDescent="0.25">
      <c r="AR3580" s="30">
        <v>0.57000000000000028</v>
      </c>
      <c r="AS3580" s="31">
        <v>0.38105117766515301</v>
      </c>
    </row>
    <row r="3581" spans="44:45" x14ac:dyDescent="0.25">
      <c r="AR3581" s="30">
        <v>0.58000000000000029</v>
      </c>
      <c r="AS3581" s="31">
        <v>0.38105117766515301</v>
      </c>
    </row>
    <row r="3582" spans="44:45" x14ac:dyDescent="0.25">
      <c r="AR3582" s="30">
        <v>0.5900000000000003</v>
      </c>
      <c r="AS3582" s="31">
        <v>0.38105117766515301</v>
      </c>
    </row>
    <row r="3583" spans="44:45" x14ac:dyDescent="0.25">
      <c r="AR3583" s="30">
        <v>0.60000000000000031</v>
      </c>
      <c r="AS3583" s="31">
        <v>0.38105117766515301</v>
      </c>
    </row>
    <row r="3584" spans="44:45" x14ac:dyDescent="0.25">
      <c r="AR3584" s="30">
        <v>0.61000000000000032</v>
      </c>
      <c r="AS3584" s="31">
        <v>0.38105117766515301</v>
      </c>
    </row>
    <row r="3585" spans="44:45" x14ac:dyDescent="0.25">
      <c r="AR3585" s="30">
        <v>0.62000000000000033</v>
      </c>
      <c r="AS3585" s="31">
        <v>0.38105117766515301</v>
      </c>
    </row>
    <row r="3586" spans="44:45" x14ac:dyDescent="0.25">
      <c r="AR3586" s="30">
        <v>0.63000000000000034</v>
      </c>
      <c r="AS3586" s="31">
        <v>0.38105117766515301</v>
      </c>
    </row>
    <row r="3587" spans="44:45" x14ac:dyDescent="0.25">
      <c r="AR3587" s="30">
        <v>0.64000000000000035</v>
      </c>
      <c r="AS3587" s="31">
        <v>0.38105117766515301</v>
      </c>
    </row>
    <row r="3588" spans="44:45" x14ac:dyDescent="0.25">
      <c r="AR3588" s="30">
        <v>0.65000000000000036</v>
      </c>
      <c r="AS3588" s="31">
        <v>0.38105117766515301</v>
      </c>
    </row>
    <row r="3589" spans="44:45" x14ac:dyDescent="0.25">
      <c r="AR3589" s="30">
        <v>0.66000000000000036</v>
      </c>
      <c r="AS3589" s="31">
        <v>0.38105117766515301</v>
      </c>
    </row>
    <row r="3590" spans="44:45" x14ac:dyDescent="0.25">
      <c r="AR3590" s="30">
        <v>0.67000000000000037</v>
      </c>
      <c r="AS3590" s="31">
        <v>0.38105117766515301</v>
      </c>
    </row>
    <row r="3591" spans="44:45" x14ac:dyDescent="0.25">
      <c r="AR3591" s="30">
        <v>0.68000000000000038</v>
      </c>
      <c r="AS3591" s="31">
        <v>0.38105117766515301</v>
      </c>
    </row>
    <row r="3592" spans="44:45" x14ac:dyDescent="0.25">
      <c r="AR3592" s="30">
        <v>0.69000000000000039</v>
      </c>
      <c r="AS3592" s="31">
        <v>0.38105117766515301</v>
      </c>
    </row>
    <row r="3593" spans="44:45" x14ac:dyDescent="0.25">
      <c r="AR3593" s="30">
        <v>0.7000000000000004</v>
      </c>
      <c r="AS3593" s="31">
        <v>0.38105117766515301</v>
      </c>
    </row>
    <row r="3594" spans="44:45" x14ac:dyDescent="0.25">
      <c r="AR3594" s="30">
        <v>0.71000000000000041</v>
      </c>
      <c r="AS3594" s="31">
        <v>0.38105117766515301</v>
      </c>
    </row>
    <row r="3595" spans="44:45" x14ac:dyDescent="0.25">
      <c r="AR3595" s="30">
        <v>0.72000000000000042</v>
      </c>
      <c r="AS3595" s="31">
        <v>0.38105117766515301</v>
      </c>
    </row>
    <row r="3596" spans="44:45" x14ac:dyDescent="0.25">
      <c r="AR3596" s="30">
        <v>0.73000000000000043</v>
      </c>
      <c r="AS3596" s="31">
        <v>0.38105117766515301</v>
      </c>
    </row>
    <row r="3597" spans="44:45" x14ac:dyDescent="0.25">
      <c r="AR3597" s="30">
        <v>0.74000000000000044</v>
      </c>
      <c r="AS3597" s="31">
        <v>0.38105117766515301</v>
      </c>
    </row>
    <row r="3598" spans="44:45" x14ac:dyDescent="0.25">
      <c r="AR3598" s="30">
        <v>0.75000000000000044</v>
      </c>
      <c r="AS3598" s="31">
        <v>0.38105117766515301</v>
      </c>
    </row>
    <row r="3599" spans="44:45" x14ac:dyDescent="0.25">
      <c r="AR3599" s="30">
        <v>0.76000000000000045</v>
      </c>
      <c r="AS3599" s="31">
        <v>0.38105117766515301</v>
      </c>
    </row>
    <row r="3600" spans="44:45" x14ac:dyDescent="0.25">
      <c r="AR3600" s="30">
        <v>0.77000000000000046</v>
      </c>
      <c r="AS3600" s="31">
        <v>0.38105117766515301</v>
      </c>
    </row>
    <row r="3601" spans="44:45" x14ac:dyDescent="0.25">
      <c r="AR3601" s="30">
        <v>0.78000000000000047</v>
      </c>
      <c r="AS3601" s="31">
        <v>0.38105117766515301</v>
      </c>
    </row>
    <row r="3602" spans="44:45" x14ac:dyDescent="0.25">
      <c r="AR3602" s="30"/>
      <c r="AS3602" s="31"/>
    </row>
    <row r="3603" spans="44:45" x14ac:dyDescent="0.25">
      <c r="AR3603" s="30">
        <v>0.22500000000000006</v>
      </c>
      <c r="AS3603" s="31">
        <v>0.38971143170299738</v>
      </c>
    </row>
    <row r="3604" spans="44:45" x14ac:dyDescent="0.25">
      <c r="AR3604" s="30">
        <v>0.23500000000000007</v>
      </c>
      <c r="AS3604" s="31">
        <v>0.38971143170299738</v>
      </c>
    </row>
    <row r="3605" spans="44:45" x14ac:dyDescent="0.25">
      <c r="AR3605" s="30">
        <v>0.24500000000000008</v>
      </c>
      <c r="AS3605" s="31">
        <v>0.38971143170299738</v>
      </c>
    </row>
    <row r="3606" spans="44:45" x14ac:dyDescent="0.25">
      <c r="AR3606" s="30">
        <v>0.25500000000000006</v>
      </c>
      <c r="AS3606" s="31">
        <v>0.38971143170299738</v>
      </c>
    </row>
    <row r="3607" spans="44:45" x14ac:dyDescent="0.25">
      <c r="AR3607" s="30">
        <v>0.26500000000000007</v>
      </c>
      <c r="AS3607" s="31">
        <v>0.38971143170299738</v>
      </c>
    </row>
    <row r="3608" spans="44:45" x14ac:dyDescent="0.25">
      <c r="AR3608" s="30">
        <v>0.27500000000000008</v>
      </c>
      <c r="AS3608" s="31">
        <v>0.38971143170299738</v>
      </c>
    </row>
    <row r="3609" spans="44:45" x14ac:dyDescent="0.25">
      <c r="AR3609" s="30">
        <v>0.28500000000000009</v>
      </c>
      <c r="AS3609" s="31">
        <v>0.38971143170299738</v>
      </c>
    </row>
    <row r="3610" spans="44:45" x14ac:dyDescent="0.25">
      <c r="AR3610" s="30">
        <v>0.2950000000000001</v>
      </c>
      <c r="AS3610" s="31">
        <v>0.38971143170299738</v>
      </c>
    </row>
    <row r="3611" spans="44:45" x14ac:dyDescent="0.25">
      <c r="AR3611" s="30">
        <v>0.3050000000000001</v>
      </c>
      <c r="AS3611" s="31">
        <v>0.38971143170299738</v>
      </c>
    </row>
    <row r="3612" spans="44:45" x14ac:dyDescent="0.25">
      <c r="AR3612" s="30">
        <v>0.31500000000000011</v>
      </c>
      <c r="AS3612" s="31">
        <v>0.38971143170299738</v>
      </c>
    </row>
    <row r="3613" spans="44:45" x14ac:dyDescent="0.25">
      <c r="AR3613" s="30">
        <v>0.32500000000000012</v>
      </c>
      <c r="AS3613" s="31">
        <v>0.38971143170299738</v>
      </c>
    </row>
    <row r="3614" spans="44:45" x14ac:dyDescent="0.25">
      <c r="AR3614" s="30">
        <v>0.33500000000000013</v>
      </c>
      <c r="AS3614" s="31">
        <v>0.38971143170299738</v>
      </c>
    </row>
    <row r="3615" spans="44:45" x14ac:dyDescent="0.25">
      <c r="AR3615" s="30">
        <v>0.34500000000000014</v>
      </c>
      <c r="AS3615" s="31">
        <v>0.38971143170299738</v>
      </c>
    </row>
    <row r="3616" spans="44:45" x14ac:dyDescent="0.25">
      <c r="AR3616" s="30">
        <v>0.35500000000000015</v>
      </c>
      <c r="AS3616" s="31">
        <v>0.38971143170299738</v>
      </c>
    </row>
    <row r="3617" spans="44:45" x14ac:dyDescent="0.25">
      <c r="AR3617" s="30">
        <v>0.36500000000000016</v>
      </c>
      <c r="AS3617" s="31">
        <v>0.38971143170299738</v>
      </c>
    </row>
    <row r="3618" spans="44:45" x14ac:dyDescent="0.25">
      <c r="AR3618" s="30">
        <v>0.37500000000000017</v>
      </c>
      <c r="AS3618" s="31">
        <v>0.38971143170299738</v>
      </c>
    </row>
    <row r="3619" spans="44:45" x14ac:dyDescent="0.25">
      <c r="AR3619" s="30">
        <v>0.38500000000000018</v>
      </c>
      <c r="AS3619" s="31">
        <v>0.38971143170299738</v>
      </c>
    </row>
    <row r="3620" spans="44:45" x14ac:dyDescent="0.25">
      <c r="AR3620" s="30">
        <v>0.39500000000000018</v>
      </c>
      <c r="AS3620" s="31">
        <v>0.38971143170299738</v>
      </c>
    </row>
    <row r="3621" spans="44:45" x14ac:dyDescent="0.25">
      <c r="AR3621" s="30">
        <v>0.40500000000000019</v>
      </c>
      <c r="AS3621" s="31">
        <v>0.38971143170299738</v>
      </c>
    </row>
    <row r="3622" spans="44:45" x14ac:dyDescent="0.25">
      <c r="AR3622" s="30">
        <v>0.4150000000000002</v>
      </c>
      <c r="AS3622" s="31">
        <v>0.38971143170299738</v>
      </c>
    </row>
    <row r="3623" spans="44:45" x14ac:dyDescent="0.25">
      <c r="AR3623" s="30">
        <v>0.42500000000000021</v>
      </c>
      <c r="AS3623" s="31">
        <v>0.38971143170299738</v>
      </c>
    </row>
    <row r="3624" spans="44:45" x14ac:dyDescent="0.25">
      <c r="AR3624" s="30">
        <v>0.43500000000000022</v>
      </c>
      <c r="AS3624" s="31">
        <v>0.38971143170299738</v>
      </c>
    </row>
    <row r="3625" spans="44:45" x14ac:dyDescent="0.25">
      <c r="AR3625" s="30">
        <v>0.44500000000000023</v>
      </c>
      <c r="AS3625" s="31">
        <v>0.38971143170299738</v>
      </c>
    </row>
    <row r="3626" spans="44:45" x14ac:dyDescent="0.25">
      <c r="AR3626" s="30">
        <v>0.45500000000000024</v>
      </c>
      <c r="AS3626" s="31">
        <v>0.38971143170299738</v>
      </c>
    </row>
    <row r="3627" spans="44:45" x14ac:dyDescent="0.25">
      <c r="AR3627" s="30">
        <v>0.46500000000000025</v>
      </c>
      <c r="AS3627" s="31">
        <v>0.38971143170299738</v>
      </c>
    </row>
    <row r="3628" spans="44:45" x14ac:dyDescent="0.25">
      <c r="AR3628" s="30">
        <v>0.47500000000000026</v>
      </c>
      <c r="AS3628" s="31">
        <v>0.38971143170299738</v>
      </c>
    </row>
    <row r="3629" spans="44:45" x14ac:dyDescent="0.25">
      <c r="AR3629" s="30">
        <v>0.48500000000000026</v>
      </c>
      <c r="AS3629" s="31">
        <v>0.38971143170299738</v>
      </c>
    </row>
    <row r="3630" spans="44:45" x14ac:dyDescent="0.25">
      <c r="AR3630" s="30">
        <v>0.49500000000000027</v>
      </c>
      <c r="AS3630" s="31">
        <v>0.38971143170299738</v>
      </c>
    </row>
    <row r="3631" spans="44:45" x14ac:dyDescent="0.25">
      <c r="AR3631" s="30">
        <v>0.50500000000000023</v>
      </c>
      <c r="AS3631" s="31">
        <v>0.38971143170299738</v>
      </c>
    </row>
    <row r="3632" spans="44:45" x14ac:dyDescent="0.25">
      <c r="AR3632" s="30">
        <v>0.51500000000000024</v>
      </c>
      <c r="AS3632" s="31">
        <v>0.38971143170299738</v>
      </c>
    </row>
    <row r="3633" spans="44:45" x14ac:dyDescent="0.25">
      <c r="AR3633" s="30">
        <v>0.52500000000000024</v>
      </c>
      <c r="AS3633" s="31">
        <v>0.38971143170299738</v>
      </c>
    </row>
    <row r="3634" spans="44:45" x14ac:dyDescent="0.25">
      <c r="AR3634" s="30">
        <v>0.53500000000000025</v>
      </c>
      <c r="AS3634" s="31">
        <v>0.38971143170299738</v>
      </c>
    </row>
    <row r="3635" spans="44:45" x14ac:dyDescent="0.25">
      <c r="AR3635" s="30">
        <v>0.54500000000000026</v>
      </c>
      <c r="AS3635" s="31">
        <v>0.38971143170299738</v>
      </c>
    </row>
    <row r="3636" spans="44:45" x14ac:dyDescent="0.25">
      <c r="AR3636" s="30">
        <v>0.55500000000000027</v>
      </c>
      <c r="AS3636" s="31">
        <v>0.38971143170299738</v>
      </c>
    </row>
    <row r="3637" spans="44:45" x14ac:dyDescent="0.25">
      <c r="AR3637" s="30">
        <v>0.56500000000000028</v>
      </c>
      <c r="AS3637" s="31">
        <v>0.38971143170299738</v>
      </c>
    </row>
    <row r="3638" spans="44:45" x14ac:dyDescent="0.25">
      <c r="AR3638" s="30">
        <v>0.57500000000000029</v>
      </c>
      <c r="AS3638" s="31">
        <v>0.38971143170299738</v>
      </c>
    </row>
    <row r="3639" spans="44:45" x14ac:dyDescent="0.25">
      <c r="AR3639" s="30">
        <v>0.5850000000000003</v>
      </c>
      <c r="AS3639" s="31">
        <v>0.38971143170299738</v>
      </c>
    </row>
    <row r="3640" spans="44:45" x14ac:dyDescent="0.25">
      <c r="AR3640" s="30">
        <v>0.59500000000000031</v>
      </c>
      <c r="AS3640" s="31">
        <v>0.38971143170299738</v>
      </c>
    </row>
    <row r="3641" spans="44:45" x14ac:dyDescent="0.25">
      <c r="AR3641" s="30">
        <v>0.60500000000000032</v>
      </c>
      <c r="AS3641" s="31">
        <v>0.38971143170299738</v>
      </c>
    </row>
    <row r="3642" spans="44:45" x14ac:dyDescent="0.25">
      <c r="AR3642" s="30">
        <v>0.61500000000000032</v>
      </c>
      <c r="AS3642" s="31">
        <v>0.38971143170299738</v>
      </c>
    </row>
    <row r="3643" spans="44:45" x14ac:dyDescent="0.25">
      <c r="AR3643" s="30">
        <v>0.62500000000000033</v>
      </c>
      <c r="AS3643" s="31">
        <v>0.38971143170299738</v>
      </c>
    </row>
    <row r="3644" spans="44:45" x14ac:dyDescent="0.25">
      <c r="AR3644" s="30">
        <v>0.63500000000000034</v>
      </c>
      <c r="AS3644" s="31">
        <v>0.38971143170299738</v>
      </c>
    </row>
    <row r="3645" spans="44:45" x14ac:dyDescent="0.25">
      <c r="AR3645" s="30">
        <v>0.64500000000000035</v>
      </c>
      <c r="AS3645" s="31">
        <v>0.38971143170299738</v>
      </c>
    </row>
    <row r="3646" spans="44:45" x14ac:dyDescent="0.25">
      <c r="AR3646" s="30">
        <v>0.65500000000000036</v>
      </c>
      <c r="AS3646" s="31">
        <v>0.38971143170299738</v>
      </c>
    </row>
    <row r="3647" spans="44:45" x14ac:dyDescent="0.25">
      <c r="AR3647" s="30">
        <v>0.66500000000000037</v>
      </c>
      <c r="AS3647" s="31">
        <v>0.38971143170299738</v>
      </c>
    </row>
    <row r="3648" spans="44:45" x14ac:dyDescent="0.25">
      <c r="AR3648" s="30">
        <v>0.67500000000000038</v>
      </c>
      <c r="AS3648" s="31">
        <v>0.38971143170299738</v>
      </c>
    </row>
    <row r="3649" spans="44:45" x14ac:dyDescent="0.25">
      <c r="AR3649" s="30">
        <v>0.68500000000000039</v>
      </c>
      <c r="AS3649" s="31">
        <v>0.38971143170299738</v>
      </c>
    </row>
    <row r="3650" spans="44:45" x14ac:dyDescent="0.25">
      <c r="AR3650" s="30">
        <v>0.6950000000000004</v>
      </c>
      <c r="AS3650" s="31">
        <v>0.38971143170299738</v>
      </c>
    </row>
    <row r="3651" spans="44:45" x14ac:dyDescent="0.25">
      <c r="AR3651" s="30">
        <v>0.7050000000000004</v>
      </c>
      <c r="AS3651" s="31">
        <v>0.38971143170299738</v>
      </c>
    </row>
    <row r="3652" spans="44:45" x14ac:dyDescent="0.25">
      <c r="AR3652" s="30">
        <v>0.71500000000000041</v>
      </c>
      <c r="AS3652" s="31">
        <v>0.38971143170299738</v>
      </c>
    </row>
    <row r="3653" spans="44:45" x14ac:dyDescent="0.25">
      <c r="AR3653" s="30">
        <v>0.72500000000000042</v>
      </c>
      <c r="AS3653" s="31">
        <v>0.38971143170299738</v>
      </c>
    </row>
    <row r="3654" spans="44:45" x14ac:dyDescent="0.25">
      <c r="AR3654" s="30">
        <v>0.73500000000000043</v>
      </c>
      <c r="AS3654" s="31">
        <v>0.38971143170299738</v>
      </c>
    </row>
    <row r="3655" spans="44:45" x14ac:dyDescent="0.25">
      <c r="AR3655" s="30">
        <v>0.74500000000000044</v>
      </c>
      <c r="AS3655" s="31">
        <v>0.38971143170299738</v>
      </c>
    </row>
    <row r="3656" spans="44:45" x14ac:dyDescent="0.25">
      <c r="AR3656" s="30">
        <v>0.75500000000000045</v>
      </c>
      <c r="AS3656" s="31">
        <v>0.38971143170299738</v>
      </c>
    </row>
    <row r="3657" spans="44:45" x14ac:dyDescent="0.25">
      <c r="AR3657" s="30">
        <v>0.76500000000000046</v>
      </c>
      <c r="AS3657" s="31">
        <v>0.38971143170299738</v>
      </c>
    </row>
    <row r="3658" spans="44:45" x14ac:dyDescent="0.25">
      <c r="AR3658" s="30">
        <v>0.77500000000000047</v>
      </c>
      <c r="AS3658" s="31">
        <v>0.38971143170299738</v>
      </c>
    </row>
    <row r="3659" spans="44:45" x14ac:dyDescent="0.25">
      <c r="AR3659" s="30"/>
      <c r="AS3659" s="31"/>
    </row>
    <row r="3660" spans="44:45" x14ac:dyDescent="0.25">
      <c r="AR3660" s="30">
        <v>0.23000000000000007</v>
      </c>
      <c r="AS3660" s="31">
        <v>0.39837168574084181</v>
      </c>
    </row>
    <row r="3661" spans="44:45" x14ac:dyDescent="0.25">
      <c r="AR3661" s="30">
        <v>0.24000000000000007</v>
      </c>
      <c r="AS3661" s="31">
        <v>0.39837168574084181</v>
      </c>
    </row>
    <row r="3662" spans="44:45" x14ac:dyDescent="0.25">
      <c r="AR3662" s="30">
        <v>0.25000000000000006</v>
      </c>
      <c r="AS3662" s="31">
        <v>0.39837168574084181</v>
      </c>
    </row>
    <row r="3663" spans="44:45" x14ac:dyDescent="0.25">
      <c r="AR3663" s="30">
        <v>0.26000000000000006</v>
      </c>
      <c r="AS3663" s="31">
        <v>0.39837168574084181</v>
      </c>
    </row>
    <row r="3664" spans="44:45" x14ac:dyDescent="0.25">
      <c r="AR3664" s="30">
        <v>0.27000000000000007</v>
      </c>
      <c r="AS3664" s="31">
        <v>0.39837168574084181</v>
      </c>
    </row>
    <row r="3665" spans="44:45" x14ac:dyDescent="0.25">
      <c r="AR3665" s="30">
        <v>0.28000000000000008</v>
      </c>
      <c r="AS3665" s="31">
        <v>0.39837168574084181</v>
      </c>
    </row>
    <row r="3666" spans="44:45" x14ac:dyDescent="0.25">
      <c r="AR3666" s="30">
        <v>0.29000000000000009</v>
      </c>
      <c r="AS3666" s="31">
        <v>0.39837168574084181</v>
      </c>
    </row>
    <row r="3667" spans="44:45" x14ac:dyDescent="0.25">
      <c r="AR3667" s="30">
        <v>0.3000000000000001</v>
      </c>
      <c r="AS3667" s="31">
        <v>0.39837168574084181</v>
      </c>
    </row>
    <row r="3668" spans="44:45" x14ac:dyDescent="0.25">
      <c r="AR3668" s="30">
        <v>0.31000000000000011</v>
      </c>
      <c r="AS3668" s="31">
        <v>0.39837168574084181</v>
      </c>
    </row>
    <row r="3669" spans="44:45" x14ac:dyDescent="0.25">
      <c r="AR3669" s="30">
        <v>0.32000000000000012</v>
      </c>
      <c r="AS3669" s="31">
        <v>0.39837168574084181</v>
      </c>
    </row>
    <row r="3670" spans="44:45" x14ac:dyDescent="0.25">
      <c r="AR3670" s="30">
        <v>0.33000000000000013</v>
      </c>
      <c r="AS3670" s="31">
        <v>0.39837168574084181</v>
      </c>
    </row>
    <row r="3671" spans="44:45" x14ac:dyDescent="0.25">
      <c r="AR3671" s="30">
        <v>0.34000000000000014</v>
      </c>
      <c r="AS3671" s="31">
        <v>0.39837168574084181</v>
      </c>
    </row>
    <row r="3672" spans="44:45" x14ac:dyDescent="0.25">
      <c r="AR3672" s="30">
        <v>0.35000000000000014</v>
      </c>
      <c r="AS3672" s="31">
        <v>0.39837168574084181</v>
      </c>
    </row>
    <row r="3673" spans="44:45" x14ac:dyDescent="0.25">
      <c r="AR3673" s="30">
        <v>0.36000000000000015</v>
      </c>
      <c r="AS3673" s="31">
        <v>0.39837168574084181</v>
      </c>
    </row>
    <row r="3674" spans="44:45" x14ac:dyDescent="0.25">
      <c r="AR3674" s="30">
        <v>0.37000000000000016</v>
      </c>
      <c r="AS3674" s="31">
        <v>0.39837168574084181</v>
      </c>
    </row>
    <row r="3675" spans="44:45" x14ac:dyDescent="0.25">
      <c r="AR3675" s="30">
        <v>0.38000000000000017</v>
      </c>
      <c r="AS3675" s="31">
        <v>0.39837168574084181</v>
      </c>
    </row>
    <row r="3676" spans="44:45" x14ac:dyDescent="0.25">
      <c r="AR3676" s="30">
        <v>0.39000000000000018</v>
      </c>
      <c r="AS3676" s="31">
        <v>0.39837168574084181</v>
      </c>
    </row>
    <row r="3677" spans="44:45" x14ac:dyDescent="0.25">
      <c r="AR3677" s="30">
        <v>0.40000000000000019</v>
      </c>
      <c r="AS3677" s="31">
        <v>0.39837168574084181</v>
      </c>
    </row>
    <row r="3678" spans="44:45" x14ac:dyDescent="0.25">
      <c r="AR3678" s="30">
        <v>0.4100000000000002</v>
      </c>
      <c r="AS3678" s="31">
        <v>0.39837168574084181</v>
      </c>
    </row>
    <row r="3679" spans="44:45" x14ac:dyDescent="0.25">
      <c r="AR3679" s="30">
        <v>0.42000000000000021</v>
      </c>
      <c r="AS3679" s="31">
        <v>0.39837168574084181</v>
      </c>
    </row>
    <row r="3680" spans="44:45" x14ac:dyDescent="0.25">
      <c r="AR3680" s="30">
        <v>0.43000000000000022</v>
      </c>
      <c r="AS3680" s="31">
        <v>0.39837168574084181</v>
      </c>
    </row>
    <row r="3681" spans="44:45" x14ac:dyDescent="0.25">
      <c r="AR3681" s="30">
        <v>0.44000000000000022</v>
      </c>
      <c r="AS3681" s="31">
        <v>0.39837168574084181</v>
      </c>
    </row>
    <row r="3682" spans="44:45" x14ac:dyDescent="0.25">
      <c r="AR3682" s="30">
        <v>0.45000000000000023</v>
      </c>
      <c r="AS3682" s="31">
        <v>0.39837168574084181</v>
      </c>
    </row>
    <row r="3683" spans="44:45" x14ac:dyDescent="0.25">
      <c r="AR3683" s="30">
        <v>0.46000000000000024</v>
      </c>
      <c r="AS3683" s="31">
        <v>0.39837168574084181</v>
      </c>
    </row>
    <row r="3684" spans="44:45" x14ac:dyDescent="0.25">
      <c r="AR3684" s="30">
        <v>0.47000000000000025</v>
      </c>
      <c r="AS3684" s="31">
        <v>0.39837168574084181</v>
      </c>
    </row>
    <row r="3685" spans="44:45" x14ac:dyDescent="0.25">
      <c r="AR3685" s="30">
        <v>0.48000000000000026</v>
      </c>
      <c r="AS3685" s="31">
        <v>0.39837168574084181</v>
      </c>
    </row>
    <row r="3686" spans="44:45" x14ac:dyDescent="0.25">
      <c r="AR3686" s="30">
        <v>0.49000000000000027</v>
      </c>
      <c r="AS3686" s="31">
        <v>0.39837168574084181</v>
      </c>
    </row>
    <row r="3687" spans="44:45" x14ac:dyDescent="0.25">
      <c r="AR3687" s="30">
        <v>0.50000000000000022</v>
      </c>
      <c r="AS3687" s="31">
        <v>0.39837168574084181</v>
      </c>
    </row>
    <row r="3688" spans="44:45" x14ac:dyDescent="0.25">
      <c r="AR3688" s="30">
        <v>0.51000000000000023</v>
      </c>
      <c r="AS3688" s="31">
        <v>0.39837168574084181</v>
      </c>
    </row>
    <row r="3689" spans="44:45" x14ac:dyDescent="0.25">
      <c r="AR3689" s="30">
        <v>0.52000000000000024</v>
      </c>
      <c r="AS3689" s="31">
        <v>0.39837168574084181</v>
      </c>
    </row>
    <row r="3690" spans="44:45" x14ac:dyDescent="0.25">
      <c r="AR3690" s="30">
        <v>0.53000000000000025</v>
      </c>
      <c r="AS3690" s="31">
        <v>0.39837168574084181</v>
      </c>
    </row>
    <row r="3691" spans="44:45" x14ac:dyDescent="0.25">
      <c r="AR3691" s="30">
        <v>0.54000000000000026</v>
      </c>
      <c r="AS3691" s="31">
        <v>0.39837168574084181</v>
      </c>
    </row>
    <row r="3692" spans="44:45" x14ac:dyDescent="0.25">
      <c r="AR3692" s="30">
        <v>0.55000000000000027</v>
      </c>
      <c r="AS3692" s="31">
        <v>0.39837168574084181</v>
      </c>
    </row>
    <row r="3693" spans="44:45" x14ac:dyDescent="0.25">
      <c r="AR3693" s="30">
        <v>0.56000000000000028</v>
      </c>
      <c r="AS3693" s="31">
        <v>0.39837168574084181</v>
      </c>
    </row>
    <row r="3694" spans="44:45" x14ac:dyDescent="0.25">
      <c r="AR3694" s="30">
        <v>0.57000000000000028</v>
      </c>
      <c r="AS3694" s="31">
        <v>0.39837168574084181</v>
      </c>
    </row>
    <row r="3695" spans="44:45" x14ac:dyDescent="0.25">
      <c r="AR3695" s="30">
        <v>0.58000000000000029</v>
      </c>
      <c r="AS3695" s="31">
        <v>0.39837168574084181</v>
      </c>
    </row>
    <row r="3696" spans="44:45" x14ac:dyDescent="0.25">
      <c r="AR3696" s="30">
        <v>0.5900000000000003</v>
      </c>
      <c r="AS3696" s="31">
        <v>0.39837168574084181</v>
      </c>
    </row>
    <row r="3697" spans="44:45" x14ac:dyDescent="0.25">
      <c r="AR3697" s="30">
        <v>0.60000000000000031</v>
      </c>
      <c r="AS3697" s="31">
        <v>0.39837168574084181</v>
      </c>
    </row>
    <row r="3698" spans="44:45" x14ac:dyDescent="0.25">
      <c r="AR3698" s="30">
        <v>0.61000000000000032</v>
      </c>
      <c r="AS3698" s="31">
        <v>0.39837168574084181</v>
      </c>
    </row>
    <row r="3699" spans="44:45" x14ac:dyDescent="0.25">
      <c r="AR3699" s="30">
        <v>0.62000000000000033</v>
      </c>
      <c r="AS3699" s="31">
        <v>0.39837168574084181</v>
      </c>
    </row>
    <row r="3700" spans="44:45" x14ac:dyDescent="0.25">
      <c r="AR3700" s="30">
        <v>0.63000000000000034</v>
      </c>
      <c r="AS3700" s="31">
        <v>0.39837168574084181</v>
      </c>
    </row>
    <row r="3701" spans="44:45" x14ac:dyDescent="0.25">
      <c r="AR3701" s="30">
        <v>0.64000000000000035</v>
      </c>
      <c r="AS3701" s="31">
        <v>0.39837168574084181</v>
      </c>
    </row>
    <row r="3702" spans="44:45" x14ac:dyDescent="0.25">
      <c r="AR3702" s="30">
        <v>0.65000000000000036</v>
      </c>
      <c r="AS3702" s="31">
        <v>0.39837168574084181</v>
      </c>
    </row>
    <row r="3703" spans="44:45" x14ac:dyDescent="0.25">
      <c r="AR3703" s="30">
        <v>0.66000000000000036</v>
      </c>
      <c r="AS3703" s="31">
        <v>0.39837168574084181</v>
      </c>
    </row>
    <row r="3704" spans="44:45" x14ac:dyDescent="0.25">
      <c r="AR3704" s="30">
        <v>0.67000000000000037</v>
      </c>
      <c r="AS3704" s="31">
        <v>0.39837168574084181</v>
      </c>
    </row>
    <row r="3705" spans="44:45" x14ac:dyDescent="0.25">
      <c r="AR3705" s="30">
        <v>0.68000000000000038</v>
      </c>
      <c r="AS3705" s="31">
        <v>0.39837168574084181</v>
      </c>
    </row>
    <row r="3706" spans="44:45" x14ac:dyDescent="0.25">
      <c r="AR3706" s="30">
        <v>0.69000000000000039</v>
      </c>
      <c r="AS3706" s="31">
        <v>0.39837168574084181</v>
      </c>
    </row>
    <row r="3707" spans="44:45" x14ac:dyDescent="0.25">
      <c r="AR3707" s="30">
        <v>0.7000000000000004</v>
      </c>
      <c r="AS3707" s="31">
        <v>0.39837168574084181</v>
      </c>
    </row>
    <row r="3708" spans="44:45" x14ac:dyDescent="0.25">
      <c r="AR3708" s="30">
        <v>0.71000000000000041</v>
      </c>
      <c r="AS3708" s="31">
        <v>0.39837168574084181</v>
      </c>
    </row>
    <row r="3709" spans="44:45" x14ac:dyDescent="0.25">
      <c r="AR3709" s="30">
        <v>0.72000000000000042</v>
      </c>
      <c r="AS3709" s="31">
        <v>0.39837168574084181</v>
      </c>
    </row>
    <row r="3710" spans="44:45" x14ac:dyDescent="0.25">
      <c r="AR3710" s="30">
        <v>0.73000000000000043</v>
      </c>
      <c r="AS3710" s="31">
        <v>0.39837168574084181</v>
      </c>
    </row>
    <row r="3711" spans="44:45" x14ac:dyDescent="0.25">
      <c r="AR3711" s="30">
        <v>0.74000000000000044</v>
      </c>
      <c r="AS3711" s="31">
        <v>0.39837168574084181</v>
      </c>
    </row>
    <row r="3712" spans="44:45" x14ac:dyDescent="0.25">
      <c r="AR3712" s="30">
        <v>0.75000000000000044</v>
      </c>
      <c r="AS3712" s="31">
        <v>0.39837168574084181</v>
      </c>
    </row>
    <row r="3713" spans="44:45" x14ac:dyDescent="0.25">
      <c r="AR3713" s="30">
        <v>0.76000000000000045</v>
      </c>
      <c r="AS3713" s="31">
        <v>0.39837168574084181</v>
      </c>
    </row>
    <row r="3714" spans="44:45" x14ac:dyDescent="0.25">
      <c r="AR3714" s="30">
        <v>0.77000000000000046</v>
      </c>
      <c r="AS3714" s="31">
        <v>0.39837168574084181</v>
      </c>
    </row>
    <row r="3715" spans="44:45" x14ac:dyDescent="0.25">
      <c r="AR3715" s="30"/>
      <c r="AS3715" s="31"/>
    </row>
    <row r="3716" spans="44:45" x14ac:dyDescent="0.25">
      <c r="AR3716" s="30">
        <v>0.23500000000000007</v>
      </c>
      <c r="AS3716" s="31">
        <v>0.40703193977868612</v>
      </c>
    </row>
    <row r="3717" spans="44:45" x14ac:dyDescent="0.25">
      <c r="AR3717" s="30">
        <v>0.24500000000000008</v>
      </c>
      <c r="AS3717" s="31">
        <v>0.40703193977868612</v>
      </c>
    </row>
    <row r="3718" spans="44:45" x14ac:dyDescent="0.25">
      <c r="AR3718" s="30">
        <v>0.25500000000000006</v>
      </c>
      <c r="AS3718" s="31">
        <v>0.40703193977868612</v>
      </c>
    </row>
    <row r="3719" spans="44:45" x14ac:dyDescent="0.25">
      <c r="AR3719" s="30">
        <v>0.26500000000000007</v>
      </c>
      <c r="AS3719" s="31">
        <v>0.40703193977868612</v>
      </c>
    </row>
    <row r="3720" spans="44:45" x14ac:dyDescent="0.25">
      <c r="AR3720" s="30">
        <v>0.27500000000000008</v>
      </c>
      <c r="AS3720" s="31">
        <v>0.40703193977868612</v>
      </c>
    </row>
    <row r="3721" spans="44:45" x14ac:dyDescent="0.25">
      <c r="AR3721" s="30">
        <v>0.28500000000000009</v>
      </c>
      <c r="AS3721" s="31">
        <v>0.40703193977868612</v>
      </c>
    </row>
    <row r="3722" spans="44:45" x14ac:dyDescent="0.25">
      <c r="AR3722" s="30">
        <v>0.2950000000000001</v>
      </c>
      <c r="AS3722" s="31">
        <v>0.40703193977868612</v>
      </c>
    </row>
    <row r="3723" spans="44:45" x14ac:dyDescent="0.25">
      <c r="AR3723" s="30">
        <v>0.3050000000000001</v>
      </c>
      <c r="AS3723" s="31">
        <v>0.40703193977868612</v>
      </c>
    </row>
    <row r="3724" spans="44:45" x14ac:dyDescent="0.25">
      <c r="AR3724" s="30">
        <v>0.31500000000000011</v>
      </c>
      <c r="AS3724" s="31">
        <v>0.40703193977868612</v>
      </c>
    </row>
    <row r="3725" spans="44:45" x14ac:dyDescent="0.25">
      <c r="AR3725" s="30">
        <v>0.32500000000000012</v>
      </c>
      <c r="AS3725" s="31">
        <v>0.40703193977868612</v>
      </c>
    </row>
    <row r="3726" spans="44:45" x14ac:dyDescent="0.25">
      <c r="AR3726" s="30">
        <v>0.33500000000000013</v>
      </c>
      <c r="AS3726" s="31">
        <v>0.40703193977868612</v>
      </c>
    </row>
    <row r="3727" spans="44:45" x14ac:dyDescent="0.25">
      <c r="AR3727" s="30">
        <v>0.34500000000000014</v>
      </c>
      <c r="AS3727" s="31">
        <v>0.40703193977868612</v>
      </c>
    </row>
    <row r="3728" spans="44:45" x14ac:dyDescent="0.25">
      <c r="AR3728" s="30">
        <v>0.35500000000000015</v>
      </c>
      <c r="AS3728" s="31">
        <v>0.40703193977868612</v>
      </c>
    </row>
    <row r="3729" spans="44:45" x14ac:dyDescent="0.25">
      <c r="AR3729" s="30">
        <v>0.36500000000000016</v>
      </c>
      <c r="AS3729" s="31">
        <v>0.40703193977868612</v>
      </c>
    </row>
    <row r="3730" spans="44:45" x14ac:dyDescent="0.25">
      <c r="AR3730" s="30">
        <v>0.37500000000000017</v>
      </c>
      <c r="AS3730" s="31">
        <v>0.40703193977868612</v>
      </c>
    </row>
    <row r="3731" spans="44:45" x14ac:dyDescent="0.25">
      <c r="AR3731" s="30">
        <v>0.38500000000000018</v>
      </c>
      <c r="AS3731" s="31">
        <v>0.40703193977868612</v>
      </c>
    </row>
    <row r="3732" spans="44:45" x14ac:dyDescent="0.25">
      <c r="AR3732" s="30">
        <v>0.39500000000000018</v>
      </c>
      <c r="AS3732" s="31">
        <v>0.40703193977868612</v>
      </c>
    </row>
    <row r="3733" spans="44:45" x14ac:dyDescent="0.25">
      <c r="AR3733" s="30">
        <v>0.40500000000000019</v>
      </c>
      <c r="AS3733" s="31">
        <v>0.40703193977868612</v>
      </c>
    </row>
    <row r="3734" spans="44:45" x14ac:dyDescent="0.25">
      <c r="AR3734" s="30">
        <v>0.4150000000000002</v>
      </c>
      <c r="AS3734" s="31">
        <v>0.40703193977868612</v>
      </c>
    </row>
    <row r="3735" spans="44:45" x14ac:dyDescent="0.25">
      <c r="AR3735" s="30">
        <v>0.42500000000000021</v>
      </c>
      <c r="AS3735" s="31">
        <v>0.40703193977868612</v>
      </c>
    </row>
    <row r="3736" spans="44:45" x14ac:dyDescent="0.25">
      <c r="AR3736" s="30">
        <v>0.43500000000000022</v>
      </c>
      <c r="AS3736" s="31">
        <v>0.40703193977868612</v>
      </c>
    </row>
    <row r="3737" spans="44:45" x14ac:dyDescent="0.25">
      <c r="AR3737" s="30">
        <v>0.44500000000000023</v>
      </c>
      <c r="AS3737" s="31">
        <v>0.40703193977868612</v>
      </c>
    </row>
    <row r="3738" spans="44:45" x14ac:dyDescent="0.25">
      <c r="AR3738" s="30">
        <v>0.45500000000000024</v>
      </c>
      <c r="AS3738" s="31">
        <v>0.40703193977868612</v>
      </c>
    </row>
    <row r="3739" spans="44:45" x14ac:dyDescent="0.25">
      <c r="AR3739" s="30">
        <v>0.46500000000000025</v>
      </c>
      <c r="AS3739" s="31">
        <v>0.40703193977868612</v>
      </c>
    </row>
    <row r="3740" spans="44:45" x14ac:dyDescent="0.25">
      <c r="AR3740" s="30">
        <v>0.47500000000000026</v>
      </c>
      <c r="AS3740" s="31">
        <v>0.40703193977868612</v>
      </c>
    </row>
    <row r="3741" spans="44:45" x14ac:dyDescent="0.25">
      <c r="AR3741" s="30">
        <v>0.48500000000000026</v>
      </c>
      <c r="AS3741" s="31">
        <v>0.40703193977868612</v>
      </c>
    </row>
    <row r="3742" spans="44:45" x14ac:dyDescent="0.25">
      <c r="AR3742" s="30">
        <v>0.49500000000000027</v>
      </c>
      <c r="AS3742" s="31">
        <v>0.40703193977868612</v>
      </c>
    </row>
    <row r="3743" spans="44:45" x14ac:dyDescent="0.25">
      <c r="AR3743" s="30">
        <v>0.50500000000000023</v>
      </c>
      <c r="AS3743" s="31">
        <v>0.40703193977868612</v>
      </c>
    </row>
    <row r="3744" spans="44:45" x14ac:dyDescent="0.25">
      <c r="AR3744" s="30">
        <v>0.51500000000000024</v>
      </c>
      <c r="AS3744" s="31">
        <v>0.40703193977868612</v>
      </c>
    </row>
    <row r="3745" spans="44:45" x14ac:dyDescent="0.25">
      <c r="AR3745" s="30">
        <v>0.52500000000000024</v>
      </c>
      <c r="AS3745" s="31">
        <v>0.40703193977868612</v>
      </c>
    </row>
    <row r="3746" spans="44:45" x14ac:dyDescent="0.25">
      <c r="AR3746" s="30">
        <v>0.53500000000000025</v>
      </c>
      <c r="AS3746" s="31">
        <v>0.40703193977868612</v>
      </c>
    </row>
    <row r="3747" spans="44:45" x14ac:dyDescent="0.25">
      <c r="AR3747" s="30">
        <v>0.54500000000000026</v>
      </c>
      <c r="AS3747" s="31">
        <v>0.40703193977868612</v>
      </c>
    </row>
    <row r="3748" spans="44:45" x14ac:dyDescent="0.25">
      <c r="AR3748" s="30">
        <v>0.55500000000000027</v>
      </c>
      <c r="AS3748" s="31">
        <v>0.40703193977868612</v>
      </c>
    </row>
    <row r="3749" spans="44:45" x14ac:dyDescent="0.25">
      <c r="AR3749" s="30">
        <v>0.56500000000000028</v>
      </c>
      <c r="AS3749" s="31">
        <v>0.40703193977868612</v>
      </c>
    </row>
    <row r="3750" spans="44:45" x14ac:dyDescent="0.25">
      <c r="AR3750" s="30">
        <v>0.57500000000000029</v>
      </c>
      <c r="AS3750" s="31">
        <v>0.40703193977868612</v>
      </c>
    </row>
    <row r="3751" spans="44:45" x14ac:dyDescent="0.25">
      <c r="AR3751" s="30">
        <v>0.5850000000000003</v>
      </c>
      <c r="AS3751" s="31">
        <v>0.40703193977868612</v>
      </c>
    </row>
    <row r="3752" spans="44:45" x14ac:dyDescent="0.25">
      <c r="AR3752" s="30">
        <v>0.59500000000000031</v>
      </c>
      <c r="AS3752" s="31">
        <v>0.40703193977868612</v>
      </c>
    </row>
    <row r="3753" spans="44:45" x14ac:dyDescent="0.25">
      <c r="AR3753" s="30">
        <v>0.60500000000000032</v>
      </c>
      <c r="AS3753" s="31">
        <v>0.40703193977868612</v>
      </c>
    </row>
    <row r="3754" spans="44:45" x14ac:dyDescent="0.25">
      <c r="AR3754" s="30">
        <v>0.61500000000000032</v>
      </c>
      <c r="AS3754" s="31">
        <v>0.40703193977868612</v>
      </c>
    </row>
    <row r="3755" spans="44:45" x14ac:dyDescent="0.25">
      <c r="AR3755" s="30">
        <v>0.62500000000000033</v>
      </c>
      <c r="AS3755" s="31">
        <v>0.40703193977868612</v>
      </c>
    </row>
    <row r="3756" spans="44:45" x14ac:dyDescent="0.25">
      <c r="AR3756" s="30">
        <v>0.63500000000000034</v>
      </c>
      <c r="AS3756" s="31">
        <v>0.40703193977868612</v>
      </c>
    </row>
    <row r="3757" spans="44:45" x14ac:dyDescent="0.25">
      <c r="AR3757" s="30">
        <v>0.64500000000000035</v>
      </c>
      <c r="AS3757" s="31">
        <v>0.40703193977868612</v>
      </c>
    </row>
    <row r="3758" spans="44:45" x14ac:dyDescent="0.25">
      <c r="AR3758" s="30">
        <v>0.65500000000000036</v>
      </c>
      <c r="AS3758" s="31">
        <v>0.40703193977868612</v>
      </c>
    </row>
    <row r="3759" spans="44:45" x14ac:dyDescent="0.25">
      <c r="AR3759" s="30">
        <v>0.66500000000000037</v>
      </c>
      <c r="AS3759" s="31">
        <v>0.40703193977868612</v>
      </c>
    </row>
    <row r="3760" spans="44:45" x14ac:dyDescent="0.25">
      <c r="AR3760" s="30">
        <v>0.67500000000000038</v>
      </c>
      <c r="AS3760" s="31">
        <v>0.40703193977868612</v>
      </c>
    </row>
    <row r="3761" spans="44:45" x14ac:dyDescent="0.25">
      <c r="AR3761" s="30">
        <v>0.68500000000000039</v>
      </c>
      <c r="AS3761" s="31">
        <v>0.40703193977868612</v>
      </c>
    </row>
    <row r="3762" spans="44:45" x14ac:dyDescent="0.25">
      <c r="AR3762" s="30">
        <v>0.6950000000000004</v>
      </c>
      <c r="AS3762" s="31">
        <v>0.40703193977868612</v>
      </c>
    </row>
    <row r="3763" spans="44:45" x14ac:dyDescent="0.25">
      <c r="AR3763" s="30">
        <v>0.7050000000000004</v>
      </c>
      <c r="AS3763" s="31">
        <v>0.40703193977868612</v>
      </c>
    </row>
    <row r="3764" spans="44:45" x14ac:dyDescent="0.25">
      <c r="AR3764" s="30">
        <v>0.71500000000000041</v>
      </c>
      <c r="AS3764" s="31">
        <v>0.40703193977868612</v>
      </c>
    </row>
    <row r="3765" spans="44:45" x14ac:dyDescent="0.25">
      <c r="AR3765" s="30">
        <v>0.72500000000000042</v>
      </c>
      <c r="AS3765" s="31">
        <v>0.40703193977868612</v>
      </c>
    </row>
    <row r="3766" spans="44:45" x14ac:dyDescent="0.25">
      <c r="AR3766" s="30">
        <v>0.73500000000000043</v>
      </c>
      <c r="AS3766" s="31">
        <v>0.40703193977868612</v>
      </c>
    </row>
    <row r="3767" spans="44:45" x14ac:dyDescent="0.25">
      <c r="AR3767" s="30">
        <v>0.74500000000000044</v>
      </c>
      <c r="AS3767" s="31">
        <v>0.40703193977868612</v>
      </c>
    </row>
    <row r="3768" spans="44:45" x14ac:dyDescent="0.25">
      <c r="AR3768" s="30">
        <v>0.75500000000000045</v>
      </c>
      <c r="AS3768" s="31">
        <v>0.40703193977868612</v>
      </c>
    </row>
    <row r="3769" spans="44:45" x14ac:dyDescent="0.25">
      <c r="AR3769" s="30">
        <v>0.76500000000000046</v>
      </c>
      <c r="AS3769" s="31">
        <v>0.40703193977868612</v>
      </c>
    </row>
    <row r="3770" spans="44:45" x14ac:dyDescent="0.25">
      <c r="AR3770" s="30"/>
      <c r="AS3770" s="31"/>
    </row>
    <row r="3771" spans="44:45" x14ac:dyDescent="0.25">
      <c r="AR3771" s="30">
        <v>0.24000000000000007</v>
      </c>
      <c r="AS3771" s="31">
        <v>0.41569219381653055</v>
      </c>
    </row>
    <row r="3772" spans="44:45" x14ac:dyDescent="0.25">
      <c r="AR3772" s="30">
        <v>0.25000000000000006</v>
      </c>
      <c r="AS3772" s="31">
        <v>0.41569219381653055</v>
      </c>
    </row>
    <row r="3773" spans="44:45" x14ac:dyDescent="0.25">
      <c r="AR3773" s="30">
        <v>0.26000000000000006</v>
      </c>
      <c r="AS3773" s="31">
        <v>0.41569219381653055</v>
      </c>
    </row>
    <row r="3774" spans="44:45" x14ac:dyDescent="0.25">
      <c r="AR3774" s="30">
        <v>0.27000000000000007</v>
      </c>
      <c r="AS3774" s="31">
        <v>0.41569219381653055</v>
      </c>
    </row>
    <row r="3775" spans="44:45" x14ac:dyDescent="0.25">
      <c r="AR3775" s="30">
        <v>0.28000000000000008</v>
      </c>
      <c r="AS3775" s="31">
        <v>0.41569219381653055</v>
      </c>
    </row>
    <row r="3776" spans="44:45" x14ac:dyDescent="0.25">
      <c r="AR3776" s="30">
        <v>0.29000000000000009</v>
      </c>
      <c r="AS3776" s="31">
        <v>0.41569219381653055</v>
      </c>
    </row>
    <row r="3777" spans="44:45" x14ac:dyDescent="0.25">
      <c r="AR3777" s="30">
        <v>0.3000000000000001</v>
      </c>
      <c r="AS3777" s="31">
        <v>0.41569219381653055</v>
      </c>
    </row>
    <row r="3778" spans="44:45" x14ac:dyDescent="0.25">
      <c r="AR3778" s="30">
        <v>0.31000000000000011</v>
      </c>
      <c r="AS3778" s="31">
        <v>0.41569219381653055</v>
      </c>
    </row>
    <row r="3779" spans="44:45" x14ac:dyDescent="0.25">
      <c r="AR3779" s="30">
        <v>0.32000000000000012</v>
      </c>
      <c r="AS3779" s="31">
        <v>0.41569219381653055</v>
      </c>
    </row>
    <row r="3780" spans="44:45" x14ac:dyDescent="0.25">
      <c r="AR3780" s="30">
        <v>0.33000000000000013</v>
      </c>
      <c r="AS3780" s="31">
        <v>0.41569219381653055</v>
      </c>
    </row>
    <row r="3781" spans="44:45" x14ac:dyDescent="0.25">
      <c r="AR3781" s="30">
        <v>0.34000000000000014</v>
      </c>
      <c r="AS3781" s="31">
        <v>0.41569219381653055</v>
      </c>
    </row>
    <row r="3782" spans="44:45" x14ac:dyDescent="0.25">
      <c r="AR3782" s="30">
        <v>0.35000000000000014</v>
      </c>
      <c r="AS3782" s="31">
        <v>0.41569219381653055</v>
      </c>
    </row>
    <row r="3783" spans="44:45" x14ac:dyDescent="0.25">
      <c r="AR3783" s="30">
        <v>0.36000000000000015</v>
      </c>
      <c r="AS3783" s="31">
        <v>0.41569219381653055</v>
      </c>
    </row>
    <row r="3784" spans="44:45" x14ac:dyDescent="0.25">
      <c r="AR3784" s="30">
        <v>0.37000000000000016</v>
      </c>
      <c r="AS3784" s="31">
        <v>0.41569219381653055</v>
      </c>
    </row>
    <row r="3785" spans="44:45" x14ac:dyDescent="0.25">
      <c r="AR3785" s="30">
        <v>0.38000000000000017</v>
      </c>
      <c r="AS3785" s="31">
        <v>0.41569219381653055</v>
      </c>
    </row>
    <row r="3786" spans="44:45" x14ac:dyDescent="0.25">
      <c r="AR3786" s="30">
        <v>0.39000000000000018</v>
      </c>
      <c r="AS3786" s="31">
        <v>0.41569219381653055</v>
      </c>
    </row>
    <row r="3787" spans="44:45" x14ac:dyDescent="0.25">
      <c r="AR3787" s="30">
        <v>0.40000000000000019</v>
      </c>
      <c r="AS3787" s="31">
        <v>0.41569219381653055</v>
      </c>
    </row>
    <row r="3788" spans="44:45" x14ac:dyDescent="0.25">
      <c r="AR3788" s="30">
        <v>0.4100000000000002</v>
      </c>
      <c r="AS3788" s="31">
        <v>0.41569219381653055</v>
      </c>
    </row>
    <row r="3789" spans="44:45" x14ac:dyDescent="0.25">
      <c r="AR3789" s="30">
        <v>0.42000000000000021</v>
      </c>
      <c r="AS3789" s="31">
        <v>0.41569219381653055</v>
      </c>
    </row>
    <row r="3790" spans="44:45" x14ac:dyDescent="0.25">
      <c r="AR3790" s="30">
        <v>0.43000000000000022</v>
      </c>
      <c r="AS3790" s="31">
        <v>0.41569219381653055</v>
      </c>
    </row>
    <row r="3791" spans="44:45" x14ac:dyDescent="0.25">
      <c r="AR3791" s="30">
        <v>0.44000000000000022</v>
      </c>
      <c r="AS3791" s="31">
        <v>0.41569219381653055</v>
      </c>
    </row>
    <row r="3792" spans="44:45" x14ac:dyDescent="0.25">
      <c r="AR3792" s="30">
        <v>0.45000000000000023</v>
      </c>
      <c r="AS3792" s="31">
        <v>0.41569219381653055</v>
      </c>
    </row>
    <row r="3793" spans="44:45" x14ac:dyDescent="0.25">
      <c r="AR3793" s="30">
        <v>0.46000000000000024</v>
      </c>
      <c r="AS3793" s="31">
        <v>0.41569219381653055</v>
      </c>
    </row>
    <row r="3794" spans="44:45" x14ac:dyDescent="0.25">
      <c r="AR3794" s="30">
        <v>0.47000000000000025</v>
      </c>
      <c r="AS3794" s="31">
        <v>0.41569219381653055</v>
      </c>
    </row>
    <row r="3795" spans="44:45" x14ac:dyDescent="0.25">
      <c r="AR3795" s="30">
        <v>0.48000000000000026</v>
      </c>
      <c r="AS3795" s="31">
        <v>0.41569219381653055</v>
      </c>
    </row>
    <row r="3796" spans="44:45" x14ac:dyDescent="0.25">
      <c r="AR3796" s="30">
        <v>0.49000000000000027</v>
      </c>
      <c r="AS3796" s="31">
        <v>0.41569219381653055</v>
      </c>
    </row>
    <row r="3797" spans="44:45" x14ac:dyDescent="0.25">
      <c r="AR3797" s="30">
        <v>0.50000000000000022</v>
      </c>
      <c r="AS3797" s="31">
        <v>0.41569219381653055</v>
      </c>
    </row>
    <row r="3798" spans="44:45" x14ac:dyDescent="0.25">
      <c r="AR3798" s="30">
        <v>0.51000000000000023</v>
      </c>
      <c r="AS3798" s="31">
        <v>0.41569219381653055</v>
      </c>
    </row>
    <row r="3799" spans="44:45" x14ac:dyDescent="0.25">
      <c r="AR3799" s="30">
        <v>0.52000000000000024</v>
      </c>
      <c r="AS3799" s="31">
        <v>0.41569219381653055</v>
      </c>
    </row>
    <row r="3800" spans="44:45" x14ac:dyDescent="0.25">
      <c r="AR3800" s="30">
        <v>0.53000000000000025</v>
      </c>
      <c r="AS3800" s="31">
        <v>0.41569219381653055</v>
      </c>
    </row>
    <row r="3801" spans="44:45" x14ac:dyDescent="0.25">
      <c r="AR3801" s="30">
        <v>0.54000000000000026</v>
      </c>
      <c r="AS3801" s="31">
        <v>0.41569219381653055</v>
      </c>
    </row>
    <row r="3802" spans="44:45" x14ac:dyDescent="0.25">
      <c r="AR3802" s="30">
        <v>0.55000000000000027</v>
      </c>
      <c r="AS3802" s="31">
        <v>0.41569219381653055</v>
      </c>
    </row>
    <row r="3803" spans="44:45" x14ac:dyDescent="0.25">
      <c r="AR3803" s="30">
        <v>0.56000000000000028</v>
      </c>
      <c r="AS3803" s="31">
        <v>0.41569219381653055</v>
      </c>
    </row>
    <row r="3804" spans="44:45" x14ac:dyDescent="0.25">
      <c r="AR3804" s="30">
        <v>0.57000000000000028</v>
      </c>
      <c r="AS3804" s="31">
        <v>0.41569219381653055</v>
      </c>
    </row>
    <row r="3805" spans="44:45" x14ac:dyDescent="0.25">
      <c r="AR3805" s="30">
        <v>0.58000000000000029</v>
      </c>
      <c r="AS3805" s="31">
        <v>0.41569219381653055</v>
      </c>
    </row>
    <row r="3806" spans="44:45" x14ac:dyDescent="0.25">
      <c r="AR3806" s="30">
        <v>0.5900000000000003</v>
      </c>
      <c r="AS3806" s="31">
        <v>0.41569219381653055</v>
      </c>
    </row>
    <row r="3807" spans="44:45" x14ac:dyDescent="0.25">
      <c r="AR3807" s="30">
        <v>0.60000000000000031</v>
      </c>
      <c r="AS3807" s="31">
        <v>0.41569219381653055</v>
      </c>
    </row>
    <row r="3808" spans="44:45" x14ac:dyDescent="0.25">
      <c r="AR3808" s="30">
        <v>0.61000000000000032</v>
      </c>
      <c r="AS3808" s="31">
        <v>0.41569219381653055</v>
      </c>
    </row>
    <row r="3809" spans="44:45" x14ac:dyDescent="0.25">
      <c r="AR3809" s="30">
        <v>0.62000000000000033</v>
      </c>
      <c r="AS3809" s="31">
        <v>0.41569219381653055</v>
      </c>
    </row>
    <row r="3810" spans="44:45" x14ac:dyDescent="0.25">
      <c r="AR3810" s="30">
        <v>0.63000000000000034</v>
      </c>
      <c r="AS3810" s="31">
        <v>0.41569219381653055</v>
      </c>
    </row>
    <row r="3811" spans="44:45" x14ac:dyDescent="0.25">
      <c r="AR3811" s="30">
        <v>0.64000000000000035</v>
      </c>
      <c r="AS3811" s="31">
        <v>0.41569219381653055</v>
      </c>
    </row>
    <row r="3812" spans="44:45" x14ac:dyDescent="0.25">
      <c r="AR3812" s="30">
        <v>0.65000000000000036</v>
      </c>
      <c r="AS3812" s="31">
        <v>0.41569219381653055</v>
      </c>
    </row>
    <row r="3813" spans="44:45" x14ac:dyDescent="0.25">
      <c r="AR3813" s="30">
        <v>0.66000000000000036</v>
      </c>
      <c r="AS3813" s="31">
        <v>0.41569219381653055</v>
      </c>
    </row>
    <row r="3814" spans="44:45" x14ac:dyDescent="0.25">
      <c r="AR3814" s="30">
        <v>0.67000000000000037</v>
      </c>
      <c r="AS3814" s="31">
        <v>0.41569219381653055</v>
      </c>
    </row>
    <row r="3815" spans="44:45" x14ac:dyDescent="0.25">
      <c r="AR3815" s="30">
        <v>0.68000000000000038</v>
      </c>
      <c r="AS3815" s="31">
        <v>0.41569219381653055</v>
      </c>
    </row>
    <row r="3816" spans="44:45" x14ac:dyDescent="0.25">
      <c r="AR3816" s="30">
        <v>0.69000000000000039</v>
      </c>
      <c r="AS3816" s="31">
        <v>0.41569219381653055</v>
      </c>
    </row>
    <row r="3817" spans="44:45" x14ac:dyDescent="0.25">
      <c r="AR3817" s="30">
        <v>0.7000000000000004</v>
      </c>
      <c r="AS3817" s="31">
        <v>0.41569219381653055</v>
      </c>
    </row>
    <row r="3818" spans="44:45" x14ac:dyDescent="0.25">
      <c r="AR3818" s="30">
        <v>0.71000000000000041</v>
      </c>
      <c r="AS3818" s="31">
        <v>0.41569219381653055</v>
      </c>
    </row>
    <row r="3819" spans="44:45" x14ac:dyDescent="0.25">
      <c r="AR3819" s="30">
        <v>0.72000000000000042</v>
      </c>
      <c r="AS3819" s="31">
        <v>0.41569219381653055</v>
      </c>
    </row>
    <row r="3820" spans="44:45" x14ac:dyDescent="0.25">
      <c r="AR3820" s="30">
        <v>0.73000000000000043</v>
      </c>
      <c r="AS3820" s="31">
        <v>0.41569219381653055</v>
      </c>
    </row>
    <row r="3821" spans="44:45" x14ac:dyDescent="0.25">
      <c r="AR3821" s="30">
        <v>0.74000000000000044</v>
      </c>
      <c r="AS3821" s="31">
        <v>0.41569219381653055</v>
      </c>
    </row>
    <row r="3822" spans="44:45" x14ac:dyDescent="0.25">
      <c r="AR3822" s="30">
        <v>0.75000000000000044</v>
      </c>
      <c r="AS3822" s="31">
        <v>0.41569219381653055</v>
      </c>
    </row>
    <row r="3823" spans="44:45" x14ac:dyDescent="0.25">
      <c r="AR3823" s="30">
        <v>0.76000000000000045</v>
      </c>
      <c r="AS3823" s="31">
        <v>0.41569219381653055</v>
      </c>
    </row>
    <row r="3824" spans="44:45" x14ac:dyDescent="0.25">
      <c r="AR3824" s="30"/>
      <c r="AS3824" s="31"/>
    </row>
    <row r="3825" spans="44:45" x14ac:dyDescent="0.25">
      <c r="AR3825" s="30">
        <v>0.24500000000000008</v>
      </c>
      <c r="AS3825" s="31">
        <v>0.42435244785437493</v>
      </c>
    </row>
    <row r="3826" spans="44:45" x14ac:dyDescent="0.25">
      <c r="AR3826" s="30">
        <v>0.25500000000000006</v>
      </c>
      <c r="AS3826" s="31">
        <v>0.42435244785437493</v>
      </c>
    </row>
    <row r="3827" spans="44:45" x14ac:dyDescent="0.25">
      <c r="AR3827" s="30">
        <v>0.26500000000000007</v>
      </c>
      <c r="AS3827" s="31">
        <v>0.42435244785437493</v>
      </c>
    </row>
    <row r="3828" spans="44:45" x14ac:dyDescent="0.25">
      <c r="AR3828" s="30">
        <v>0.27500000000000008</v>
      </c>
      <c r="AS3828" s="31">
        <v>0.42435244785437493</v>
      </c>
    </row>
    <row r="3829" spans="44:45" x14ac:dyDescent="0.25">
      <c r="AR3829" s="30">
        <v>0.28500000000000009</v>
      </c>
      <c r="AS3829" s="31">
        <v>0.42435244785437493</v>
      </c>
    </row>
    <row r="3830" spans="44:45" x14ac:dyDescent="0.25">
      <c r="AR3830" s="30">
        <v>0.2950000000000001</v>
      </c>
      <c r="AS3830" s="31">
        <v>0.42435244785437493</v>
      </c>
    </row>
    <row r="3831" spans="44:45" x14ac:dyDescent="0.25">
      <c r="AR3831" s="30">
        <v>0.3050000000000001</v>
      </c>
      <c r="AS3831" s="31">
        <v>0.42435244785437493</v>
      </c>
    </row>
    <row r="3832" spans="44:45" x14ac:dyDescent="0.25">
      <c r="AR3832" s="30">
        <v>0.31500000000000011</v>
      </c>
      <c r="AS3832" s="31">
        <v>0.42435244785437493</v>
      </c>
    </row>
    <row r="3833" spans="44:45" x14ac:dyDescent="0.25">
      <c r="AR3833" s="30">
        <v>0.32500000000000012</v>
      </c>
      <c r="AS3833" s="31">
        <v>0.42435244785437493</v>
      </c>
    </row>
    <row r="3834" spans="44:45" x14ac:dyDescent="0.25">
      <c r="AR3834" s="30">
        <v>0.33500000000000013</v>
      </c>
      <c r="AS3834" s="31">
        <v>0.42435244785437493</v>
      </c>
    </row>
    <row r="3835" spans="44:45" x14ac:dyDescent="0.25">
      <c r="AR3835" s="30">
        <v>0.34500000000000014</v>
      </c>
      <c r="AS3835" s="31">
        <v>0.42435244785437493</v>
      </c>
    </row>
    <row r="3836" spans="44:45" x14ac:dyDescent="0.25">
      <c r="AR3836" s="30">
        <v>0.35500000000000015</v>
      </c>
      <c r="AS3836" s="31">
        <v>0.42435244785437493</v>
      </c>
    </row>
    <row r="3837" spans="44:45" x14ac:dyDescent="0.25">
      <c r="AR3837" s="30">
        <v>0.36500000000000016</v>
      </c>
      <c r="AS3837" s="31">
        <v>0.42435244785437493</v>
      </c>
    </row>
    <row r="3838" spans="44:45" x14ac:dyDescent="0.25">
      <c r="AR3838" s="30">
        <v>0.37500000000000017</v>
      </c>
      <c r="AS3838" s="31">
        <v>0.42435244785437493</v>
      </c>
    </row>
    <row r="3839" spans="44:45" x14ac:dyDescent="0.25">
      <c r="AR3839" s="30">
        <v>0.38500000000000018</v>
      </c>
      <c r="AS3839" s="31">
        <v>0.42435244785437493</v>
      </c>
    </row>
    <row r="3840" spans="44:45" x14ac:dyDescent="0.25">
      <c r="AR3840" s="30">
        <v>0.39500000000000018</v>
      </c>
      <c r="AS3840" s="31">
        <v>0.42435244785437493</v>
      </c>
    </row>
    <row r="3841" spans="44:45" x14ac:dyDescent="0.25">
      <c r="AR3841" s="30">
        <v>0.40500000000000019</v>
      </c>
      <c r="AS3841" s="31">
        <v>0.42435244785437493</v>
      </c>
    </row>
    <row r="3842" spans="44:45" x14ac:dyDescent="0.25">
      <c r="AR3842" s="30">
        <v>0.4150000000000002</v>
      </c>
      <c r="AS3842" s="31">
        <v>0.42435244785437493</v>
      </c>
    </row>
    <row r="3843" spans="44:45" x14ac:dyDescent="0.25">
      <c r="AR3843" s="30">
        <v>0.42500000000000021</v>
      </c>
      <c r="AS3843" s="31">
        <v>0.42435244785437493</v>
      </c>
    </row>
    <row r="3844" spans="44:45" x14ac:dyDescent="0.25">
      <c r="AR3844" s="30">
        <v>0.43500000000000022</v>
      </c>
      <c r="AS3844" s="31">
        <v>0.42435244785437493</v>
      </c>
    </row>
    <row r="3845" spans="44:45" x14ac:dyDescent="0.25">
      <c r="AR3845" s="30">
        <v>0.44500000000000023</v>
      </c>
      <c r="AS3845" s="31">
        <v>0.42435244785437493</v>
      </c>
    </row>
    <row r="3846" spans="44:45" x14ac:dyDescent="0.25">
      <c r="AR3846" s="30">
        <v>0.45500000000000024</v>
      </c>
      <c r="AS3846" s="31">
        <v>0.42435244785437493</v>
      </c>
    </row>
    <row r="3847" spans="44:45" x14ac:dyDescent="0.25">
      <c r="AR3847" s="30">
        <v>0.46500000000000025</v>
      </c>
      <c r="AS3847" s="31">
        <v>0.42435244785437493</v>
      </c>
    </row>
    <row r="3848" spans="44:45" x14ac:dyDescent="0.25">
      <c r="AR3848" s="30">
        <v>0.47500000000000026</v>
      </c>
      <c r="AS3848" s="31">
        <v>0.42435244785437493</v>
      </c>
    </row>
    <row r="3849" spans="44:45" x14ac:dyDescent="0.25">
      <c r="AR3849" s="30">
        <v>0.48500000000000026</v>
      </c>
      <c r="AS3849" s="31">
        <v>0.42435244785437493</v>
      </c>
    </row>
    <row r="3850" spans="44:45" x14ac:dyDescent="0.25">
      <c r="AR3850" s="30">
        <v>0.49500000000000027</v>
      </c>
      <c r="AS3850" s="31">
        <v>0.42435244785437493</v>
      </c>
    </row>
    <row r="3851" spans="44:45" x14ac:dyDescent="0.25">
      <c r="AR3851" s="30">
        <v>0.50500000000000023</v>
      </c>
      <c r="AS3851" s="31">
        <v>0.42435244785437493</v>
      </c>
    </row>
    <row r="3852" spans="44:45" x14ac:dyDescent="0.25">
      <c r="AR3852" s="30">
        <v>0.51500000000000024</v>
      </c>
      <c r="AS3852" s="31">
        <v>0.42435244785437493</v>
      </c>
    </row>
    <row r="3853" spans="44:45" x14ac:dyDescent="0.25">
      <c r="AR3853" s="30">
        <v>0.52500000000000024</v>
      </c>
      <c r="AS3853" s="31">
        <v>0.42435244785437493</v>
      </c>
    </row>
    <row r="3854" spans="44:45" x14ac:dyDescent="0.25">
      <c r="AR3854" s="30">
        <v>0.53500000000000025</v>
      </c>
      <c r="AS3854" s="31">
        <v>0.42435244785437493</v>
      </c>
    </row>
    <row r="3855" spans="44:45" x14ac:dyDescent="0.25">
      <c r="AR3855" s="30">
        <v>0.54500000000000026</v>
      </c>
      <c r="AS3855" s="31">
        <v>0.42435244785437493</v>
      </c>
    </row>
    <row r="3856" spans="44:45" x14ac:dyDescent="0.25">
      <c r="AR3856" s="30">
        <v>0.55500000000000027</v>
      </c>
      <c r="AS3856" s="31">
        <v>0.42435244785437493</v>
      </c>
    </row>
    <row r="3857" spans="44:45" x14ac:dyDescent="0.25">
      <c r="AR3857" s="30">
        <v>0.56500000000000028</v>
      </c>
      <c r="AS3857" s="31">
        <v>0.42435244785437493</v>
      </c>
    </row>
    <row r="3858" spans="44:45" x14ac:dyDescent="0.25">
      <c r="AR3858" s="30">
        <v>0.57500000000000029</v>
      </c>
      <c r="AS3858" s="31">
        <v>0.42435244785437493</v>
      </c>
    </row>
    <row r="3859" spans="44:45" x14ac:dyDescent="0.25">
      <c r="AR3859" s="30">
        <v>0.5850000000000003</v>
      </c>
      <c r="AS3859" s="31">
        <v>0.42435244785437493</v>
      </c>
    </row>
    <row r="3860" spans="44:45" x14ac:dyDescent="0.25">
      <c r="AR3860" s="30">
        <v>0.59500000000000031</v>
      </c>
      <c r="AS3860" s="31">
        <v>0.42435244785437493</v>
      </c>
    </row>
    <row r="3861" spans="44:45" x14ac:dyDescent="0.25">
      <c r="AR3861" s="30">
        <v>0.60500000000000032</v>
      </c>
      <c r="AS3861" s="31">
        <v>0.42435244785437493</v>
      </c>
    </row>
    <row r="3862" spans="44:45" x14ac:dyDescent="0.25">
      <c r="AR3862" s="30">
        <v>0.61500000000000032</v>
      </c>
      <c r="AS3862" s="31">
        <v>0.42435244785437493</v>
      </c>
    </row>
    <row r="3863" spans="44:45" x14ac:dyDescent="0.25">
      <c r="AR3863" s="30">
        <v>0.62500000000000033</v>
      </c>
      <c r="AS3863" s="31">
        <v>0.42435244785437493</v>
      </c>
    </row>
    <row r="3864" spans="44:45" x14ac:dyDescent="0.25">
      <c r="AR3864" s="30">
        <v>0.63500000000000034</v>
      </c>
      <c r="AS3864" s="31">
        <v>0.42435244785437493</v>
      </c>
    </row>
    <row r="3865" spans="44:45" x14ac:dyDescent="0.25">
      <c r="AR3865" s="30">
        <v>0.64500000000000035</v>
      </c>
      <c r="AS3865" s="31">
        <v>0.42435244785437493</v>
      </c>
    </row>
    <row r="3866" spans="44:45" x14ac:dyDescent="0.25">
      <c r="AR3866" s="30">
        <v>0.65500000000000036</v>
      </c>
      <c r="AS3866" s="31">
        <v>0.42435244785437493</v>
      </c>
    </row>
    <row r="3867" spans="44:45" x14ac:dyDescent="0.25">
      <c r="AR3867" s="30">
        <v>0.66500000000000037</v>
      </c>
      <c r="AS3867" s="31">
        <v>0.42435244785437493</v>
      </c>
    </row>
    <row r="3868" spans="44:45" x14ac:dyDescent="0.25">
      <c r="AR3868" s="30">
        <v>0.67500000000000038</v>
      </c>
      <c r="AS3868" s="31">
        <v>0.42435244785437493</v>
      </c>
    </row>
    <row r="3869" spans="44:45" x14ac:dyDescent="0.25">
      <c r="AR3869" s="30">
        <v>0.68500000000000039</v>
      </c>
      <c r="AS3869" s="31">
        <v>0.42435244785437493</v>
      </c>
    </row>
    <row r="3870" spans="44:45" x14ac:dyDescent="0.25">
      <c r="AR3870" s="30">
        <v>0.6950000000000004</v>
      </c>
      <c r="AS3870" s="31">
        <v>0.42435244785437493</v>
      </c>
    </row>
    <row r="3871" spans="44:45" x14ac:dyDescent="0.25">
      <c r="AR3871" s="30">
        <v>0.7050000000000004</v>
      </c>
      <c r="AS3871" s="31">
        <v>0.42435244785437493</v>
      </c>
    </row>
    <row r="3872" spans="44:45" x14ac:dyDescent="0.25">
      <c r="AR3872" s="30">
        <v>0.71500000000000041</v>
      </c>
      <c r="AS3872" s="31">
        <v>0.42435244785437493</v>
      </c>
    </row>
    <row r="3873" spans="44:45" x14ac:dyDescent="0.25">
      <c r="AR3873" s="30">
        <v>0.72500000000000042</v>
      </c>
      <c r="AS3873" s="31">
        <v>0.42435244785437493</v>
      </c>
    </row>
    <row r="3874" spans="44:45" x14ac:dyDescent="0.25">
      <c r="AR3874" s="30">
        <v>0.73500000000000043</v>
      </c>
      <c r="AS3874" s="31">
        <v>0.42435244785437493</v>
      </c>
    </row>
    <row r="3875" spans="44:45" x14ac:dyDescent="0.25">
      <c r="AR3875" s="30">
        <v>0.74500000000000044</v>
      </c>
      <c r="AS3875" s="31">
        <v>0.42435244785437493</v>
      </c>
    </row>
    <row r="3876" spans="44:45" x14ac:dyDescent="0.25">
      <c r="AR3876" s="30">
        <v>0.75500000000000045</v>
      </c>
      <c r="AS3876" s="31">
        <v>0.42435244785437493</v>
      </c>
    </row>
    <row r="3877" spans="44:45" x14ac:dyDescent="0.25">
      <c r="AR3877" s="30"/>
      <c r="AS3877" s="31"/>
    </row>
    <row r="3878" spans="44:45" x14ac:dyDescent="0.25">
      <c r="AR3878" s="30">
        <v>0.25000000000000006</v>
      </c>
      <c r="AS3878" s="31">
        <v>0.4330127018922193</v>
      </c>
    </row>
    <row r="3879" spans="44:45" x14ac:dyDescent="0.25">
      <c r="AR3879" s="30">
        <v>0.26000000000000006</v>
      </c>
      <c r="AS3879" s="31">
        <v>0.4330127018922193</v>
      </c>
    </row>
    <row r="3880" spans="44:45" x14ac:dyDescent="0.25">
      <c r="AR3880" s="30">
        <v>0.27000000000000007</v>
      </c>
      <c r="AS3880" s="31">
        <v>0.4330127018922193</v>
      </c>
    </row>
    <row r="3881" spans="44:45" x14ac:dyDescent="0.25">
      <c r="AR3881" s="30">
        <v>0.28000000000000008</v>
      </c>
      <c r="AS3881" s="31">
        <v>0.4330127018922193</v>
      </c>
    </row>
    <row r="3882" spans="44:45" x14ac:dyDescent="0.25">
      <c r="AR3882" s="30">
        <v>0.29000000000000009</v>
      </c>
      <c r="AS3882" s="31">
        <v>0.4330127018922193</v>
      </c>
    </row>
    <row r="3883" spans="44:45" x14ac:dyDescent="0.25">
      <c r="AR3883" s="30">
        <v>0.3000000000000001</v>
      </c>
      <c r="AS3883" s="31">
        <v>0.4330127018922193</v>
      </c>
    </row>
    <row r="3884" spans="44:45" x14ac:dyDescent="0.25">
      <c r="AR3884" s="30">
        <v>0.31000000000000011</v>
      </c>
      <c r="AS3884" s="31">
        <v>0.4330127018922193</v>
      </c>
    </row>
    <row r="3885" spans="44:45" x14ac:dyDescent="0.25">
      <c r="AR3885" s="30">
        <v>0.32000000000000012</v>
      </c>
      <c r="AS3885" s="31">
        <v>0.4330127018922193</v>
      </c>
    </row>
    <row r="3886" spans="44:45" x14ac:dyDescent="0.25">
      <c r="AR3886" s="30">
        <v>0.33000000000000013</v>
      </c>
      <c r="AS3886" s="31">
        <v>0.4330127018922193</v>
      </c>
    </row>
    <row r="3887" spans="44:45" x14ac:dyDescent="0.25">
      <c r="AR3887" s="30">
        <v>0.34000000000000014</v>
      </c>
      <c r="AS3887" s="31">
        <v>0.4330127018922193</v>
      </c>
    </row>
    <row r="3888" spans="44:45" x14ac:dyDescent="0.25">
      <c r="AR3888" s="30">
        <v>0.35000000000000014</v>
      </c>
      <c r="AS3888" s="31">
        <v>0.4330127018922193</v>
      </c>
    </row>
    <row r="3889" spans="44:45" x14ac:dyDescent="0.25">
      <c r="AR3889" s="30">
        <v>0.36000000000000015</v>
      </c>
      <c r="AS3889" s="31">
        <v>0.4330127018922193</v>
      </c>
    </row>
    <row r="3890" spans="44:45" x14ac:dyDescent="0.25">
      <c r="AR3890" s="30">
        <v>0.37000000000000016</v>
      </c>
      <c r="AS3890" s="31">
        <v>0.4330127018922193</v>
      </c>
    </row>
    <row r="3891" spans="44:45" x14ac:dyDescent="0.25">
      <c r="AR3891" s="30">
        <v>0.38000000000000017</v>
      </c>
      <c r="AS3891" s="31">
        <v>0.4330127018922193</v>
      </c>
    </row>
    <row r="3892" spans="44:45" x14ac:dyDescent="0.25">
      <c r="AR3892" s="30">
        <v>0.39000000000000018</v>
      </c>
      <c r="AS3892" s="31">
        <v>0.4330127018922193</v>
      </c>
    </row>
    <row r="3893" spans="44:45" x14ac:dyDescent="0.25">
      <c r="AR3893" s="30">
        <v>0.40000000000000019</v>
      </c>
      <c r="AS3893" s="31">
        <v>0.4330127018922193</v>
      </c>
    </row>
    <row r="3894" spans="44:45" x14ac:dyDescent="0.25">
      <c r="AR3894" s="30">
        <v>0.4100000000000002</v>
      </c>
      <c r="AS3894" s="31">
        <v>0.4330127018922193</v>
      </c>
    </row>
    <row r="3895" spans="44:45" x14ac:dyDescent="0.25">
      <c r="AR3895" s="30">
        <v>0.42000000000000021</v>
      </c>
      <c r="AS3895" s="31">
        <v>0.4330127018922193</v>
      </c>
    </row>
    <row r="3896" spans="44:45" x14ac:dyDescent="0.25">
      <c r="AR3896" s="30">
        <v>0.43000000000000022</v>
      </c>
      <c r="AS3896" s="31">
        <v>0.4330127018922193</v>
      </c>
    </row>
    <row r="3897" spans="44:45" x14ac:dyDescent="0.25">
      <c r="AR3897" s="30">
        <v>0.44000000000000022</v>
      </c>
      <c r="AS3897" s="31">
        <v>0.4330127018922193</v>
      </c>
    </row>
    <row r="3898" spans="44:45" x14ac:dyDescent="0.25">
      <c r="AR3898" s="30">
        <v>0.45000000000000023</v>
      </c>
      <c r="AS3898" s="31">
        <v>0.4330127018922193</v>
      </c>
    </row>
    <row r="3899" spans="44:45" x14ac:dyDescent="0.25">
      <c r="AR3899" s="30">
        <v>0.46000000000000024</v>
      </c>
      <c r="AS3899" s="31">
        <v>0.4330127018922193</v>
      </c>
    </row>
    <row r="3900" spans="44:45" x14ac:dyDescent="0.25">
      <c r="AR3900" s="30">
        <v>0.47000000000000025</v>
      </c>
      <c r="AS3900" s="31">
        <v>0.4330127018922193</v>
      </c>
    </row>
    <row r="3901" spans="44:45" x14ac:dyDescent="0.25">
      <c r="AR3901" s="30">
        <v>0.48000000000000026</v>
      </c>
      <c r="AS3901" s="31">
        <v>0.4330127018922193</v>
      </c>
    </row>
    <row r="3902" spans="44:45" x14ac:dyDescent="0.25">
      <c r="AR3902" s="30">
        <v>0.49000000000000027</v>
      </c>
      <c r="AS3902" s="31">
        <v>0.4330127018922193</v>
      </c>
    </row>
    <row r="3903" spans="44:45" x14ac:dyDescent="0.25">
      <c r="AR3903" s="30">
        <v>0.50000000000000022</v>
      </c>
      <c r="AS3903" s="31">
        <v>0.4330127018922193</v>
      </c>
    </row>
    <row r="3904" spans="44:45" x14ac:dyDescent="0.25">
      <c r="AR3904" s="30">
        <v>0.51000000000000023</v>
      </c>
      <c r="AS3904" s="31">
        <v>0.4330127018922193</v>
      </c>
    </row>
    <row r="3905" spans="44:45" x14ac:dyDescent="0.25">
      <c r="AR3905" s="30">
        <v>0.52000000000000024</v>
      </c>
      <c r="AS3905" s="31">
        <v>0.4330127018922193</v>
      </c>
    </row>
    <row r="3906" spans="44:45" x14ac:dyDescent="0.25">
      <c r="AR3906" s="30">
        <v>0.53000000000000025</v>
      </c>
      <c r="AS3906" s="31">
        <v>0.4330127018922193</v>
      </c>
    </row>
    <row r="3907" spans="44:45" x14ac:dyDescent="0.25">
      <c r="AR3907" s="30">
        <v>0.54000000000000026</v>
      </c>
      <c r="AS3907" s="31">
        <v>0.4330127018922193</v>
      </c>
    </row>
    <row r="3908" spans="44:45" x14ac:dyDescent="0.25">
      <c r="AR3908" s="30">
        <v>0.55000000000000027</v>
      </c>
      <c r="AS3908" s="31">
        <v>0.4330127018922193</v>
      </c>
    </row>
    <row r="3909" spans="44:45" x14ac:dyDescent="0.25">
      <c r="AR3909" s="30">
        <v>0.56000000000000028</v>
      </c>
      <c r="AS3909" s="31">
        <v>0.4330127018922193</v>
      </c>
    </row>
    <row r="3910" spans="44:45" x14ac:dyDescent="0.25">
      <c r="AR3910" s="30">
        <v>0.57000000000000028</v>
      </c>
      <c r="AS3910" s="31">
        <v>0.4330127018922193</v>
      </c>
    </row>
    <row r="3911" spans="44:45" x14ac:dyDescent="0.25">
      <c r="AR3911" s="30">
        <v>0.58000000000000029</v>
      </c>
      <c r="AS3911" s="31">
        <v>0.4330127018922193</v>
      </c>
    </row>
    <row r="3912" spans="44:45" x14ac:dyDescent="0.25">
      <c r="AR3912" s="30">
        <v>0.5900000000000003</v>
      </c>
      <c r="AS3912" s="31">
        <v>0.4330127018922193</v>
      </c>
    </row>
    <row r="3913" spans="44:45" x14ac:dyDescent="0.25">
      <c r="AR3913" s="30">
        <v>0.60000000000000031</v>
      </c>
      <c r="AS3913" s="31">
        <v>0.4330127018922193</v>
      </c>
    </row>
    <row r="3914" spans="44:45" x14ac:dyDescent="0.25">
      <c r="AR3914" s="30">
        <v>0.61000000000000032</v>
      </c>
      <c r="AS3914" s="31">
        <v>0.4330127018922193</v>
      </c>
    </row>
    <row r="3915" spans="44:45" x14ac:dyDescent="0.25">
      <c r="AR3915" s="30">
        <v>0.62000000000000033</v>
      </c>
      <c r="AS3915" s="31">
        <v>0.4330127018922193</v>
      </c>
    </row>
    <row r="3916" spans="44:45" x14ac:dyDescent="0.25">
      <c r="AR3916" s="30">
        <v>0.63000000000000034</v>
      </c>
      <c r="AS3916" s="31">
        <v>0.4330127018922193</v>
      </c>
    </row>
    <row r="3917" spans="44:45" x14ac:dyDescent="0.25">
      <c r="AR3917" s="30">
        <v>0.64000000000000035</v>
      </c>
      <c r="AS3917" s="31">
        <v>0.4330127018922193</v>
      </c>
    </row>
    <row r="3918" spans="44:45" x14ac:dyDescent="0.25">
      <c r="AR3918" s="30">
        <v>0.65000000000000036</v>
      </c>
      <c r="AS3918" s="31">
        <v>0.4330127018922193</v>
      </c>
    </row>
    <row r="3919" spans="44:45" x14ac:dyDescent="0.25">
      <c r="AR3919" s="30">
        <v>0.66000000000000036</v>
      </c>
      <c r="AS3919" s="31">
        <v>0.4330127018922193</v>
      </c>
    </row>
    <row r="3920" spans="44:45" x14ac:dyDescent="0.25">
      <c r="AR3920" s="30">
        <v>0.67000000000000037</v>
      </c>
      <c r="AS3920" s="31">
        <v>0.4330127018922193</v>
      </c>
    </row>
    <row r="3921" spans="44:45" x14ac:dyDescent="0.25">
      <c r="AR3921" s="30">
        <v>0.68000000000000038</v>
      </c>
      <c r="AS3921" s="31">
        <v>0.4330127018922193</v>
      </c>
    </row>
    <row r="3922" spans="44:45" x14ac:dyDescent="0.25">
      <c r="AR3922" s="30">
        <v>0.69000000000000039</v>
      </c>
      <c r="AS3922" s="31">
        <v>0.4330127018922193</v>
      </c>
    </row>
    <row r="3923" spans="44:45" x14ac:dyDescent="0.25">
      <c r="AR3923" s="30">
        <v>0.7000000000000004</v>
      </c>
      <c r="AS3923" s="31">
        <v>0.4330127018922193</v>
      </c>
    </row>
    <row r="3924" spans="44:45" x14ac:dyDescent="0.25">
      <c r="AR3924" s="30">
        <v>0.71000000000000041</v>
      </c>
      <c r="AS3924" s="31">
        <v>0.4330127018922193</v>
      </c>
    </row>
    <row r="3925" spans="44:45" x14ac:dyDescent="0.25">
      <c r="AR3925" s="30">
        <v>0.72000000000000042</v>
      </c>
      <c r="AS3925" s="31">
        <v>0.4330127018922193</v>
      </c>
    </row>
    <row r="3926" spans="44:45" x14ac:dyDescent="0.25">
      <c r="AR3926" s="30">
        <v>0.73000000000000043</v>
      </c>
      <c r="AS3926" s="31">
        <v>0.4330127018922193</v>
      </c>
    </row>
    <row r="3927" spans="44:45" x14ac:dyDescent="0.25">
      <c r="AR3927" s="30">
        <v>0.74000000000000044</v>
      </c>
      <c r="AS3927" s="31">
        <v>0.4330127018922193</v>
      </c>
    </row>
    <row r="3928" spans="44:45" x14ac:dyDescent="0.25">
      <c r="AR3928" s="30">
        <v>0.75000000000000044</v>
      </c>
      <c r="AS3928" s="31">
        <v>0.4330127018922193</v>
      </c>
    </row>
    <row r="3929" spans="44:45" x14ac:dyDescent="0.25">
      <c r="AR3929" s="30"/>
      <c r="AS3929" s="31"/>
    </row>
    <row r="3930" spans="44:45" x14ac:dyDescent="0.25">
      <c r="AR3930" s="30">
        <v>0.25500000000000006</v>
      </c>
      <c r="AS3930" s="31">
        <v>0.44167295593006373</v>
      </c>
    </row>
    <row r="3931" spans="44:45" x14ac:dyDescent="0.25">
      <c r="AR3931" s="30">
        <v>0.26500000000000007</v>
      </c>
      <c r="AS3931" s="31">
        <v>0.44167295593006373</v>
      </c>
    </row>
    <row r="3932" spans="44:45" x14ac:dyDescent="0.25">
      <c r="AR3932" s="30">
        <v>0.27500000000000008</v>
      </c>
      <c r="AS3932" s="31">
        <v>0.44167295593006373</v>
      </c>
    </row>
    <row r="3933" spans="44:45" x14ac:dyDescent="0.25">
      <c r="AR3933" s="30">
        <v>0.28500000000000009</v>
      </c>
      <c r="AS3933" s="31">
        <v>0.44167295593006373</v>
      </c>
    </row>
    <row r="3934" spans="44:45" x14ac:dyDescent="0.25">
      <c r="AR3934" s="30">
        <v>0.2950000000000001</v>
      </c>
      <c r="AS3934" s="31">
        <v>0.44167295593006373</v>
      </c>
    </row>
    <row r="3935" spans="44:45" x14ac:dyDescent="0.25">
      <c r="AR3935" s="30">
        <v>0.3050000000000001</v>
      </c>
      <c r="AS3935" s="31">
        <v>0.44167295593006373</v>
      </c>
    </row>
    <row r="3936" spans="44:45" x14ac:dyDescent="0.25">
      <c r="AR3936" s="30">
        <v>0.31500000000000011</v>
      </c>
      <c r="AS3936" s="31">
        <v>0.44167295593006373</v>
      </c>
    </row>
    <row r="3937" spans="44:45" x14ac:dyDescent="0.25">
      <c r="AR3937" s="30">
        <v>0.32500000000000012</v>
      </c>
      <c r="AS3937" s="31">
        <v>0.44167295593006373</v>
      </c>
    </row>
    <row r="3938" spans="44:45" x14ac:dyDescent="0.25">
      <c r="AR3938" s="30">
        <v>0.33500000000000013</v>
      </c>
      <c r="AS3938" s="31">
        <v>0.44167295593006373</v>
      </c>
    </row>
    <row r="3939" spans="44:45" x14ac:dyDescent="0.25">
      <c r="AR3939" s="30">
        <v>0.34500000000000014</v>
      </c>
      <c r="AS3939" s="31">
        <v>0.44167295593006373</v>
      </c>
    </row>
    <row r="3940" spans="44:45" x14ac:dyDescent="0.25">
      <c r="AR3940" s="30">
        <v>0.35500000000000015</v>
      </c>
      <c r="AS3940" s="31">
        <v>0.44167295593006373</v>
      </c>
    </row>
    <row r="3941" spans="44:45" x14ac:dyDescent="0.25">
      <c r="AR3941" s="30">
        <v>0.36500000000000016</v>
      </c>
      <c r="AS3941" s="31">
        <v>0.44167295593006373</v>
      </c>
    </row>
    <row r="3942" spans="44:45" x14ac:dyDescent="0.25">
      <c r="AR3942" s="30">
        <v>0.37500000000000017</v>
      </c>
      <c r="AS3942" s="31">
        <v>0.44167295593006373</v>
      </c>
    </row>
    <row r="3943" spans="44:45" x14ac:dyDescent="0.25">
      <c r="AR3943" s="30">
        <v>0.38500000000000018</v>
      </c>
      <c r="AS3943" s="31">
        <v>0.44167295593006373</v>
      </c>
    </row>
    <row r="3944" spans="44:45" x14ac:dyDescent="0.25">
      <c r="AR3944" s="30">
        <v>0.39500000000000018</v>
      </c>
      <c r="AS3944" s="31">
        <v>0.44167295593006373</v>
      </c>
    </row>
    <row r="3945" spans="44:45" x14ac:dyDescent="0.25">
      <c r="AR3945" s="30">
        <v>0.40500000000000019</v>
      </c>
      <c r="AS3945" s="31">
        <v>0.44167295593006373</v>
      </c>
    </row>
    <row r="3946" spans="44:45" x14ac:dyDescent="0.25">
      <c r="AR3946" s="30">
        <v>0.4150000000000002</v>
      </c>
      <c r="AS3946" s="31">
        <v>0.44167295593006373</v>
      </c>
    </row>
    <row r="3947" spans="44:45" x14ac:dyDescent="0.25">
      <c r="AR3947" s="30">
        <v>0.42500000000000021</v>
      </c>
      <c r="AS3947" s="31">
        <v>0.44167295593006373</v>
      </c>
    </row>
    <row r="3948" spans="44:45" x14ac:dyDescent="0.25">
      <c r="AR3948" s="30">
        <v>0.43500000000000022</v>
      </c>
      <c r="AS3948" s="31">
        <v>0.44167295593006373</v>
      </c>
    </row>
    <row r="3949" spans="44:45" x14ac:dyDescent="0.25">
      <c r="AR3949" s="30">
        <v>0.44500000000000023</v>
      </c>
      <c r="AS3949" s="31">
        <v>0.44167295593006373</v>
      </c>
    </row>
    <row r="3950" spans="44:45" x14ac:dyDescent="0.25">
      <c r="AR3950" s="30">
        <v>0.45500000000000024</v>
      </c>
      <c r="AS3950" s="31">
        <v>0.44167295593006373</v>
      </c>
    </row>
    <row r="3951" spans="44:45" x14ac:dyDescent="0.25">
      <c r="AR3951" s="30">
        <v>0.46500000000000025</v>
      </c>
      <c r="AS3951" s="31">
        <v>0.44167295593006373</v>
      </c>
    </row>
    <row r="3952" spans="44:45" x14ac:dyDescent="0.25">
      <c r="AR3952" s="30">
        <v>0.47500000000000026</v>
      </c>
      <c r="AS3952" s="31">
        <v>0.44167295593006373</v>
      </c>
    </row>
    <row r="3953" spans="44:45" x14ac:dyDescent="0.25">
      <c r="AR3953" s="30">
        <v>0.48500000000000026</v>
      </c>
      <c r="AS3953" s="31">
        <v>0.44167295593006373</v>
      </c>
    </row>
    <row r="3954" spans="44:45" x14ac:dyDescent="0.25">
      <c r="AR3954" s="30">
        <v>0.49500000000000027</v>
      </c>
      <c r="AS3954" s="31">
        <v>0.44167295593006373</v>
      </c>
    </row>
    <row r="3955" spans="44:45" x14ac:dyDescent="0.25">
      <c r="AR3955" s="30">
        <v>0.50500000000000023</v>
      </c>
      <c r="AS3955" s="31">
        <v>0.44167295593006373</v>
      </c>
    </row>
    <row r="3956" spans="44:45" x14ac:dyDescent="0.25">
      <c r="AR3956" s="30">
        <v>0.51500000000000024</v>
      </c>
      <c r="AS3956" s="31">
        <v>0.44167295593006373</v>
      </c>
    </row>
    <row r="3957" spans="44:45" x14ac:dyDescent="0.25">
      <c r="AR3957" s="30">
        <v>0.52500000000000024</v>
      </c>
      <c r="AS3957" s="31">
        <v>0.44167295593006373</v>
      </c>
    </row>
    <row r="3958" spans="44:45" x14ac:dyDescent="0.25">
      <c r="AR3958" s="30">
        <v>0.53500000000000025</v>
      </c>
      <c r="AS3958" s="31">
        <v>0.44167295593006373</v>
      </c>
    </row>
    <row r="3959" spans="44:45" x14ac:dyDescent="0.25">
      <c r="AR3959" s="30">
        <v>0.54500000000000026</v>
      </c>
      <c r="AS3959" s="31">
        <v>0.44167295593006373</v>
      </c>
    </row>
    <row r="3960" spans="44:45" x14ac:dyDescent="0.25">
      <c r="AR3960" s="30">
        <v>0.55500000000000027</v>
      </c>
      <c r="AS3960" s="31">
        <v>0.44167295593006373</v>
      </c>
    </row>
    <row r="3961" spans="44:45" x14ac:dyDescent="0.25">
      <c r="AR3961" s="30">
        <v>0.56500000000000028</v>
      </c>
      <c r="AS3961" s="31">
        <v>0.44167295593006373</v>
      </c>
    </row>
    <row r="3962" spans="44:45" x14ac:dyDescent="0.25">
      <c r="AR3962" s="30">
        <v>0.57500000000000029</v>
      </c>
      <c r="AS3962" s="31">
        <v>0.44167295593006373</v>
      </c>
    </row>
    <row r="3963" spans="44:45" x14ac:dyDescent="0.25">
      <c r="AR3963" s="30">
        <v>0.5850000000000003</v>
      </c>
      <c r="AS3963" s="31">
        <v>0.44167295593006373</v>
      </c>
    </row>
    <row r="3964" spans="44:45" x14ac:dyDescent="0.25">
      <c r="AR3964" s="30">
        <v>0.59500000000000031</v>
      </c>
      <c r="AS3964" s="31">
        <v>0.44167295593006373</v>
      </c>
    </row>
    <row r="3965" spans="44:45" x14ac:dyDescent="0.25">
      <c r="AR3965" s="30">
        <v>0.60500000000000032</v>
      </c>
      <c r="AS3965" s="31">
        <v>0.44167295593006373</v>
      </c>
    </row>
    <row r="3966" spans="44:45" x14ac:dyDescent="0.25">
      <c r="AR3966" s="30">
        <v>0.61500000000000032</v>
      </c>
      <c r="AS3966" s="31">
        <v>0.44167295593006373</v>
      </c>
    </row>
    <row r="3967" spans="44:45" x14ac:dyDescent="0.25">
      <c r="AR3967" s="30">
        <v>0.62500000000000033</v>
      </c>
      <c r="AS3967" s="31">
        <v>0.44167295593006373</v>
      </c>
    </row>
    <row r="3968" spans="44:45" x14ac:dyDescent="0.25">
      <c r="AR3968" s="30">
        <v>0.63500000000000034</v>
      </c>
      <c r="AS3968" s="31">
        <v>0.44167295593006373</v>
      </c>
    </row>
    <row r="3969" spans="44:45" x14ac:dyDescent="0.25">
      <c r="AR3969" s="30">
        <v>0.64500000000000035</v>
      </c>
      <c r="AS3969" s="31">
        <v>0.44167295593006373</v>
      </c>
    </row>
    <row r="3970" spans="44:45" x14ac:dyDescent="0.25">
      <c r="AR3970" s="30">
        <v>0.65500000000000036</v>
      </c>
      <c r="AS3970" s="31">
        <v>0.44167295593006373</v>
      </c>
    </row>
    <row r="3971" spans="44:45" x14ac:dyDescent="0.25">
      <c r="AR3971" s="30">
        <v>0.66500000000000037</v>
      </c>
      <c r="AS3971" s="31">
        <v>0.44167295593006373</v>
      </c>
    </row>
    <row r="3972" spans="44:45" x14ac:dyDescent="0.25">
      <c r="AR3972" s="30">
        <v>0.67500000000000038</v>
      </c>
      <c r="AS3972" s="31">
        <v>0.44167295593006373</v>
      </c>
    </row>
    <row r="3973" spans="44:45" x14ac:dyDescent="0.25">
      <c r="AR3973" s="30">
        <v>0.68500000000000039</v>
      </c>
      <c r="AS3973" s="31">
        <v>0.44167295593006373</v>
      </c>
    </row>
    <row r="3974" spans="44:45" x14ac:dyDescent="0.25">
      <c r="AR3974" s="30">
        <v>0.6950000000000004</v>
      </c>
      <c r="AS3974" s="31">
        <v>0.44167295593006373</v>
      </c>
    </row>
    <row r="3975" spans="44:45" x14ac:dyDescent="0.25">
      <c r="AR3975" s="30">
        <v>0.7050000000000004</v>
      </c>
      <c r="AS3975" s="31">
        <v>0.44167295593006373</v>
      </c>
    </row>
    <row r="3976" spans="44:45" x14ac:dyDescent="0.25">
      <c r="AR3976" s="30">
        <v>0.71500000000000041</v>
      </c>
      <c r="AS3976" s="31">
        <v>0.44167295593006373</v>
      </c>
    </row>
    <row r="3977" spans="44:45" x14ac:dyDescent="0.25">
      <c r="AR3977" s="30">
        <v>0.72500000000000042</v>
      </c>
      <c r="AS3977" s="31">
        <v>0.44167295593006373</v>
      </c>
    </row>
    <row r="3978" spans="44:45" x14ac:dyDescent="0.25">
      <c r="AR3978" s="30">
        <v>0.73500000000000043</v>
      </c>
      <c r="AS3978" s="31">
        <v>0.44167295593006373</v>
      </c>
    </row>
    <row r="3979" spans="44:45" x14ac:dyDescent="0.25">
      <c r="AR3979" s="30">
        <v>0.74500000000000044</v>
      </c>
      <c r="AS3979" s="31">
        <v>0.44167295593006373</v>
      </c>
    </row>
    <row r="3980" spans="44:45" x14ac:dyDescent="0.25">
      <c r="AR3980" s="30"/>
      <c r="AS3980" s="31"/>
    </row>
    <row r="3981" spans="44:45" x14ac:dyDescent="0.25">
      <c r="AR3981" s="30">
        <v>0.26000000000000006</v>
      </c>
      <c r="AS3981" s="31">
        <v>0.45033320996790815</v>
      </c>
    </row>
    <row r="3982" spans="44:45" x14ac:dyDescent="0.25">
      <c r="AR3982" s="30">
        <v>0.27000000000000007</v>
      </c>
      <c r="AS3982" s="31">
        <v>0.45033320996790815</v>
      </c>
    </row>
    <row r="3983" spans="44:45" x14ac:dyDescent="0.25">
      <c r="AR3983" s="30">
        <v>0.28000000000000008</v>
      </c>
      <c r="AS3983" s="31">
        <v>0.45033320996790815</v>
      </c>
    </row>
    <row r="3984" spans="44:45" x14ac:dyDescent="0.25">
      <c r="AR3984" s="30">
        <v>0.29000000000000009</v>
      </c>
      <c r="AS3984" s="31">
        <v>0.45033320996790815</v>
      </c>
    </row>
    <row r="3985" spans="44:45" x14ac:dyDescent="0.25">
      <c r="AR3985" s="30">
        <v>0.3000000000000001</v>
      </c>
      <c r="AS3985" s="31">
        <v>0.45033320996790815</v>
      </c>
    </row>
    <row r="3986" spans="44:45" x14ac:dyDescent="0.25">
      <c r="AR3986" s="30">
        <v>0.31000000000000011</v>
      </c>
      <c r="AS3986" s="31">
        <v>0.45033320996790815</v>
      </c>
    </row>
    <row r="3987" spans="44:45" x14ac:dyDescent="0.25">
      <c r="AR3987" s="30">
        <v>0.32000000000000012</v>
      </c>
      <c r="AS3987" s="31">
        <v>0.45033320996790815</v>
      </c>
    </row>
    <row r="3988" spans="44:45" x14ac:dyDescent="0.25">
      <c r="AR3988" s="30">
        <v>0.33000000000000013</v>
      </c>
      <c r="AS3988" s="31">
        <v>0.45033320996790815</v>
      </c>
    </row>
    <row r="3989" spans="44:45" x14ac:dyDescent="0.25">
      <c r="AR3989" s="30">
        <v>0.34000000000000014</v>
      </c>
      <c r="AS3989" s="31">
        <v>0.45033320996790815</v>
      </c>
    </row>
    <row r="3990" spans="44:45" x14ac:dyDescent="0.25">
      <c r="AR3990" s="30">
        <v>0.35000000000000014</v>
      </c>
      <c r="AS3990" s="31">
        <v>0.45033320996790815</v>
      </c>
    </row>
    <row r="3991" spans="44:45" x14ac:dyDescent="0.25">
      <c r="AR3991" s="30">
        <v>0.36000000000000015</v>
      </c>
      <c r="AS3991" s="31">
        <v>0.45033320996790815</v>
      </c>
    </row>
    <row r="3992" spans="44:45" x14ac:dyDescent="0.25">
      <c r="AR3992" s="30">
        <v>0.37000000000000016</v>
      </c>
      <c r="AS3992" s="31">
        <v>0.45033320996790815</v>
      </c>
    </row>
    <row r="3993" spans="44:45" x14ac:dyDescent="0.25">
      <c r="AR3993" s="30">
        <v>0.38000000000000017</v>
      </c>
      <c r="AS3993" s="31">
        <v>0.45033320996790815</v>
      </c>
    </row>
    <row r="3994" spans="44:45" x14ac:dyDescent="0.25">
      <c r="AR3994" s="30">
        <v>0.39000000000000018</v>
      </c>
      <c r="AS3994" s="31">
        <v>0.45033320996790815</v>
      </c>
    </row>
    <row r="3995" spans="44:45" x14ac:dyDescent="0.25">
      <c r="AR3995" s="30">
        <v>0.40000000000000019</v>
      </c>
      <c r="AS3995" s="31">
        <v>0.45033320996790815</v>
      </c>
    </row>
    <row r="3996" spans="44:45" x14ac:dyDescent="0.25">
      <c r="AR3996" s="30">
        <v>0.4100000000000002</v>
      </c>
      <c r="AS3996" s="31">
        <v>0.45033320996790815</v>
      </c>
    </row>
    <row r="3997" spans="44:45" x14ac:dyDescent="0.25">
      <c r="AR3997" s="30">
        <v>0.42000000000000021</v>
      </c>
      <c r="AS3997" s="31">
        <v>0.45033320996790815</v>
      </c>
    </row>
    <row r="3998" spans="44:45" x14ac:dyDescent="0.25">
      <c r="AR3998" s="30">
        <v>0.43000000000000022</v>
      </c>
      <c r="AS3998" s="31">
        <v>0.45033320996790815</v>
      </c>
    </row>
    <row r="3999" spans="44:45" x14ac:dyDescent="0.25">
      <c r="AR3999" s="30">
        <v>0.44000000000000022</v>
      </c>
      <c r="AS3999" s="31">
        <v>0.45033320996790815</v>
      </c>
    </row>
    <row r="4000" spans="44:45" x14ac:dyDescent="0.25">
      <c r="AR4000" s="30">
        <v>0.45000000000000023</v>
      </c>
      <c r="AS4000" s="31">
        <v>0.45033320996790815</v>
      </c>
    </row>
    <row r="4001" spans="44:45" x14ac:dyDescent="0.25">
      <c r="AR4001" s="30">
        <v>0.46000000000000024</v>
      </c>
      <c r="AS4001" s="31">
        <v>0.45033320996790815</v>
      </c>
    </row>
    <row r="4002" spans="44:45" x14ac:dyDescent="0.25">
      <c r="AR4002" s="30">
        <v>0.47000000000000025</v>
      </c>
      <c r="AS4002" s="31">
        <v>0.45033320996790815</v>
      </c>
    </row>
    <row r="4003" spans="44:45" x14ac:dyDescent="0.25">
      <c r="AR4003" s="30">
        <v>0.48000000000000026</v>
      </c>
      <c r="AS4003" s="31">
        <v>0.45033320996790815</v>
      </c>
    </row>
    <row r="4004" spans="44:45" x14ac:dyDescent="0.25">
      <c r="AR4004" s="30">
        <v>0.49000000000000027</v>
      </c>
      <c r="AS4004" s="31">
        <v>0.45033320996790815</v>
      </c>
    </row>
    <row r="4005" spans="44:45" x14ac:dyDescent="0.25">
      <c r="AR4005" s="30">
        <v>0.50000000000000022</v>
      </c>
      <c r="AS4005" s="31">
        <v>0.45033320996790815</v>
      </c>
    </row>
    <row r="4006" spans="44:45" x14ac:dyDescent="0.25">
      <c r="AR4006" s="30">
        <v>0.51000000000000023</v>
      </c>
      <c r="AS4006" s="31">
        <v>0.45033320996790815</v>
      </c>
    </row>
    <row r="4007" spans="44:45" x14ac:dyDescent="0.25">
      <c r="AR4007" s="30">
        <v>0.52000000000000024</v>
      </c>
      <c r="AS4007" s="31">
        <v>0.45033320996790815</v>
      </c>
    </row>
    <row r="4008" spans="44:45" x14ac:dyDescent="0.25">
      <c r="AR4008" s="30">
        <v>0.53000000000000025</v>
      </c>
      <c r="AS4008" s="31">
        <v>0.45033320996790815</v>
      </c>
    </row>
    <row r="4009" spans="44:45" x14ac:dyDescent="0.25">
      <c r="AR4009" s="30">
        <v>0.54000000000000026</v>
      </c>
      <c r="AS4009" s="31">
        <v>0.45033320996790815</v>
      </c>
    </row>
    <row r="4010" spans="44:45" x14ac:dyDescent="0.25">
      <c r="AR4010" s="30">
        <v>0.55000000000000027</v>
      </c>
      <c r="AS4010" s="31">
        <v>0.45033320996790815</v>
      </c>
    </row>
    <row r="4011" spans="44:45" x14ac:dyDescent="0.25">
      <c r="AR4011" s="30">
        <v>0.56000000000000028</v>
      </c>
      <c r="AS4011" s="31">
        <v>0.45033320996790815</v>
      </c>
    </row>
    <row r="4012" spans="44:45" x14ac:dyDescent="0.25">
      <c r="AR4012" s="30">
        <v>0.57000000000000028</v>
      </c>
      <c r="AS4012" s="31">
        <v>0.45033320996790815</v>
      </c>
    </row>
    <row r="4013" spans="44:45" x14ac:dyDescent="0.25">
      <c r="AR4013" s="30">
        <v>0.58000000000000029</v>
      </c>
      <c r="AS4013" s="31">
        <v>0.45033320996790815</v>
      </c>
    </row>
    <row r="4014" spans="44:45" x14ac:dyDescent="0.25">
      <c r="AR4014" s="30">
        <v>0.5900000000000003</v>
      </c>
      <c r="AS4014" s="31">
        <v>0.45033320996790815</v>
      </c>
    </row>
    <row r="4015" spans="44:45" x14ac:dyDescent="0.25">
      <c r="AR4015" s="30">
        <v>0.60000000000000031</v>
      </c>
      <c r="AS4015" s="31">
        <v>0.45033320996790815</v>
      </c>
    </row>
    <row r="4016" spans="44:45" x14ac:dyDescent="0.25">
      <c r="AR4016" s="30">
        <v>0.61000000000000032</v>
      </c>
      <c r="AS4016" s="31">
        <v>0.45033320996790815</v>
      </c>
    </row>
    <row r="4017" spans="44:45" x14ac:dyDescent="0.25">
      <c r="AR4017" s="30">
        <v>0.62000000000000033</v>
      </c>
      <c r="AS4017" s="31">
        <v>0.45033320996790815</v>
      </c>
    </row>
    <row r="4018" spans="44:45" x14ac:dyDescent="0.25">
      <c r="AR4018" s="30">
        <v>0.63000000000000034</v>
      </c>
      <c r="AS4018" s="31">
        <v>0.45033320996790815</v>
      </c>
    </row>
    <row r="4019" spans="44:45" x14ac:dyDescent="0.25">
      <c r="AR4019" s="30">
        <v>0.64000000000000035</v>
      </c>
      <c r="AS4019" s="31">
        <v>0.45033320996790815</v>
      </c>
    </row>
    <row r="4020" spans="44:45" x14ac:dyDescent="0.25">
      <c r="AR4020" s="30">
        <v>0.65000000000000036</v>
      </c>
      <c r="AS4020" s="31">
        <v>0.45033320996790815</v>
      </c>
    </row>
    <row r="4021" spans="44:45" x14ac:dyDescent="0.25">
      <c r="AR4021" s="30">
        <v>0.66000000000000036</v>
      </c>
      <c r="AS4021" s="31">
        <v>0.45033320996790815</v>
      </c>
    </row>
    <row r="4022" spans="44:45" x14ac:dyDescent="0.25">
      <c r="AR4022" s="30">
        <v>0.67000000000000037</v>
      </c>
      <c r="AS4022" s="31">
        <v>0.45033320996790815</v>
      </c>
    </row>
    <row r="4023" spans="44:45" x14ac:dyDescent="0.25">
      <c r="AR4023" s="30">
        <v>0.68000000000000038</v>
      </c>
      <c r="AS4023" s="31">
        <v>0.45033320996790815</v>
      </c>
    </row>
    <row r="4024" spans="44:45" x14ac:dyDescent="0.25">
      <c r="AR4024" s="30">
        <v>0.69000000000000039</v>
      </c>
      <c r="AS4024" s="31">
        <v>0.45033320996790815</v>
      </c>
    </row>
    <row r="4025" spans="44:45" x14ac:dyDescent="0.25">
      <c r="AR4025" s="30">
        <v>0.7000000000000004</v>
      </c>
      <c r="AS4025" s="31">
        <v>0.45033320996790815</v>
      </c>
    </row>
    <row r="4026" spans="44:45" x14ac:dyDescent="0.25">
      <c r="AR4026" s="30">
        <v>0.71000000000000041</v>
      </c>
      <c r="AS4026" s="31">
        <v>0.45033320996790815</v>
      </c>
    </row>
    <row r="4027" spans="44:45" x14ac:dyDescent="0.25">
      <c r="AR4027" s="30">
        <v>0.72000000000000042</v>
      </c>
      <c r="AS4027" s="31">
        <v>0.45033320996790815</v>
      </c>
    </row>
    <row r="4028" spans="44:45" x14ac:dyDescent="0.25">
      <c r="AR4028" s="30">
        <v>0.73000000000000043</v>
      </c>
      <c r="AS4028" s="31">
        <v>0.45033320996790815</v>
      </c>
    </row>
    <row r="4029" spans="44:45" x14ac:dyDescent="0.25">
      <c r="AR4029" s="30">
        <v>0.74000000000000044</v>
      </c>
      <c r="AS4029" s="31">
        <v>0.45033320996790815</v>
      </c>
    </row>
    <row r="4030" spans="44:45" x14ac:dyDescent="0.25">
      <c r="AR4030" s="30"/>
      <c r="AS4030" s="31"/>
    </row>
    <row r="4031" spans="44:45" x14ac:dyDescent="0.25">
      <c r="AR4031" s="30">
        <v>0.26500000000000007</v>
      </c>
      <c r="AS4031" s="31">
        <v>0.45899346400575253</v>
      </c>
    </row>
    <row r="4032" spans="44:45" x14ac:dyDescent="0.25">
      <c r="AR4032" s="30">
        <v>0.27500000000000008</v>
      </c>
      <c r="AS4032" s="31">
        <v>0.45899346400575253</v>
      </c>
    </row>
    <row r="4033" spans="44:45" x14ac:dyDescent="0.25">
      <c r="AR4033" s="30">
        <v>0.28500000000000009</v>
      </c>
      <c r="AS4033" s="31">
        <v>0.45899346400575253</v>
      </c>
    </row>
    <row r="4034" spans="44:45" x14ac:dyDescent="0.25">
      <c r="AR4034" s="30">
        <v>0.2950000000000001</v>
      </c>
      <c r="AS4034" s="31">
        <v>0.45899346400575253</v>
      </c>
    </row>
    <row r="4035" spans="44:45" x14ac:dyDescent="0.25">
      <c r="AR4035" s="30">
        <v>0.3050000000000001</v>
      </c>
      <c r="AS4035" s="31">
        <v>0.45899346400575253</v>
      </c>
    </row>
    <row r="4036" spans="44:45" x14ac:dyDescent="0.25">
      <c r="AR4036" s="30">
        <v>0.31500000000000011</v>
      </c>
      <c r="AS4036" s="31">
        <v>0.45899346400575253</v>
      </c>
    </row>
    <row r="4037" spans="44:45" x14ac:dyDescent="0.25">
      <c r="AR4037" s="30">
        <v>0.32500000000000012</v>
      </c>
      <c r="AS4037" s="31">
        <v>0.45899346400575253</v>
      </c>
    </row>
    <row r="4038" spans="44:45" x14ac:dyDescent="0.25">
      <c r="AR4038" s="30">
        <v>0.33500000000000013</v>
      </c>
      <c r="AS4038" s="31">
        <v>0.45899346400575253</v>
      </c>
    </row>
    <row r="4039" spans="44:45" x14ac:dyDescent="0.25">
      <c r="AR4039" s="30">
        <v>0.34500000000000014</v>
      </c>
      <c r="AS4039" s="31">
        <v>0.45899346400575253</v>
      </c>
    </row>
    <row r="4040" spans="44:45" x14ac:dyDescent="0.25">
      <c r="AR4040" s="30">
        <v>0.35500000000000015</v>
      </c>
      <c r="AS4040" s="31">
        <v>0.45899346400575253</v>
      </c>
    </row>
    <row r="4041" spans="44:45" x14ac:dyDescent="0.25">
      <c r="AR4041" s="30">
        <v>0.36500000000000016</v>
      </c>
      <c r="AS4041" s="31">
        <v>0.45899346400575253</v>
      </c>
    </row>
    <row r="4042" spans="44:45" x14ac:dyDescent="0.25">
      <c r="AR4042" s="30">
        <v>0.37500000000000017</v>
      </c>
      <c r="AS4042" s="31">
        <v>0.45899346400575253</v>
      </c>
    </row>
    <row r="4043" spans="44:45" x14ac:dyDescent="0.25">
      <c r="AR4043" s="30">
        <v>0.38500000000000018</v>
      </c>
      <c r="AS4043" s="31">
        <v>0.45899346400575253</v>
      </c>
    </row>
    <row r="4044" spans="44:45" x14ac:dyDescent="0.25">
      <c r="AR4044" s="30">
        <v>0.39500000000000018</v>
      </c>
      <c r="AS4044" s="31">
        <v>0.45899346400575253</v>
      </c>
    </row>
    <row r="4045" spans="44:45" x14ac:dyDescent="0.25">
      <c r="AR4045" s="30">
        <v>0.40500000000000019</v>
      </c>
      <c r="AS4045" s="31">
        <v>0.45899346400575253</v>
      </c>
    </row>
    <row r="4046" spans="44:45" x14ac:dyDescent="0.25">
      <c r="AR4046" s="30">
        <v>0.4150000000000002</v>
      </c>
      <c r="AS4046" s="31">
        <v>0.45899346400575253</v>
      </c>
    </row>
    <row r="4047" spans="44:45" x14ac:dyDescent="0.25">
      <c r="AR4047" s="30">
        <v>0.42500000000000021</v>
      </c>
      <c r="AS4047" s="31">
        <v>0.45899346400575253</v>
      </c>
    </row>
    <row r="4048" spans="44:45" x14ac:dyDescent="0.25">
      <c r="AR4048" s="30">
        <v>0.43500000000000022</v>
      </c>
      <c r="AS4048" s="31">
        <v>0.45899346400575253</v>
      </c>
    </row>
    <row r="4049" spans="44:45" x14ac:dyDescent="0.25">
      <c r="AR4049" s="30">
        <v>0.44500000000000023</v>
      </c>
      <c r="AS4049" s="31">
        <v>0.45899346400575253</v>
      </c>
    </row>
    <row r="4050" spans="44:45" x14ac:dyDescent="0.25">
      <c r="AR4050" s="30">
        <v>0.45500000000000024</v>
      </c>
      <c r="AS4050" s="31">
        <v>0.45899346400575253</v>
      </c>
    </row>
    <row r="4051" spans="44:45" x14ac:dyDescent="0.25">
      <c r="AR4051" s="30">
        <v>0.46500000000000025</v>
      </c>
      <c r="AS4051" s="31">
        <v>0.45899346400575253</v>
      </c>
    </row>
    <row r="4052" spans="44:45" x14ac:dyDescent="0.25">
      <c r="AR4052" s="30">
        <v>0.47500000000000026</v>
      </c>
      <c r="AS4052" s="31">
        <v>0.45899346400575253</v>
      </c>
    </row>
    <row r="4053" spans="44:45" x14ac:dyDescent="0.25">
      <c r="AR4053" s="30">
        <v>0.48500000000000026</v>
      </c>
      <c r="AS4053" s="31">
        <v>0.45899346400575253</v>
      </c>
    </row>
    <row r="4054" spans="44:45" x14ac:dyDescent="0.25">
      <c r="AR4054" s="30">
        <v>0.49500000000000027</v>
      </c>
      <c r="AS4054" s="31">
        <v>0.45899346400575253</v>
      </c>
    </row>
    <row r="4055" spans="44:45" x14ac:dyDescent="0.25">
      <c r="AR4055" s="30">
        <v>0.50500000000000023</v>
      </c>
      <c r="AS4055" s="31">
        <v>0.45899346400575253</v>
      </c>
    </row>
    <row r="4056" spans="44:45" x14ac:dyDescent="0.25">
      <c r="AR4056" s="30">
        <v>0.51500000000000024</v>
      </c>
      <c r="AS4056" s="31">
        <v>0.45899346400575253</v>
      </c>
    </row>
    <row r="4057" spans="44:45" x14ac:dyDescent="0.25">
      <c r="AR4057" s="30">
        <v>0.52500000000000024</v>
      </c>
      <c r="AS4057" s="31">
        <v>0.45899346400575253</v>
      </c>
    </row>
    <row r="4058" spans="44:45" x14ac:dyDescent="0.25">
      <c r="AR4058" s="30">
        <v>0.53500000000000025</v>
      </c>
      <c r="AS4058" s="31">
        <v>0.45899346400575253</v>
      </c>
    </row>
    <row r="4059" spans="44:45" x14ac:dyDescent="0.25">
      <c r="AR4059" s="30">
        <v>0.54500000000000026</v>
      </c>
      <c r="AS4059" s="31">
        <v>0.45899346400575253</v>
      </c>
    </row>
    <row r="4060" spans="44:45" x14ac:dyDescent="0.25">
      <c r="AR4060" s="30">
        <v>0.55500000000000027</v>
      </c>
      <c r="AS4060" s="31">
        <v>0.45899346400575253</v>
      </c>
    </row>
    <row r="4061" spans="44:45" x14ac:dyDescent="0.25">
      <c r="AR4061" s="30">
        <v>0.56500000000000028</v>
      </c>
      <c r="AS4061" s="31">
        <v>0.45899346400575253</v>
      </c>
    </row>
    <row r="4062" spans="44:45" x14ac:dyDescent="0.25">
      <c r="AR4062" s="30">
        <v>0.57500000000000029</v>
      </c>
      <c r="AS4062" s="31">
        <v>0.45899346400575253</v>
      </c>
    </row>
    <row r="4063" spans="44:45" x14ac:dyDescent="0.25">
      <c r="AR4063" s="30">
        <v>0.5850000000000003</v>
      </c>
      <c r="AS4063" s="31">
        <v>0.45899346400575253</v>
      </c>
    </row>
    <row r="4064" spans="44:45" x14ac:dyDescent="0.25">
      <c r="AR4064" s="30">
        <v>0.59500000000000031</v>
      </c>
      <c r="AS4064" s="31">
        <v>0.45899346400575253</v>
      </c>
    </row>
    <row r="4065" spans="44:45" x14ac:dyDescent="0.25">
      <c r="AR4065" s="30">
        <v>0.60500000000000032</v>
      </c>
      <c r="AS4065" s="31">
        <v>0.45899346400575253</v>
      </c>
    </row>
    <row r="4066" spans="44:45" x14ac:dyDescent="0.25">
      <c r="AR4066" s="30">
        <v>0.61500000000000032</v>
      </c>
      <c r="AS4066" s="31">
        <v>0.45899346400575253</v>
      </c>
    </row>
    <row r="4067" spans="44:45" x14ac:dyDescent="0.25">
      <c r="AR4067" s="30">
        <v>0.62500000000000033</v>
      </c>
      <c r="AS4067" s="31">
        <v>0.45899346400575253</v>
      </c>
    </row>
    <row r="4068" spans="44:45" x14ac:dyDescent="0.25">
      <c r="AR4068" s="30">
        <v>0.63500000000000034</v>
      </c>
      <c r="AS4068" s="31">
        <v>0.45899346400575253</v>
      </c>
    </row>
    <row r="4069" spans="44:45" x14ac:dyDescent="0.25">
      <c r="AR4069" s="30">
        <v>0.64500000000000035</v>
      </c>
      <c r="AS4069" s="31">
        <v>0.45899346400575253</v>
      </c>
    </row>
    <row r="4070" spans="44:45" x14ac:dyDescent="0.25">
      <c r="AR4070" s="30">
        <v>0.65500000000000036</v>
      </c>
      <c r="AS4070" s="31">
        <v>0.45899346400575253</v>
      </c>
    </row>
    <row r="4071" spans="44:45" x14ac:dyDescent="0.25">
      <c r="AR4071" s="30">
        <v>0.66500000000000037</v>
      </c>
      <c r="AS4071" s="31">
        <v>0.45899346400575253</v>
      </c>
    </row>
    <row r="4072" spans="44:45" x14ac:dyDescent="0.25">
      <c r="AR4072" s="30">
        <v>0.67500000000000038</v>
      </c>
      <c r="AS4072" s="31">
        <v>0.45899346400575253</v>
      </c>
    </row>
    <row r="4073" spans="44:45" x14ac:dyDescent="0.25">
      <c r="AR4073" s="30">
        <v>0.68500000000000039</v>
      </c>
      <c r="AS4073" s="31">
        <v>0.45899346400575253</v>
      </c>
    </row>
    <row r="4074" spans="44:45" x14ac:dyDescent="0.25">
      <c r="AR4074" s="30">
        <v>0.6950000000000004</v>
      </c>
      <c r="AS4074" s="31">
        <v>0.45899346400575253</v>
      </c>
    </row>
    <row r="4075" spans="44:45" x14ac:dyDescent="0.25">
      <c r="AR4075" s="30">
        <v>0.7050000000000004</v>
      </c>
      <c r="AS4075" s="31">
        <v>0.45899346400575253</v>
      </c>
    </row>
    <row r="4076" spans="44:45" x14ac:dyDescent="0.25">
      <c r="AR4076" s="30">
        <v>0.71500000000000041</v>
      </c>
      <c r="AS4076" s="31">
        <v>0.45899346400575253</v>
      </c>
    </row>
    <row r="4077" spans="44:45" x14ac:dyDescent="0.25">
      <c r="AR4077" s="30">
        <v>0.72500000000000042</v>
      </c>
      <c r="AS4077" s="31">
        <v>0.45899346400575253</v>
      </c>
    </row>
    <row r="4078" spans="44:45" x14ac:dyDescent="0.25">
      <c r="AR4078" s="30">
        <v>0.73500000000000043</v>
      </c>
      <c r="AS4078" s="31">
        <v>0.45899346400575253</v>
      </c>
    </row>
    <row r="4079" spans="44:45" x14ac:dyDescent="0.25">
      <c r="AR4079" s="30"/>
      <c r="AS4079" s="31"/>
    </row>
    <row r="4080" spans="44:45" x14ac:dyDescent="0.25">
      <c r="AR4080" s="30">
        <v>0.27000000000000007</v>
      </c>
      <c r="AS4080" s="31">
        <v>0.4676537180435969</v>
      </c>
    </row>
    <row r="4081" spans="44:45" x14ac:dyDescent="0.25">
      <c r="AR4081" s="30">
        <v>0.28000000000000008</v>
      </c>
      <c r="AS4081" s="31">
        <v>0.4676537180435969</v>
      </c>
    </row>
    <row r="4082" spans="44:45" x14ac:dyDescent="0.25">
      <c r="AR4082" s="30">
        <v>0.29000000000000009</v>
      </c>
      <c r="AS4082" s="31">
        <v>0.4676537180435969</v>
      </c>
    </row>
    <row r="4083" spans="44:45" x14ac:dyDescent="0.25">
      <c r="AR4083" s="30">
        <v>0.3000000000000001</v>
      </c>
      <c r="AS4083" s="31">
        <v>0.4676537180435969</v>
      </c>
    </row>
    <row r="4084" spans="44:45" x14ac:dyDescent="0.25">
      <c r="AR4084" s="30">
        <v>0.31000000000000011</v>
      </c>
      <c r="AS4084" s="31">
        <v>0.4676537180435969</v>
      </c>
    </row>
    <row r="4085" spans="44:45" x14ac:dyDescent="0.25">
      <c r="AR4085" s="30">
        <v>0.32000000000000012</v>
      </c>
      <c r="AS4085" s="31">
        <v>0.4676537180435969</v>
      </c>
    </row>
    <row r="4086" spans="44:45" x14ac:dyDescent="0.25">
      <c r="AR4086" s="30">
        <v>0.33000000000000013</v>
      </c>
      <c r="AS4086" s="31">
        <v>0.4676537180435969</v>
      </c>
    </row>
    <row r="4087" spans="44:45" x14ac:dyDescent="0.25">
      <c r="AR4087" s="30">
        <v>0.34000000000000014</v>
      </c>
      <c r="AS4087" s="31">
        <v>0.4676537180435969</v>
      </c>
    </row>
    <row r="4088" spans="44:45" x14ac:dyDescent="0.25">
      <c r="AR4088" s="30">
        <v>0.35000000000000014</v>
      </c>
      <c r="AS4088" s="31">
        <v>0.4676537180435969</v>
      </c>
    </row>
    <row r="4089" spans="44:45" x14ac:dyDescent="0.25">
      <c r="AR4089" s="30">
        <v>0.36000000000000015</v>
      </c>
      <c r="AS4089" s="31">
        <v>0.4676537180435969</v>
      </c>
    </row>
    <row r="4090" spans="44:45" x14ac:dyDescent="0.25">
      <c r="AR4090" s="30">
        <v>0.37000000000000016</v>
      </c>
      <c r="AS4090" s="31">
        <v>0.4676537180435969</v>
      </c>
    </row>
    <row r="4091" spans="44:45" x14ac:dyDescent="0.25">
      <c r="AR4091" s="30">
        <v>0.38000000000000017</v>
      </c>
      <c r="AS4091" s="31">
        <v>0.4676537180435969</v>
      </c>
    </row>
    <row r="4092" spans="44:45" x14ac:dyDescent="0.25">
      <c r="AR4092" s="30">
        <v>0.39000000000000018</v>
      </c>
      <c r="AS4092" s="31">
        <v>0.4676537180435969</v>
      </c>
    </row>
    <row r="4093" spans="44:45" x14ac:dyDescent="0.25">
      <c r="AR4093" s="30">
        <v>0.40000000000000019</v>
      </c>
      <c r="AS4093" s="31">
        <v>0.4676537180435969</v>
      </c>
    </row>
    <row r="4094" spans="44:45" x14ac:dyDescent="0.25">
      <c r="AR4094" s="30">
        <v>0.4100000000000002</v>
      </c>
      <c r="AS4094" s="31">
        <v>0.4676537180435969</v>
      </c>
    </row>
    <row r="4095" spans="44:45" x14ac:dyDescent="0.25">
      <c r="AR4095" s="30">
        <v>0.42000000000000021</v>
      </c>
      <c r="AS4095" s="31">
        <v>0.4676537180435969</v>
      </c>
    </row>
    <row r="4096" spans="44:45" x14ac:dyDescent="0.25">
      <c r="AR4096" s="30">
        <v>0.43000000000000022</v>
      </c>
      <c r="AS4096" s="31">
        <v>0.4676537180435969</v>
      </c>
    </row>
    <row r="4097" spans="44:45" x14ac:dyDescent="0.25">
      <c r="AR4097" s="30">
        <v>0.44000000000000022</v>
      </c>
      <c r="AS4097" s="31">
        <v>0.4676537180435969</v>
      </c>
    </row>
    <row r="4098" spans="44:45" x14ac:dyDescent="0.25">
      <c r="AR4098" s="30">
        <v>0.45000000000000023</v>
      </c>
      <c r="AS4098" s="31">
        <v>0.4676537180435969</v>
      </c>
    </row>
    <row r="4099" spans="44:45" x14ac:dyDescent="0.25">
      <c r="AR4099" s="30">
        <v>0.46000000000000024</v>
      </c>
      <c r="AS4099" s="31">
        <v>0.4676537180435969</v>
      </c>
    </row>
    <row r="4100" spans="44:45" x14ac:dyDescent="0.25">
      <c r="AR4100" s="30">
        <v>0.47000000000000025</v>
      </c>
      <c r="AS4100" s="31">
        <v>0.4676537180435969</v>
      </c>
    </row>
    <row r="4101" spans="44:45" x14ac:dyDescent="0.25">
      <c r="AR4101" s="30">
        <v>0.48000000000000026</v>
      </c>
      <c r="AS4101" s="31">
        <v>0.4676537180435969</v>
      </c>
    </row>
    <row r="4102" spans="44:45" x14ac:dyDescent="0.25">
      <c r="AR4102" s="30">
        <v>0.49000000000000027</v>
      </c>
      <c r="AS4102" s="31">
        <v>0.4676537180435969</v>
      </c>
    </row>
    <row r="4103" spans="44:45" x14ac:dyDescent="0.25">
      <c r="AR4103" s="30">
        <v>0.50000000000000022</v>
      </c>
      <c r="AS4103" s="31">
        <v>0.4676537180435969</v>
      </c>
    </row>
    <row r="4104" spans="44:45" x14ac:dyDescent="0.25">
      <c r="AR4104" s="30">
        <v>0.51000000000000023</v>
      </c>
      <c r="AS4104" s="31">
        <v>0.4676537180435969</v>
      </c>
    </row>
    <row r="4105" spans="44:45" x14ac:dyDescent="0.25">
      <c r="AR4105" s="30">
        <v>0.52000000000000024</v>
      </c>
      <c r="AS4105" s="31">
        <v>0.4676537180435969</v>
      </c>
    </row>
    <row r="4106" spans="44:45" x14ac:dyDescent="0.25">
      <c r="AR4106" s="30">
        <v>0.53000000000000025</v>
      </c>
      <c r="AS4106" s="31">
        <v>0.4676537180435969</v>
      </c>
    </row>
    <row r="4107" spans="44:45" x14ac:dyDescent="0.25">
      <c r="AR4107" s="30">
        <v>0.54000000000000026</v>
      </c>
      <c r="AS4107" s="31">
        <v>0.4676537180435969</v>
      </c>
    </row>
    <row r="4108" spans="44:45" x14ac:dyDescent="0.25">
      <c r="AR4108" s="30">
        <v>0.55000000000000027</v>
      </c>
      <c r="AS4108" s="31">
        <v>0.4676537180435969</v>
      </c>
    </row>
    <row r="4109" spans="44:45" x14ac:dyDescent="0.25">
      <c r="AR4109" s="30">
        <v>0.56000000000000028</v>
      </c>
      <c r="AS4109" s="31">
        <v>0.4676537180435969</v>
      </c>
    </row>
    <row r="4110" spans="44:45" x14ac:dyDescent="0.25">
      <c r="AR4110" s="30">
        <v>0.57000000000000028</v>
      </c>
      <c r="AS4110" s="31">
        <v>0.4676537180435969</v>
      </c>
    </row>
    <row r="4111" spans="44:45" x14ac:dyDescent="0.25">
      <c r="AR4111" s="30">
        <v>0.58000000000000029</v>
      </c>
      <c r="AS4111" s="31">
        <v>0.4676537180435969</v>
      </c>
    </row>
    <row r="4112" spans="44:45" x14ac:dyDescent="0.25">
      <c r="AR4112" s="30">
        <v>0.5900000000000003</v>
      </c>
      <c r="AS4112" s="31">
        <v>0.4676537180435969</v>
      </c>
    </row>
    <row r="4113" spans="44:45" x14ac:dyDescent="0.25">
      <c r="AR4113" s="30">
        <v>0.60000000000000031</v>
      </c>
      <c r="AS4113" s="31">
        <v>0.4676537180435969</v>
      </c>
    </row>
    <row r="4114" spans="44:45" x14ac:dyDescent="0.25">
      <c r="AR4114" s="30">
        <v>0.61000000000000032</v>
      </c>
      <c r="AS4114" s="31">
        <v>0.4676537180435969</v>
      </c>
    </row>
    <row r="4115" spans="44:45" x14ac:dyDescent="0.25">
      <c r="AR4115" s="30">
        <v>0.62000000000000033</v>
      </c>
      <c r="AS4115" s="31">
        <v>0.4676537180435969</v>
      </c>
    </row>
    <row r="4116" spans="44:45" x14ac:dyDescent="0.25">
      <c r="AR4116" s="30">
        <v>0.63000000000000034</v>
      </c>
      <c r="AS4116" s="31">
        <v>0.4676537180435969</v>
      </c>
    </row>
    <row r="4117" spans="44:45" x14ac:dyDescent="0.25">
      <c r="AR4117" s="30">
        <v>0.64000000000000035</v>
      </c>
      <c r="AS4117" s="31">
        <v>0.4676537180435969</v>
      </c>
    </row>
    <row r="4118" spans="44:45" x14ac:dyDescent="0.25">
      <c r="AR4118" s="30">
        <v>0.65000000000000036</v>
      </c>
      <c r="AS4118" s="31">
        <v>0.4676537180435969</v>
      </c>
    </row>
    <row r="4119" spans="44:45" x14ac:dyDescent="0.25">
      <c r="AR4119" s="30">
        <v>0.66000000000000036</v>
      </c>
      <c r="AS4119" s="31">
        <v>0.4676537180435969</v>
      </c>
    </row>
    <row r="4120" spans="44:45" x14ac:dyDescent="0.25">
      <c r="AR4120" s="30">
        <v>0.67000000000000037</v>
      </c>
      <c r="AS4120" s="31">
        <v>0.4676537180435969</v>
      </c>
    </row>
    <row r="4121" spans="44:45" x14ac:dyDescent="0.25">
      <c r="AR4121" s="30">
        <v>0.68000000000000038</v>
      </c>
      <c r="AS4121" s="31">
        <v>0.4676537180435969</v>
      </c>
    </row>
    <row r="4122" spans="44:45" x14ac:dyDescent="0.25">
      <c r="AR4122" s="30">
        <v>0.69000000000000039</v>
      </c>
      <c r="AS4122" s="31">
        <v>0.4676537180435969</v>
      </c>
    </row>
    <row r="4123" spans="44:45" x14ac:dyDescent="0.25">
      <c r="AR4123" s="30">
        <v>0.7000000000000004</v>
      </c>
      <c r="AS4123" s="31">
        <v>0.4676537180435969</v>
      </c>
    </row>
    <row r="4124" spans="44:45" x14ac:dyDescent="0.25">
      <c r="AR4124" s="30">
        <v>0.71000000000000041</v>
      </c>
      <c r="AS4124" s="31">
        <v>0.4676537180435969</v>
      </c>
    </row>
    <row r="4125" spans="44:45" x14ac:dyDescent="0.25">
      <c r="AR4125" s="30">
        <v>0.72000000000000042</v>
      </c>
      <c r="AS4125" s="31">
        <v>0.4676537180435969</v>
      </c>
    </row>
    <row r="4126" spans="44:45" x14ac:dyDescent="0.25">
      <c r="AR4126" s="30">
        <v>0.73000000000000043</v>
      </c>
      <c r="AS4126" s="31">
        <v>0.4676537180435969</v>
      </c>
    </row>
    <row r="4127" spans="44:45" x14ac:dyDescent="0.25">
      <c r="AR4127" s="30"/>
      <c r="AS4127" s="31"/>
    </row>
    <row r="4128" spans="44:45" x14ac:dyDescent="0.25">
      <c r="AR4128" s="30">
        <v>0.27500000000000008</v>
      </c>
      <c r="AS4128" s="31">
        <v>0.47631397208144133</v>
      </c>
    </row>
    <row r="4129" spans="44:45" x14ac:dyDescent="0.25">
      <c r="AR4129" s="30">
        <v>0.28500000000000009</v>
      </c>
      <c r="AS4129" s="31">
        <v>0.47631397208144133</v>
      </c>
    </row>
    <row r="4130" spans="44:45" x14ac:dyDescent="0.25">
      <c r="AR4130" s="30">
        <v>0.2950000000000001</v>
      </c>
      <c r="AS4130" s="31">
        <v>0.47631397208144133</v>
      </c>
    </row>
    <row r="4131" spans="44:45" x14ac:dyDescent="0.25">
      <c r="AR4131" s="30">
        <v>0.3050000000000001</v>
      </c>
      <c r="AS4131" s="31">
        <v>0.47631397208144133</v>
      </c>
    </row>
    <row r="4132" spans="44:45" x14ac:dyDescent="0.25">
      <c r="AR4132" s="30">
        <v>0.31500000000000011</v>
      </c>
      <c r="AS4132" s="31">
        <v>0.47631397208144133</v>
      </c>
    </row>
    <row r="4133" spans="44:45" x14ac:dyDescent="0.25">
      <c r="AR4133" s="30">
        <v>0.32500000000000012</v>
      </c>
      <c r="AS4133" s="31">
        <v>0.47631397208144133</v>
      </c>
    </row>
    <row r="4134" spans="44:45" x14ac:dyDescent="0.25">
      <c r="AR4134" s="30">
        <v>0.33500000000000013</v>
      </c>
      <c r="AS4134" s="31">
        <v>0.47631397208144133</v>
      </c>
    </row>
    <row r="4135" spans="44:45" x14ac:dyDescent="0.25">
      <c r="AR4135" s="30">
        <v>0.34500000000000014</v>
      </c>
      <c r="AS4135" s="31">
        <v>0.47631397208144133</v>
      </c>
    </row>
    <row r="4136" spans="44:45" x14ac:dyDescent="0.25">
      <c r="AR4136" s="30">
        <v>0.35500000000000015</v>
      </c>
      <c r="AS4136" s="31">
        <v>0.47631397208144133</v>
      </c>
    </row>
    <row r="4137" spans="44:45" x14ac:dyDescent="0.25">
      <c r="AR4137" s="30">
        <v>0.36500000000000016</v>
      </c>
      <c r="AS4137" s="31">
        <v>0.47631397208144133</v>
      </c>
    </row>
    <row r="4138" spans="44:45" x14ac:dyDescent="0.25">
      <c r="AR4138" s="30">
        <v>0.37500000000000017</v>
      </c>
      <c r="AS4138" s="31">
        <v>0.47631397208144133</v>
      </c>
    </row>
    <row r="4139" spans="44:45" x14ac:dyDescent="0.25">
      <c r="AR4139" s="30">
        <v>0.38500000000000018</v>
      </c>
      <c r="AS4139" s="31">
        <v>0.47631397208144133</v>
      </c>
    </row>
    <row r="4140" spans="44:45" x14ac:dyDescent="0.25">
      <c r="AR4140" s="30">
        <v>0.39500000000000018</v>
      </c>
      <c r="AS4140" s="31">
        <v>0.47631397208144133</v>
      </c>
    </row>
    <row r="4141" spans="44:45" x14ac:dyDescent="0.25">
      <c r="AR4141" s="30">
        <v>0.40500000000000019</v>
      </c>
      <c r="AS4141" s="31">
        <v>0.47631397208144133</v>
      </c>
    </row>
    <row r="4142" spans="44:45" x14ac:dyDescent="0.25">
      <c r="AR4142" s="30">
        <v>0.4150000000000002</v>
      </c>
      <c r="AS4142" s="31">
        <v>0.47631397208144133</v>
      </c>
    </row>
    <row r="4143" spans="44:45" x14ac:dyDescent="0.25">
      <c r="AR4143" s="30">
        <v>0.42500000000000021</v>
      </c>
      <c r="AS4143" s="31">
        <v>0.47631397208144133</v>
      </c>
    </row>
    <row r="4144" spans="44:45" x14ac:dyDescent="0.25">
      <c r="AR4144" s="30">
        <v>0.43500000000000022</v>
      </c>
      <c r="AS4144" s="31">
        <v>0.47631397208144133</v>
      </c>
    </row>
    <row r="4145" spans="44:45" x14ac:dyDescent="0.25">
      <c r="AR4145" s="30">
        <v>0.44500000000000023</v>
      </c>
      <c r="AS4145" s="31">
        <v>0.47631397208144133</v>
      </c>
    </row>
    <row r="4146" spans="44:45" x14ac:dyDescent="0.25">
      <c r="AR4146" s="30">
        <v>0.45500000000000024</v>
      </c>
      <c r="AS4146" s="31">
        <v>0.47631397208144133</v>
      </c>
    </row>
    <row r="4147" spans="44:45" x14ac:dyDescent="0.25">
      <c r="AR4147" s="30">
        <v>0.46500000000000025</v>
      </c>
      <c r="AS4147" s="31">
        <v>0.47631397208144133</v>
      </c>
    </row>
    <row r="4148" spans="44:45" x14ac:dyDescent="0.25">
      <c r="AR4148" s="30">
        <v>0.47500000000000026</v>
      </c>
      <c r="AS4148" s="31">
        <v>0.47631397208144133</v>
      </c>
    </row>
    <row r="4149" spans="44:45" x14ac:dyDescent="0.25">
      <c r="AR4149" s="30">
        <v>0.48500000000000026</v>
      </c>
      <c r="AS4149" s="31">
        <v>0.47631397208144133</v>
      </c>
    </row>
    <row r="4150" spans="44:45" x14ac:dyDescent="0.25">
      <c r="AR4150" s="30">
        <v>0.49500000000000027</v>
      </c>
      <c r="AS4150" s="31">
        <v>0.47631397208144133</v>
      </c>
    </row>
    <row r="4151" spans="44:45" x14ac:dyDescent="0.25">
      <c r="AR4151" s="30">
        <v>0.50500000000000023</v>
      </c>
      <c r="AS4151" s="31">
        <v>0.47631397208144133</v>
      </c>
    </row>
    <row r="4152" spans="44:45" x14ac:dyDescent="0.25">
      <c r="AR4152" s="30">
        <v>0.51500000000000024</v>
      </c>
      <c r="AS4152" s="31">
        <v>0.47631397208144133</v>
      </c>
    </row>
    <row r="4153" spans="44:45" x14ac:dyDescent="0.25">
      <c r="AR4153" s="30">
        <v>0.52500000000000024</v>
      </c>
      <c r="AS4153" s="31">
        <v>0.47631397208144133</v>
      </c>
    </row>
    <row r="4154" spans="44:45" x14ac:dyDescent="0.25">
      <c r="AR4154" s="30">
        <v>0.53500000000000025</v>
      </c>
      <c r="AS4154" s="31">
        <v>0.47631397208144133</v>
      </c>
    </row>
    <row r="4155" spans="44:45" x14ac:dyDescent="0.25">
      <c r="AR4155" s="30">
        <v>0.54500000000000026</v>
      </c>
      <c r="AS4155" s="31">
        <v>0.47631397208144133</v>
      </c>
    </row>
    <row r="4156" spans="44:45" x14ac:dyDescent="0.25">
      <c r="AR4156" s="30">
        <v>0.55500000000000027</v>
      </c>
      <c r="AS4156" s="31">
        <v>0.47631397208144133</v>
      </c>
    </row>
    <row r="4157" spans="44:45" x14ac:dyDescent="0.25">
      <c r="AR4157" s="30">
        <v>0.56500000000000028</v>
      </c>
      <c r="AS4157" s="31">
        <v>0.47631397208144133</v>
      </c>
    </row>
    <row r="4158" spans="44:45" x14ac:dyDescent="0.25">
      <c r="AR4158" s="30">
        <v>0.57500000000000029</v>
      </c>
      <c r="AS4158" s="31">
        <v>0.47631397208144133</v>
      </c>
    </row>
    <row r="4159" spans="44:45" x14ac:dyDescent="0.25">
      <c r="AR4159" s="30">
        <v>0.5850000000000003</v>
      </c>
      <c r="AS4159" s="31">
        <v>0.47631397208144133</v>
      </c>
    </row>
    <row r="4160" spans="44:45" x14ac:dyDescent="0.25">
      <c r="AR4160" s="30">
        <v>0.59500000000000031</v>
      </c>
      <c r="AS4160" s="31">
        <v>0.47631397208144133</v>
      </c>
    </row>
    <row r="4161" spans="44:45" x14ac:dyDescent="0.25">
      <c r="AR4161" s="30">
        <v>0.60500000000000032</v>
      </c>
      <c r="AS4161" s="31">
        <v>0.47631397208144133</v>
      </c>
    </row>
    <row r="4162" spans="44:45" x14ac:dyDescent="0.25">
      <c r="AR4162" s="30">
        <v>0.61500000000000032</v>
      </c>
      <c r="AS4162" s="31">
        <v>0.47631397208144133</v>
      </c>
    </row>
    <row r="4163" spans="44:45" x14ac:dyDescent="0.25">
      <c r="AR4163" s="30">
        <v>0.62500000000000033</v>
      </c>
      <c r="AS4163" s="31">
        <v>0.47631397208144133</v>
      </c>
    </row>
    <row r="4164" spans="44:45" x14ac:dyDescent="0.25">
      <c r="AR4164" s="30">
        <v>0.63500000000000034</v>
      </c>
      <c r="AS4164" s="31">
        <v>0.47631397208144133</v>
      </c>
    </row>
    <row r="4165" spans="44:45" x14ac:dyDescent="0.25">
      <c r="AR4165" s="30">
        <v>0.64500000000000035</v>
      </c>
      <c r="AS4165" s="31">
        <v>0.47631397208144133</v>
      </c>
    </row>
    <row r="4166" spans="44:45" x14ac:dyDescent="0.25">
      <c r="AR4166" s="30">
        <v>0.65500000000000036</v>
      </c>
      <c r="AS4166" s="31">
        <v>0.47631397208144133</v>
      </c>
    </row>
    <row r="4167" spans="44:45" x14ac:dyDescent="0.25">
      <c r="AR4167" s="30">
        <v>0.66500000000000037</v>
      </c>
      <c r="AS4167" s="31">
        <v>0.47631397208144133</v>
      </c>
    </row>
    <row r="4168" spans="44:45" x14ac:dyDescent="0.25">
      <c r="AR4168" s="30">
        <v>0.67500000000000038</v>
      </c>
      <c r="AS4168" s="31">
        <v>0.47631397208144133</v>
      </c>
    </row>
    <row r="4169" spans="44:45" x14ac:dyDescent="0.25">
      <c r="AR4169" s="30">
        <v>0.68500000000000039</v>
      </c>
      <c r="AS4169" s="31">
        <v>0.47631397208144133</v>
      </c>
    </row>
    <row r="4170" spans="44:45" x14ac:dyDescent="0.25">
      <c r="AR4170" s="30">
        <v>0.6950000000000004</v>
      </c>
      <c r="AS4170" s="31">
        <v>0.47631397208144133</v>
      </c>
    </row>
    <row r="4171" spans="44:45" x14ac:dyDescent="0.25">
      <c r="AR4171" s="30">
        <v>0.7050000000000004</v>
      </c>
      <c r="AS4171" s="31">
        <v>0.47631397208144133</v>
      </c>
    </row>
    <row r="4172" spans="44:45" x14ac:dyDescent="0.25">
      <c r="AR4172" s="30">
        <v>0.71500000000000041</v>
      </c>
      <c r="AS4172" s="31">
        <v>0.47631397208144133</v>
      </c>
    </row>
    <row r="4173" spans="44:45" x14ac:dyDescent="0.25">
      <c r="AR4173" s="30">
        <v>0.72500000000000042</v>
      </c>
      <c r="AS4173" s="31">
        <v>0.47631397208144133</v>
      </c>
    </row>
    <row r="4174" spans="44:45" x14ac:dyDescent="0.25">
      <c r="AR4174" s="30"/>
      <c r="AS4174" s="31"/>
    </row>
    <row r="4175" spans="44:45" x14ac:dyDescent="0.25">
      <c r="AR4175" s="30">
        <v>0.28000000000000008</v>
      </c>
      <c r="AS4175" s="31">
        <v>0.48497422611928565</v>
      </c>
    </row>
    <row r="4176" spans="44:45" x14ac:dyDescent="0.25">
      <c r="AR4176" s="30">
        <v>0.29000000000000009</v>
      </c>
      <c r="AS4176" s="31">
        <v>0.48497422611928565</v>
      </c>
    </row>
    <row r="4177" spans="44:45" x14ac:dyDescent="0.25">
      <c r="AR4177" s="30">
        <v>0.3000000000000001</v>
      </c>
      <c r="AS4177" s="31">
        <v>0.48497422611928565</v>
      </c>
    </row>
    <row r="4178" spans="44:45" x14ac:dyDescent="0.25">
      <c r="AR4178" s="30">
        <v>0.31000000000000011</v>
      </c>
      <c r="AS4178" s="31">
        <v>0.48497422611928565</v>
      </c>
    </row>
    <row r="4179" spans="44:45" x14ac:dyDescent="0.25">
      <c r="AR4179" s="30">
        <v>0.32000000000000012</v>
      </c>
      <c r="AS4179" s="31">
        <v>0.48497422611928565</v>
      </c>
    </row>
    <row r="4180" spans="44:45" x14ac:dyDescent="0.25">
      <c r="AR4180" s="30">
        <v>0.33000000000000013</v>
      </c>
      <c r="AS4180" s="31">
        <v>0.48497422611928565</v>
      </c>
    </row>
    <row r="4181" spans="44:45" x14ac:dyDescent="0.25">
      <c r="AR4181" s="30">
        <v>0.34000000000000014</v>
      </c>
      <c r="AS4181" s="31">
        <v>0.48497422611928565</v>
      </c>
    </row>
    <row r="4182" spans="44:45" x14ac:dyDescent="0.25">
      <c r="AR4182" s="30">
        <v>0.35000000000000014</v>
      </c>
      <c r="AS4182" s="31">
        <v>0.48497422611928565</v>
      </c>
    </row>
    <row r="4183" spans="44:45" x14ac:dyDescent="0.25">
      <c r="AR4183" s="30">
        <v>0.36000000000000015</v>
      </c>
      <c r="AS4183" s="31">
        <v>0.48497422611928565</v>
      </c>
    </row>
    <row r="4184" spans="44:45" x14ac:dyDescent="0.25">
      <c r="AR4184" s="30">
        <v>0.37000000000000016</v>
      </c>
      <c r="AS4184" s="31">
        <v>0.48497422611928565</v>
      </c>
    </row>
    <row r="4185" spans="44:45" x14ac:dyDescent="0.25">
      <c r="AR4185" s="30">
        <v>0.38000000000000017</v>
      </c>
      <c r="AS4185" s="31">
        <v>0.48497422611928565</v>
      </c>
    </row>
    <row r="4186" spans="44:45" x14ac:dyDescent="0.25">
      <c r="AR4186" s="30">
        <v>0.39000000000000018</v>
      </c>
      <c r="AS4186" s="31">
        <v>0.48497422611928565</v>
      </c>
    </row>
    <row r="4187" spans="44:45" x14ac:dyDescent="0.25">
      <c r="AR4187" s="30">
        <v>0.40000000000000019</v>
      </c>
      <c r="AS4187" s="31">
        <v>0.48497422611928565</v>
      </c>
    </row>
    <row r="4188" spans="44:45" x14ac:dyDescent="0.25">
      <c r="AR4188" s="30">
        <v>0.4100000000000002</v>
      </c>
      <c r="AS4188" s="31">
        <v>0.48497422611928565</v>
      </c>
    </row>
    <row r="4189" spans="44:45" x14ac:dyDescent="0.25">
      <c r="AR4189" s="30">
        <v>0.42000000000000021</v>
      </c>
      <c r="AS4189" s="31">
        <v>0.48497422611928565</v>
      </c>
    </row>
    <row r="4190" spans="44:45" x14ac:dyDescent="0.25">
      <c r="AR4190" s="30">
        <v>0.43000000000000022</v>
      </c>
      <c r="AS4190" s="31">
        <v>0.48497422611928565</v>
      </c>
    </row>
    <row r="4191" spans="44:45" x14ac:dyDescent="0.25">
      <c r="AR4191" s="30">
        <v>0.44000000000000022</v>
      </c>
      <c r="AS4191" s="31">
        <v>0.48497422611928565</v>
      </c>
    </row>
    <row r="4192" spans="44:45" x14ac:dyDescent="0.25">
      <c r="AR4192" s="30">
        <v>0.45000000000000023</v>
      </c>
      <c r="AS4192" s="31">
        <v>0.48497422611928565</v>
      </c>
    </row>
    <row r="4193" spans="44:45" x14ac:dyDescent="0.25">
      <c r="AR4193" s="30">
        <v>0.46000000000000024</v>
      </c>
      <c r="AS4193" s="31">
        <v>0.48497422611928565</v>
      </c>
    </row>
    <row r="4194" spans="44:45" x14ac:dyDescent="0.25">
      <c r="AR4194" s="30">
        <v>0.47000000000000025</v>
      </c>
      <c r="AS4194" s="31">
        <v>0.48497422611928565</v>
      </c>
    </row>
    <row r="4195" spans="44:45" x14ac:dyDescent="0.25">
      <c r="AR4195" s="30">
        <v>0.48000000000000026</v>
      </c>
      <c r="AS4195" s="31">
        <v>0.48497422611928565</v>
      </c>
    </row>
    <row r="4196" spans="44:45" x14ac:dyDescent="0.25">
      <c r="AR4196" s="30">
        <v>0.49000000000000027</v>
      </c>
      <c r="AS4196" s="31">
        <v>0.48497422611928565</v>
      </c>
    </row>
    <row r="4197" spans="44:45" x14ac:dyDescent="0.25">
      <c r="AR4197" s="30">
        <v>0.50000000000000022</v>
      </c>
      <c r="AS4197" s="31">
        <v>0.48497422611928565</v>
      </c>
    </row>
    <row r="4198" spans="44:45" x14ac:dyDescent="0.25">
      <c r="AR4198" s="30">
        <v>0.51000000000000023</v>
      </c>
      <c r="AS4198" s="31">
        <v>0.48497422611928565</v>
      </c>
    </row>
    <row r="4199" spans="44:45" x14ac:dyDescent="0.25">
      <c r="AR4199" s="30">
        <v>0.52000000000000024</v>
      </c>
      <c r="AS4199" s="31">
        <v>0.48497422611928565</v>
      </c>
    </row>
    <row r="4200" spans="44:45" x14ac:dyDescent="0.25">
      <c r="AR4200" s="30">
        <v>0.53000000000000025</v>
      </c>
      <c r="AS4200" s="31">
        <v>0.48497422611928565</v>
      </c>
    </row>
    <row r="4201" spans="44:45" x14ac:dyDescent="0.25">
      <c r="AR4201" s="30">
        <v>0.54000000000000026</v>
      </c>
      <c r="AS4201" s="31">
        <v>0.48497422611928565</v>
      </c>
    </row>
    <row r="4202" spans="44:45" x14ac:dyDescent="0.25">
      <c r="AR4202" s="30">
        <v>0.55000000000000027</v>
      </c>
      <c r="AS4202" s="31">
        <v>0.48497422611928565</v>
      </c>
    </row>
    <row r="4203" spans="44:45" x14ac:dyDescent="0.25">
      <c r="AR4203" s="30">
        <v>0.56000000000000028</v>
      </c>
      <c r="AS4203" s="31">
        <v>0.48497422611928565</v>
      </c>
    </row>
    <row r="4204" spans="44:45" x14ac:dyDescent="0.25">
      <c r="AR4204" s="30">
        <v>0.57000000000000028</v>
      </c>
      <c r="AS4204" s="31">
        <v>0.48497422611928565</v>
      </c>
    </row>
    <row r="4205" spans="44:45" x14ac:dyDescent="0.25">
      <c r="AR4205" s="30">
        <v>0.58000000000000029</v>
      </c>
      <c r="AS4205" s="31">
        <v>0.48497422611928565</v>
      </c>
    </row>
    <row r="4206" spans="44:45" x14ac:dyDescent="0.25">
      <c r="AR4206" s="30">
        <v>0.5900000000000003</v>
      </c>
      <c r="AS4206" s="31">
        <v>0.48497422611928565</v>
      </c>
    </row>
    <row r="4207" spans="44:45" x14ac:dyDescent="0.25">
      <c r="AR4207" s="30">
        <v>0.60000000000000031</v>
      </c>
      <c r="AS4207" s="31">
        <v>0.48497422611928565</v>
      </c>
    </row>
    <row r="4208" spans="44:45" x14ac:dyDescent="0.25">
      <c r="AR4208" s="30">
        <v>0.61000000000000032</v>
      </c>
      <c r="AS4208" s="31">
        <v>0.48497422611928565</v>
      </c>
    </row>
    <row r="4209" spans="44:45" x14ac:dyDescent="0.25">
      <c r="AR4209" s="30">
        <v>0.62000000000000033</v>
      </c>
      <c r="AS4209" s="31">
        <v>0.48497422611928565</v>
      </c>
    </row>
    <row r="4210" spans="44:45" x14ac:dyDescent="0.25">
      <c r="AR4210" s="30">
        <v>0.63000000000000034</v>
      </c>
      <c r="AS4210" s="31">
        <v>0.48497422611928565</v>
      </c>
    </row>
    <row r="4211" spans="44:45" x14ac:dyDescent="0.25">
      <c r="AR4211" s="30">
        <v>0.64000000000000035</v>
      </c>
      <c r="AS4211" s="31">
        <v>0.48497422611928565</v>
      </c>
    </row>
    <row r="4212" spans="44:45" x14ac:dyDescent="0.25">
      <c r="AR4212" s="30">
        <v>0.65000000000000036</v>
      </c>
      <c r="AS4212" s="31">
        <v>0.48497422611928565</v>
      </c>
    </row>
    <row r="4213" spans="44:45" x14ac:dyDescent="0.25">
      <c r="AR4213" s="30">
        <v>0.66000000000000036</v>
      </c>
      <c r="AS4213" s="31">
        <v>0.48497422611928565</v>
      </c>
    </row>
    <row r="4214" spans="44:45" x14ac:dyDescent="0.25">
      <c r="AR4214" s="30">
        <v>0.67000000000000037</v>
      </c>
      <c r="AS4214" s="31">
        <v>0.48497422611928565</v>
      </c>
    </row>
    <row r="4215" spans="44:45" x14ac:dyDescent="0.25">
      <c r="AR4215" s="30">
        <v>0.68000000000000038</v>
      </c>
      <c r="AS4215" s="31">
        <v>0.48497422611928565</v>
      </c>
    </row>
    <row r="4216" spans="44:45" x14ac:dyDescent="0.25">
      <c r="AR4216" s="30">
        <v>0.69000000000000039</v>
      </c>
      <c r="AS4216" s="31">
        <v>0.48497422611928565</v>
      </c>
    </row>
    <row r="4217" spans="44:45" x14ac:dyDescent="0.25">
      <c r="AR4217" s="30">
        <v>0.7000000000000004</v>
      </c>
      <c r="AS4217" s="31">
        <v>0.48497422611928565</v>
      </c>
    </row>
    <row r="4218" spans="44:45" x14ac:dyDescent="0.25">
      <c r="AR4218" s="30">
        <v>0.71000000000000041</v>
      </c>
      <c r="AS4218" s="31">
        <v>0.48497422611928565</v>
      </c>
    </row>
    <row r="4219" spans="44:45" x14ac:dyDescent="0.25">
      <c r="AR4219" s="30">
        <v>0.72000000000000042</v>
      </c>
      <c r="AS4219" s="31">
        <v>0.48497422611928565</v>
      </c>
    </row>
    <row r="4220" spans="44:45" x14ac:dyDescent="0.25">
      <c r="AR4220" s="30"/>
      <c r="AS4220" s="31"/>
    </row>
    <row r="4221" spans="44:45" x14ac:dyDescent="0.25">
      <c r="AR4221" s="30">
        <v>0.28500000000000009</v>
      </c>
      <c r="AS4221" s="31">
        <v>0.49363448015713002</v>
      </c>
    </row>
    <row r="4222" spans="44:45" x14ac:dyDescent="0.25">
      <c r="AR4222" s="30">
        <v>0.2950000000000001</v>
      </c>
      <c r="AS4222" s="31">
        <v>0.49363448015713002</v>
      </c>
    </row>
    <row r="4223" spans="44:45" x14ac:dyDescent="0.25">
      <c r="AR4223" s="30">
        <v>0.3050000000000001</v>
      </c>
      <c r="AS4223" s="31">
        <v>0.49363448015713002</v>
      </c>
    </row>
    <row r="4224" spans="44:45" x14ac:dyDescent="0.25">
      <c r="AR4224" s="30">
        <v>0.31500000000000011</v>
      </c>
      <c r="AS4224" s="31">
        <v>0.49363448015713002</v>
      </c>
    </row>
    <row r="4225" spans="44:45" x14ac:dyDescent="0.25">
      <c r="AR4225" s="30">
        <v>0.32500000000000012</v>
      </c>
      <c r="AS4225" s="31">
        <v>0.49363448015713002</v>
      </c>
    </row>
    <row r="4226" spans="44:45" x14ac:dyDescent="0.25">
      <c r="AR4226" s="30">
        <v>0.33500000000000013</v>
      </c>
      <c r="AS4226" s="31">
        <v>0.49363448015713002</v>
      </c>
    </row>
    <row r="4227" spans="44:45" x14ac:dyDescent="0.25">
      <c r="AR4227" s="30">
        <v>0.34500000000000014</v>
      </c>
      <c r="AS4227" s="31">
        <v>0.49363448015713002</v>
      </c>
    </row>
    <row r="4228" spans="44:45" x14ac:dyDescent="0.25">
      <c r="AR4228" s="30">
        <v>0.35500000000000015</v>
      </c>
      <c r="AS4228" s="31">
        <v>0.49363448015713002</v>
      </c>
    </row>
    <row r="4229" spans="44:45" x14ac:dyDescent="0.25">
      <c r="AR4229" s="30">
        <v>0.36500000000000016</v>
      </c>
      <c r="AS4229" s="31">
        <v>0.49363448015713002</v>
      </c>
    </row>
    <row r="4230" spans="44:45" x14ac:dyDescent="0.25">
      <c r="AR4230" s="30">
        <v>0.37500000000000017</v>
      </c>
      <c r="AS4230" s="31">
        <v>0.49363448015713002</v>
      </c>
    </row>
    <row r="4231" spans="44:45" x14ac:dyDescent="0.25">
      <c r="AR4231" s="30">
        <v>0.38500000000000018</v>
      </c>
      <c r="AS4231" s="31">
        <v>0.49363448015713002</v>
      </c>
    </row>
    <row r="4232" spans="44:45" x14ac:dyDescent="0.25">
      <c r="AR4232" s="30">
        <v>0.39500000000000018</v>
      </c>
      <c r="AS4232" s="31">
        <v>0.49363448015713002</v>
      </c>
    </row>
    <row r="4233" spans="44:45" x14ac:dyDescent="0.25">
      <c r="AR4233" s="30">
        <v>0.40500000000000019</v>
      </c>
      <c r="AS4233" s="31">
        <v>0.49363448015713002</v>
      </c>
    </row>
    <row r="4234" spans="44:45" x14ac:dyDescent="0.25">
      <c r="AR4234" s="30">
        <v>0.4150000000000002</v>
      </c>
      <c r="AS4234" s="31">
        <v>0.49363448015713002</v>
      </c>
    </row>
    <row r="4235" spans="44:45" x14ac:dyDescent="0.25">
      <c r="AR4235" s="30">
        <v>0.42500000000000021</v>
      </c>
      <c r="AS4235" s="31">
        <v>0.49363448015713002</v>
      </c>
    </row>
    <row r="4236" spans="44:45" x14ac:dyDescent="0.25">
      <c r="AR4236" s="30">
        <v>0.43500000000000022</v>
      </c>
      <c r="AS4236" s="31">
        <v>0.49363448015713002</v>
      </c>
    </row>
    <row r="4237" spans="44:45" x14ac:dyDescent="0.25">
      <c r="AR4237" s="30">
        <v>0.44500000000000023</v>
      </c>
      <c r="AS4237" s="31">
        <v>0.49363448015713002</v>
      </c>
    </row>
    <row r="4238" spans="44:45" x14ac:dyDescent="0.25">
      <c r="AR4238" s="30">
        <v>0.45500000000000024</v>
      </c>
      <c r="AS4238" s="31">
        <v>0.49363448015713002</v>
      </c>
    </row>
    <row r="4239" spans="44:45" x14ac:dyDescent="0.25">
      <c r="AR4239" s="30">
        <v>0.46500000000000025</v>
      </c>
      <c r="AS4239" s="31">
        <v>0.49363448015713002</v>
      </c>
    </row>
    <row r="4240" spans="44:45" x14ac:dyDescent="0.25">
      <c r="AR4240" s="30">
        <v>0.47500000000000026</v>
      </c>
      <c r="AS4240" s="31">
        <v>0.49363448015713002</v>
      </c>
    </row>
    <row r="4241" spans="44:45" x14ac:dyDescent="0.25">
      <c r="AR4241" s="30">
        <v>0.48500000000000026</v>
      </c>
      <c r="AS4241" s="31">
        <v>0.49363448015713002</v>
      </c>
    </row>
    <row r="4242" spans="44:45" x14ac:dyDescent="0.25">
      <c r="AR4242" s="30">
        <v>0.49500000000000027</v>
      </c>
      <c r="AS4242" s="31">
        <v>0.49363448015713002</v>
      </c>
    </row>
    <row r="4243" spans="44:45" x14ac:dyDescent="0.25">
      <c r="AR4243" s="30">
        <v>0.50500000000000023</v>
      </c>
      <c r="AS4243" s="31">
        <v>0.49363448015713002</v>
      </c>
    </row>
    <row r="4244" spans="44:45" x14ac:dyDescent="0.25">
      <c r="AR4244" s="30">
        <v>0.51500000000000024</v>
      </c>
      <c r="AS4244" s="31">
        <v>0.49363448015713002</v>
      </c>
    </row>
    <row r="4245" spans="44:45" x14ac:dyDescent="0.25">
      <c r="AR4245" s="30">
        <v>0.52500000000000024</v>
      </c>
      <c r="AS4245" s="31">
        <v>0.49363448015713002</v>
      </c>
    </row>
    <row r="4246" spans="44:45" x14ac:dyDescent="0.25">
      <c r="AR4246" s="30">
        <v>0.53500000000000025</v>
      </c>
      <c r="AS4246" s="31">
        <v>0.49363448015713002</v>
      </c>
    </row>
    <row r="4247" spans="44:45" x14ac:dyDescent="0.25">
      <c r="AR4247" s="30">
        <v>0.54500000000000026</v>
      </c>
      <c r="AS4247" s="31">
        <v>0.49363448015713002</v>
      </c>
    </row>
    <row r="4248" spans="44:45" x14ac:dyDescent="0.25">
      <c r="AR4248" s="30">
        <v>0.55500000000000027</v>
      </c>
      <c r="AS4248" s="31">
        <v>0.49363448015713002</v>
      </c>
    </row>
    <row r="4249" spans="44:45" x14ac:dyDescent="0.25">
      <c r="AR4249" s="30">
        <v>0.56500000000000028</v>
      </c>
      <c r="AS4249" s="31">
        <v>0.49363448015713002</v>
      </c>
    </row>
    <row r="4250" spans="44:45" x14ac:dyDescent="0.25">
      <c r="AR4250" s="30">
        <v>0.57500000000000029</v>
      </c>
      <c r="AS4250" s="31">
        <v>0.49363448015713002</v>
      </c>
    </row>
    <row r="4251" spans="44:45" x14ac:dyDescent="0.25">
      <c r="AR4251" s="30">
        <v>0.5850000000000003</v>
      </c>
      <c r="AS4251" s="31">
        <v>0.49363448015713002</v>
      </c>
    </row>
    <row r="4252" spans="44:45" x14ac:dyDescent="0.25">
      <c r="AR4252" s="30">
        <v>0.59500000000000031</v>
      </c>
      <c r="AS4252" s="31">
        <v>0.49363448015713002</v>
      </c>
    </row>
    <row r="4253" spans="44:45" x14ac:dyDescent="0.25">
      <c r="AR4253" s="30">
        <v>0.60500000000000032</v>
      </c>
      <c r="AS4253" s="31">
        <v>0.49363448015713002</v>
      </c>
    </row>
    <row r="4254" spans="44:45" x14ac:dyDescent="0.25">
      <c r="AR4254" s="30">
        <v>0.61500000000000032</v>
      </c>
      <c r="AS4254" s="31">
        <v>0.49363448015713002</v>
      </c>
    </row>
    <row r="4255" spans="44:45" x14ac:dyDescent="0.25">
      <c r="AR4255" s="30">
        <v>0.62500000000000033</v>
      </c>
      <c r="AS4255" s="31">
        <v>0.49363448015713002</v>
      </c>
    </row>
    <row r="4256" spans="44:45" x14ac:dyDescent="0.25">
      <c r="AR4256" s="30">
        <v>0.63500000000000034</v>
      </c>
      <c r="AS4256" s="31">
        <v>0.49363448015713002</v>
      </c>
    </row>
    <row r="4257" spans="44:45" x14ac:dyDescent="0.25">
      <c r="AR4257" s="30">
        <v>0.64500000000000035</v>
      </c>
      <c r="AS4257" s="31">
        <v>0.49363448015713002</v>
      </c>
    </row>
    <row r="4258" spans="44:45" x14ac:dyDescent="0.25">
      <c r="AR4258" s="30">
        <v>0.65500000000000036</v>
      </c>
      <c r="AS4258" s="31">
        <v>0.49363448015713002</v>
      </c>
    </row>
    <row r="4259" spans="44:45" x14ac:dyDescent="0.25">
      <c r="AR4259" s="30">
        <v>0.66500000000000037</v>
      </c>
      <c r="AS4259" s="31">
        <v>0.49363448015713002</v>
      </c>
    </row>
    <row r="4260" spans="44:45" x14ac:dyDescent="0.25">
      <c r="AR4260" s="30">
        <v>0.67500000000000038</v>
      </c>
      <c r="AS4260" s="31">
        <v>0.49363448015713002</v>
      </c>
    </row>
    <row r="4261" spans="44:45" x14ac:dyDescent="0.25">
      <c r="AR4261" s="30">
        <v>0.68500000000000039</v>
      </c>
      <c r="AS4261" s="31">
        <v>0.49363448015713002</v>
      </c>
    </row>
    <row r="4262" spans="44:45" x14ac:dyDescent="0.25">
      <c r="AR4262" s="30">
        <v>0.6950000000000004</v>
      </c>
      <c r="AS4262" s="31">
        <v>0.49363448015713002</v>
      </c>
    </row>
    <row r="4263" spans="44:45" x14ac:dyDescent="0.25">
      <c r="AR4263" s="30">
        <v>0.7050000000000004</v>
      </c>
      <c r="AS4263" s="31">
        <v>0.49363448015713002</v>
      </c>
    </row>
    <row r="4264" spans="44:45" x14ac:dyDescent="0.25">
      <c r="AR4264" s="30">
        <v>0.71500000000000041</v>
      </c>
      <c r="AS4264" s="31">
        <v>0.49363448015713002</v>
      </c>
    </row>
    <row r="4265" spans="44:45" x14ac:dyDescent="0.25">
      <c r="AR4265" s="30"/>
      <c r="AS4265" s="31"/>
    </row>
    <row r="4266" spans="44:45" x14ac:dyDescent="0.25">
      <c r="AR4266" s="30">
        <v>0.29000000000000009</v>
      </c>
      <c r="AS4266" s="31">
        <v>0.50229473419497439</v>
      </c>
    </row>
    <row r="4267" spans="44:45" x14ac:dyDescent="0.25">
      <c r="AR4267" s="30">
        <v>0.3000000000000001</v>
      </c>
      <c r="AS4267" s="31">
        <v>0.50229473419497439</v>
      </c>
    </row>
    <row r="4268" spans="44:45" x14ac:dyDescent="0.25">
      <c r="AR4268" s="30">
        <v>0.31000000000000011</v>
      </c>
      <c r="AS4268" s="31">
        <v>0.50229473419497439</v>
      </c>
    </row>
    <row r="4269" spans="44:45" x14ac:dyDescent="0.25">
      <c r="AR4269" s="30">
        <v>0.32000000000000012</v>
      </c>
      <c r="AS4269" s="31">
        <v>0.50229473419497439</v>
      </c>
    </row>
    <row r="4270" spans="44:45" x14ac:dyDescent="0.25">
      <c r="AR4270" s="30">
        <v>0.33000000000000013</v>
      </c>
      <c r="AS4270" s="31">
        <v>0.50229473419497439</v>
      </c>
    </row>
    <row r="4271" spans="44:45" x14ac:dyDescent="0.25">
      <c r="AR4271" s="30">
        <v>0.34000000000000014</v>
      </c>
      <c r="AS4271" s="31">
        <v>0.50229473419497439</v>
      </c>
    </row>
    <row r="4272" spans="44:45" x14ac:dyDescent="0.25">
      <c r="AR4272" s="30">
        <v>0.35000000000000014</v>
      </c>
      <c r="AS4272" s="31">
        <v>0.50229473419497439</v>
      </c>
    </row>
    <row r="4273" spans="44:45" x14ac:dyDescent="0.25">
      <c r="AR4273" s="30">
        <v>0.36000000000000015</v>
      </c>
      <c r="AS4273" s="31">
        <v>0.50229473419497439</v>
      </c>
    </row>
    <row r="4274" spans="44:45" x14ac:dyDescent="0.25">
      <c r="AR4274" s="30">
        <v>0.37000000000000016</v>
      </c>
      <c r="AS4274" s="31">
        <v>0.50229473419497439</v>
      </c>
    </row>
    <row r="4275" spans="44:45" x14ac:dyDescent="0.25">
      <c r="AR4275" s="30">
        <v>0.38000000000000017</v>
      </c>
      <c r="AS4275" s="31">
        <v>0.50229473419497439</v>
      </c>
    </row>
    <row r="4276" spans="44:45" x14ac:dyDescent="0.25">
      <c r="AR4276" s="30">
        <v>0.39000000000000018</v>
      </c>
      <c r="AS4276" s="31">
        <v>0.50229473419497439</v>
      </c>
    </row>
    <row r="4277" spans="44:45" x14ac:dyDescent="0.25">
      <c r="AR4277" s="30">
        <v>0.40000000000000019</v>
      </c>
      <c r="AS4277" s="31">
        <v>0.50229473419497439</v>
      </c>
    </row>
    <row r="4278" spans="44:45" x14ac:dyDescent="0.25">
      <c r="AR4278" s="30">
        <v>0.4100000000000002</v>
      </c>
      <c r="AS4278" s="31">
        <v>0.50229473419497439</v>
      </c>
    </row>
    <row r="4279" spans="44:45" x14ac:dyDescent="0.25">
      <c r="AR4279" s="30">
        <v>0.42000000000000021</v>
      </c>
      <c r="AS4279" s="31">
        <v>0.50229473419497439</v>
      </c>
    </row>
    <row r="4280" spans="44:45" x14ac:dyDescent="0.25">
      <c r="AR4280" s="30">
        <v>0.43000000000000022</v>
      </c>
      <c r="AS4280" s="31">
        <v>0.50229473419497439</v>
      </c>
    </row>
    <row r="4281" spans="44:45" x14ac:dyDescent="0.25">
      <c r="AR4281" s="30">
        <v>0.44000000000000022</v>
      </c>
      <c r="AS4281" s="31">
        <v>0.50229473419497439</v>
      </c>
    </row>
    <row r="4282" spans="44:45" x14ac:dyDescent="0.25">
      <c r="AR4282" s="30">
        <v>0.45000000000000023</v>
      </c>
      <c r="AS4282" s="31">
        <v>0.50229473419497439</v>
      </c>
    </row>
    <row r="4283" spans="44:45" x14ac:dyDescent="0.25">
      <c r="AR4283" s="30">
        <v>0.46000000000000024</v>
      </c>
      <c r="AS4283" s="31">
        <v>0.50229473419497439</v>
      </c>
    </row>
    <row r="4284" spans="44:45" x14ac:dyDescent="0.25">
      <c r="AR4284" s="30">
        <v>0.47000000000000025</v>
      </c>
      <c r="AS4284" s="31">
        <v>0.50229473419497439</v>
      </c>
    </row>
    <row r="4285" spans="44:45" x14ac:dyDescent="0.25">
      <c r="AR4285" s="30">
        <v>0.48000000000000026</v>
      </c>
      <c r="AS4285" s="31">
        <v>0.50229473419497439</v>
      </c>
    </row>
    <row r="4286" spans="44:45" x14ac:dyDescent="0.25">
      <c r="AR4286" s="30">
        <v>0.49000000000000027</v>
      </c>
      <c r="AS4286" s="31">
        <v>0.50229473419497439</v>
      </c>
    </row>
    <row r="4287" spans="44:45" x14ac:dyDescent="0.25">
      <c r="AR4287" s="30">
        <v>0.50000000000000022</v>
      </c>
      <c r="AS4287" s="31">
        <v>0.50229473419497439</v>
      </c>
    </row>
    <row r="4288" spans="44:45" x14ac:dyDescent="0.25">
      <c r="AR4288" s="30">
        <v>0.51000000000000023</v>
      </c>
      <c r="AS4288" s="31">
        <v>0.50229473419497439</v>
      </c>
    </row>
    <row r="4289" spans="44:45" x14ac:dyDescent="0.25">
      <c r="AR4289" s="30">
        <v>0.52000000000000024</v>
      </c>
      <c r="AS4289" s="31">
        <v>0.50229473419497439</v>
      </c>
    </row>
    <row r="4290" spans="44:45" x14ac:dyDescent="0.25">
      <c r="AR4290" s="30">
        <v>0.53000000000000025</v>
      </c>
      <c r="AS4290" s="31">
        <v>0.50229473419497439</v>
      </c>
    </row>
    <row r="4291" spans="44:45" x14ac:dyDescent="0.25">
      <c r="AR4291" s="30">
        <v>0.54000000000000026</v>
      </c>
      <c r="AS4291" s="31">
        <v>0.50229473419497439</v>
      </c>
    </row>
    <row r="4292" spans="44:45" x14ac:dyDescent="0.25">
      <c r="AR4292" s="30">
        <v>0.55000000000000027</v>
      </c>
      <c r="AS4292" s="31">
        <v>0.50229473419497439</v>
      </c>
    </row>
    <row r="4293" spans="44:45" x14ac:dyDescent="0.25">
      <c r="AR4293" s="30">
        <v>0.56000000000000028</v>
      </c>
      <c r="AS4293" s="31">
        <v>0.50229473419497439</v>
      </c>
    </row>
    <row r="4294" spans="44:45" x14ac:dyDescent="0.25">
      <c r="AR4294" s="30">
        <v>0.57000000000000028</v>
      </c>
      <c r="AS4294" s="31">
        <v>0.50229473419497439</v>
      </c>
    </row>
    <row r="4295" spans="44:45" x14ac:dyDescent="0.25">
      <c r="AR4295" s="30">
        <v>0.58000000000000029</v>
      </c>
      <c r="AS4295" s="31">
        <v>0.50229473419497439</v>
      </c>
    </row>
    <row r="4296" spans="44:45" x14ac:dyDescent="0.25">
      <c r="AR4296" s="30">
        <v>0.5900000000000003</v>
      </c>
      <c r="AS4296" s="31">
        <v>0.50229473419497439</v>
      </c>
    </row>
    <row r="4297" spans="44:45" x14ac:dyDescent="0.25">
      <c r="AR4297" s="30">
        <v>0.60000000000000031</v>
      </c>
      <c r="AS4297" s="31">
        <v>0.50229473419497439</v>
      </c>
    </row>
    <row r="4298" spans="44:45" x14ac:dyDescent="0.25">
      <c r="AR4298" s="30">
        <v>0.61000000000000032</v>
      </c>
      <c r="AS4298" s="31">
        <v>0.50229473419497439</v>
      </c>
    </row>
    <row r="4299" spans="44:45" x14ac:dyDescent="0.25">
      <c r="AR4299" s="30">
        <v>0.62000000000000033</v>
      </c>
      <c r="AS4299" s="31">
        <v>0.50229473419497439</v>
      </c>
    </row>
    <row r="4300" spans="44:45" x14ac:dyDescent="0.25">
      <c r="AR4300" s="30">
        <v>0.63000000000000034</v>
      </c>
      <c r="AS4300" s="31">
        <v>0.50229473419497439</v>
      </c>
    </row>
    <row r="4301" spans="44:45" x14ac:dyDescent="0.25">
      <c r="AR4301" s="30">
        <v>0.64000000000000035</v>
      </c>
      <c r="AS4301" s="31">
        <v>0.50229473419497439</v>
      </c>
    </row>
    <row r="4302" spans="44:45" x14ac:dyDescent="0.25">
      <c r="AR4302" s="30">
        <v>0.65000000000000036</v>
      </c>
      <c r="AS4302" s="31">
        <v>0.50229473419497439</v>
      </c>
    </row>
    <row r="4303" spans="44:45" x14ac:dyDescent="0.25">
      <c r="AR4303" s="30">
        <v>0.66000000000000036</v>
      </c>
      <c r="AS4303" s="31">
        <v>0.50229473419497439</v>
      </c>
    </row>
    <row r="4304" spans="44:45" x14ac:dyDescent="0.25">
      <c r="AR4304" s="30">
        <v>0.67000000000000037</v>
      </c>
      <c r="AS4304" s="31">
        <v>0.50229473419497439</v>
      </c>
    </row>
    <row r="4305" spans="44:45" x14ac:dyDescent="0.25">
      <c r="AR4305" s="30">
        <v>0.68000000000000038</v>
      </c>
      <c r="AS4305" s="31">
        <v>0.50229473419497439</v>
      </c>
    </row>
    <row r="4306" spans="44:45" x14ac:dyDescent="0.25">
      <c r="AR4306" s="30">
        <v>0.69000000000000039</v>
      </c>
      <c r="AS4306" s="31">
        <v>0.50229473419497439</v>
      </c>
    </row>
    <row r="4307" spans="44:45" x14ac:dyDescent="0.25">
      <c r="AR4307" s="30">
        <v>0.7000000000000004</v>
      </c>
      <c r="AS4307" s="31">
        <v>0.50229473419497439</v>
      </c>
    </row>
    <row r="4308" spans="44:45" x14ac:dyDescent="0.25">
      <c r="AR4308" s="30">
        <v>0.71000000000000041</v>
      </c>
      <c r="AS4308" s="31">
        <v>0.50229473419497439</v>
      </c>
    </row>
    <row r="4309" spans="44:45" x14ac:dyDescent="0.25">
      <c r="AR4309" s="30"/>
      <c r="AS4309" s="31"/>
    </row>
    <row r="4310" spans="44:45" x14ac:dyDescent="0.25">
      <c r="AR4310" s="30">
        <v>0.2950000000000001</v>
      </c>
      <c r="AS4310" s="31">
        <v>0.51095498823281871</v>
      </c>
    </row>
    <row r="4311" spans="44:45" x14ac:dyDescent="0.25">
      <c r="AR4311" s="30">
        <v>0.3050000000000001</v>
      </c>
      <c r="AS4311" s="31">
        <v>0.51095498823281871</v>
      </c>
    </row>
    <row r="4312" spans="44:45" x14ac:dyDescent="0.25">
      <c r="AR4312" s="30">
        <v>0.31500000000000011</v>
      </c>
      <c r="AS4312" s="31">
        <v>0.51095498823281871</v>
      </c>
    </row>
    <row r="4313" spans="44:45" x14ac:dyDescent="0.25">
      <c r="AR4313" s="30">
        <v>0.32500000000000012</v>
      </c>
      <c r="AS4313" s="31">
        <v>0.51095498823281871</v>
      </c>
    </row>
    <row r="4314" spans="44:45" x14ac:dyDescent="0.25">
      <c r="AR4314" s="30">
        <v>0.33500000000000013</v>
      </c>
      <c r="AS4314" s="31">
        <v>0.51095498823281871</v>
      </c>
    </row>
    <row r="4315" spans="44:45" x14ac:dyDescent="0.25">
      <c r="AR4315" s="30">
        <v>0.34500000000000014</v>
      </c>
      <c r="AS4315" s="31">
        <v>0.51095498823281871</v>
      </c>
    </row>
    <row r="4316" spans="44:45" x14ac:dyDescent="0.25">
      <c r="AR4316" s="30">
        <v>0.35500000000000015</v>
      </c>
      <c r="AS4316" s="31">
        <v>0.51095498823281871</v>
      </c>
    </row>
    <row r="4317" spans="44:45" x14ac:dyDescent="0.25">
      <c r="AR4317" s="30">
        <v>0.36500000000000016</v>
      </c>
      <c r="AS4317" s="31">
        <v>0.51095498823281871</v>
      </c>
    </row>
    <row r="4318" spans="44:45" x14ac:dyDescent="0.25">
      <c r="AR4318" s="30">
        <v>0.37500000000000017</v>
      </c>
      <c r="AS4318" s="31">
        <v>0.51095498823281871</v>
      </c>
    </row>
    <row r="4319" spans="44:45" x14ac:dyDescent="0.25">
      <c r="AR4319" s="30">
        <v>0.38500000000000018</v>
      </c>
      <c r="AS4319" s="31">
        <v>0.51095498823281871</v>
      </c>
    </row>
    <row r="4320" spans="44:45" x14ac:dyDescent="0.25">
      <c r="AR4320" s="30">
        <v>0.39500000000000018</v>
      </c>
      <c r="AS4320" s="31">
        <v>0.51095498823281871</v>
      </c>
    </row>
    <row r="4321" spans="44:45" x14ac:dyDescent="0.25">
      <c r="AR4321" s="30">
        <v>0.40500000000000019</v>
      </c>
      <c r="AS4321" s="31">
        <v>0.51095498823281871</v>
      </c>
    </row>
    <row r="4322" spans="44:45" x14ac:dyDescent="0.25">
      <c r="AR4322" s="30">
        <v>0.4150000000000002</v>
      </c>
      <c r="AS4322" s="31">
        <v>0.51095498823281871</v>
      </c>
    </row>
    <row r="4323" spans="44:45" x14ac:dyDescent="0.25">
      <c r="AR4323" s="30">
        <v>0.42500000000000021</v>
      </c>
      <c r="AS4323" s="31">
        <v>0.51095498823281871</v>
      </c>
    </row>
    <row r="4324" spans="44:45" x14ac:dyDescent="0.25">
      <c r="AR4324" s="30">
        <v>0.43500000000000022</v>
      </c>
      <c r="AS4324" s="31">
        <v>0.51095498823281871</v>
      </c>
    </row>
    <row r="4325" spans="44:45" x14ac:dyDescent="0.25">
      <c r="AR4325" s="30">
        <v>0.44500000000000023</v>
      </c>
      <c r="AS4325" s="31">
        <v>0.51095498823281871</v>
      </c>
    </row>
    <row r="4326" spans="44:45" x14ac:dyDescent="0.25">
      <c r="AR4326" s="30">
        <v>0.45500000000000024</v>
      </c>
      <c r="AS4326" s="31">
        <v>0.51095498823281871</v>
      </c>
    </row>
    <row r="4327" spans="44:45" x14ac:dyDescent="0.25">
      <c r="AR4327" s="30">
        <v>0.46500000000000025</v>
      </c>
      <c r="AS4327" s="31">
        <v>0.51095498823281871</v>
      </c>
    </row>
    <row r="4328" spans="44:45" x14ac:dyDescent="0.25">
      <c r="AR4328" s="30">
        <v>0.47500000000000026</v>
      </c>
      <c r="AS4328" s="31">
        <v>0.51095498823281871</v>
      </c>
    </row>
    <row r="4329" spans="44:45" x14ac:dyDescent="0.25">
      <c r="AR4329" s="30">
        <v>0.48500000000000026</v>
      </c>
      <c r="AS4329" s="31">
        <v>0.51095498823281871</v>
      </c>
    </row>
    <row r="4330" spans="44:45" x14ac:dyDescent="0.25">
      <c r="AR4330" s="30">
        <v>0.49500000000000027</v>
      </c>
      <c r="AS4330" s="31">
        <v>0.51095498823281871</v>
      </c>
    </row>
    <row r="4331" spans="44:45" x14ac:dyDescent="0.25">
      <c r="AR4331" s="30">
        <v>0.50500000000000023</v>
      </c>
      <c r="AS4331" s="31">
        <v>0.51095498823281871</v>
      </c>
    </row>
    <row r="4332" spans="44:45" x14ac:dyDescent="0.25">
      <c r="AR4332" s="30">
        <v>0.51500000000000024</v>
      </c>
      <c r="AS4332" s="31">
        <v>0.51095498823281871</v>
      </c>
    </row>
    <row r="4333" spans="44:45" x14ac:dyDescent="0.25">
      <c r="AR4333" s="30">
        <v>0.52500000000000024</v>
      </c>
      <c r="AS4333" s="31">
        <v>0.51095498823281871</v>
      </c>
    </row>
    <row r="4334" spans="44:45" x14ac:dyDescent="0.25">
      <c r="AR4334" s="30">
        <v>0.53500000000000025</v>
      </c>
      <c r="AS4334" s="31">
        <v>0.51095498823281871</v>
      </c>
    </row>
    <row r="4335" spans="44:45" x14ac:dyDescent="0.25">
      <c r="AR4335" s="30">
        <v>0.54500000000000026</v>
      </c>
      <c r="AS4335" s="31">
        <v>0.51095498823281871</v>
      </c>
    </row>
    <row r="4336" spans="44:45" x14ac:dyDescent="0.25">
      <c r="AR4336" s="30">
        <v>0.55500000000000027</v>
      </c>
      <c r="AS4336" s="31">
        <v>0.51095498823281871</v>
      </c>
    </row>
    <row r="4337" spans="44:45" x14ac:dyDescent="0.25">
      <c r="AR4337" s="30">
        <v>0.56500000000000028</v>
      </c>
      <c r="AS4337" s="31">
        <v>0.51095498823281871</v>
      </c>
    </row>
    <row r="4338" spans="44:45" x14ac:dyDescent="0.25">
      <c r="AR4338" s="30">
        <v>0.57500000000000029</v>
      </c>
      <c r="AS4338" s="31">
        <v>0.51095498823281871</v>
      </c>
    </row>
    <row r="4339" spans="44:45" x14ac:dyDescent="0.25">
      <c r="AR4339" s="30">
        <v>0.5850000000000003</v>
      </c>
      <c r="AS4339" s="31">
        <v>0.51095498823281871</v>
      </c>
    </row>
    <row r="4340" spans="44:45" x14ac:dyDescent="0.25">
      <c r="AR4340" s="30">
        <v>0.59500000000000031</v>
      </c>
      <c r="AS4340" s="31">
        <v>0.51095498823281871</v>
      </c>
    </row>
    <row r="4341" spans="44:45" x14ac:dyDescent="0.25">
      <c r="AR4341" s="30">
        <v>0.60500000000000032</v>
      </c>
      <c r="AS4341" s="31">
        <v>0.51095498823281871</v>
      </c>
    </row>
    <row r="4342" spans="44:45" x14ac:dyDescent="0.25">
      <c r="AR4342" s="30">
        <v>0.61500000000000032</v>
      </c>
      <c r="AS4342" s="31">
        <v>0.51095498823281871</v>
      </c>
    </row>
    <row r="4343" spans="44:45" x14ac:dyDescent="0.25">
      <c r="AR4343" s="30">
        <v>0.62500000000000033</v>
      </c>
      <c r="AS4343" s="31">
        <v>0.51095498823281871</v>
      </c>
    </row>
    <row r="4344" spans="44:45" x14ac:dyDescent="0.25">
      <c r="AR4344" s="30">
        <v>0.63500000000000034</v>
      </c>
      <c r="AS4344" s="31">
        <v>0.51095498823281871</v>
      </c>
    </row>
    <row r="4345" spans="44:45" x14ac:dyDescent="0.25">
      <c r="AR4345" s="30">
        <v>0.64500000000000035</v>
      </c>
      <c r="AS4345" s="31">
        <v>0.51095498823281871</v>
      </c>
    </row>
    <row r="4346" spans="44:45" x14ac:dyDescent="0.25">
      <c r="AR4346" s="30">
        <v>0.65500000000000036</v>
      </c>
      <c r="AS4346" s="31">
        <v>0.51095498823281871</v>
      </c>
    </row>
    <row r="4347" spans="44:45" x14ac:dyDescent="0.25">
      <c r="AR4347" s="30">
        <v>0.66500000000000037</v>
      </c>
      <c r="AS4347" s="31">
        <v>0.51095498823281871</v>
      </c>
    </row>
    <row r="4348" spans="44:45" x14ac:dyDescent="0.25">
      <c r="AR4348" s="30">
        <v>0.67500000000000038</v>
      </c>
      <c r="AS4348" s="31">
        <v>0.51095498823281871</v>
      </c>
    </row>
    <row r="4349" spans="44:45" x14ac:dyDescent="0.25">
      <c r="AR4349" s="30">
        <v>0.68500000000000039</v>
      </c>
      <c r="AS4349" s="31">
        <v>0.51095498823281871</v>
      </c>
    </row>
    <row r="4350" spans="44:45" x14ac:dyDescent="0.25">
      <c r="AR4350" s="30">
        <v>0.6950000000000004</v>
      </c>
      <c r="AS4350" s="31">
        <v>0.51095498823281871</v>
      </c>
    </row>
    <row r="4351" spans="44:45" x14ac:dyDescent="0.25">
      <c r="AR4351" s="30">
        <v>0.7050000000000004</v>
      </c>
      <c r="AS4351" s="31">
        <v>0.51095498823281871</v>
      </c>
    </row>
    <row r="4352" spans="44:45" x14ac:dyDescent="0.25">
      <c r="AR4352" s="30"/>
      <c r="AS4352" s="31"/>
    </row>
    <row r="4353" spans="44:45" x14ac:dyDescent="0.25">
      <c r="AR4353" s="30">
        <v>0.3000000000000001</v>
      </c>
      <c r="AS4353" s="31">
        <v>0.51961524227066325</v>
      </c>
    </row>
    <row r="4354" spans="44:45" x14ac:dyDescent="0.25">
      <c r="AR4354" s="30">
        <v>0.31000000000000011</v>
      </c>
      <c r="AS4354" s="31">
        <v>0.51961524227066325</v>
      </c>
    </row>
    <row r="4355" spans="44:45" x14ac:dyDescent="0.25">
      <c r="AR4355" s="30">
        <v>0.32000000000000012</v>
      </c>
      <c r="AS4355" s="31">
        <v>0.51961524227066325</v>
      </c>
    </row>
    <row r="4356" spans="44:45" x14ac:dyDescent="0.25">
      <c r="AR4356" s="30">
        <v>0.33000000000000013</v>
      </c>
      <c r="AS4356" s="31">
        <v>0.51961524227066325</v>
      </c>
    </row>
    <row r="4357" spans="44:45" x14ac:dyDescent="0.25">
      <c r="AR4357" s="30">
        <v>0.34000000000000014</v>
      </c>
      <c r="AS4357" s="31">
        <v>0.51961524227066325</v>
      </c>
    </row>
    <row r="4358" spans="44:45" x14ac:dyDescent="0.25">
      <c r="AR4358" s="30">
        <v>0.35000000000000014</v>
      </c>
      <c r="AS4358" s="31">
        <v>0.51961524227066325</v>
      </c>
    </row>
    <row r="4359" spans="44:45" x14ac:dyDescent="0.25">
      <c r="AR4359" s="30">
        <v>0.36000000000000015</v>
      </c>
      <c r="AS4359" s="31">
        <v>0.51961524227066325</v>
      </c>
    </row>
    <row r="4360" spans="44:45" x14ac:dyDescent="0.25">
      <c r="AR4360" s="30">
        <v>0.37000000000000016</v>
      </c>
      <c r="AS4360" s="31">
        <v>0.51961524227066325</v>
      </c>
    </row>
    <row r="4361" spans="44:45" x14ac:dyDescent="0.25">
      <c r="AR4361" s="30">
        <v>0.38000000000000017</v>
      </c>
      <c r="AS4361" s="31">
        <v>0.51961524227066325</v>
      </c>
    </row>
    <row r="4362" spans="44:45" x14ac:dyDescent="0.25">
      <c r="AR4362" s="30">
        <v>0.39000000000000018</v>
      </c>
      <c r="AS4362" s="31">
        <v>0.51961524227066325</v>
      </c>
    </row>
    <row r="4363" spans="44:45" x14ac:dyDescent="0.25">
      <c r="AR4363" s="30">
        <v>0.40000000000000019</v>
      </c>
      <c r="AS4363" s="31">
        <v>0.51961524227066325</v>
      </c>
    </row>
    <row r="4364" spans="44:45" x14ac:dyDescent="0.25">
      <c r="AR4364" s="30">
        <v>0.4100000000000002</v>
      </c>
      <c r="AS4364" s="31">
        <v>0.51961524227066325</v>
      </c>
    </row>
    <row r="4365" spans="44:45" x14ac:dyDescent="0.25">
      <c r="AR4365" s="30">
        <v>0.42000000000000021</v>
      </c>
      <c r="AS4365" s="31">
        <v>0.51961524227066325</v>
      </c>
    </row>
    <row r="4366" spans="44:45" x14ac:dyDescent="0.25">
      <c r="AR4366" s="30">
        <v>0.43000000000000022</v>
      </c>
      <c r="AS4366" s="31">
        <v>0.51961524227066325</v>
      </c>
    </row>
    <row r="4367" spans="44:45" x14ac:dyDescent="0.25">
      <c r="AR4367" s="30">
        <v>0.44000000000000022</v>
      </c>
      <c r="AS4367" s="31">
        <v>0.51961524227066325</v>
      </c>
    </row>
    <row r="4368" spans="44:45" x14ac:dyDescent="0.25">
      <c r="AR4368" s="30">
        <v>0.45000000000000023</v>
      </c>
      <c r="AS4368" s="31">
        <v>0.51961524227066325</v>
      </c>
    </row>
    <row r="4369" spans="44:45" x14ac:dyDescent="0.25">
      <c r="AR4369" s="30">
        <v>0.46000000000000024</v>
      </c>
      <c r="AS4369" s="31">
        <v>0.51961524227066325</v>
      </c>
    </row>
    <row r="4370" spans="44:45" x14ac:dyDescent="0.25">
      <c r="AR4370" s="30">
        <v>0.47000000000000025</v>
      </c>
      <c r="AS4370" s="31">
        <v>0.51961524227066325</v>
      </c>
    </row>
    <row r="4371" spans="44:45" x14ac:dyDescent="0.25">
      <c r="AR4371" s="30">
        <v>0.48000000000000026</v>
      </c>
      <c r="AS4371" s="31">
        <v>0.51961524227066325</v>
      </c>
    </row>
    <row r="4372" spans="44:45" x14ac:dyDescent="0.25">
      <c r="AR4372" s="30">
        <v>0.49000000000000027</v>
      </c>
      <c r="AS4372" s="31">
        <v>0.51961524227066325</v>
      </c>
    </row>
    <row r="4373" spans="44:45" x14ac:dyDescent="0.25">
      <c r="AR4373" s="30">
        <v>0.50000000000000022</v>
      </c>
      <c r="AS4373" s="31">
        <v>0.51961524227066325</v>
      </c>
    </row>
    <row r="4374" spans="44:45" x14ac:dyDescent="0.25">
      <c r="AR4374" s="30">
        <v>0.51000000000000023</v>
      </c>
      <c r="AS4374" s="31">
        <v>0.51961524227066325</v>
      </c>
    </row>
    <row r="4375" spans="44:45" x14ac:dyDescent="0.25">
      <c r="AR4375" s="30">
        <v>0.52000000000000024</v>
      </c>
      <c r="AS4375" s="31">
        <v>0.51961524227066325</v>
      </c>
    </row>
    <row r="4376" spans="44:45" x14ac:dyDescent="0.25">
      <c r="AR4376" s="30">
        <v>0.53000000000000025</v>
      </c>
      <c r="AS4376" s="31">
        <v>0.51961524227066325</v>
      </c>
    </row>
    <row r="4377" spans="44:45" x14ac:dyDescent="0.25">
      <c r="AR4377" s="30">
        <v>0.54000000000000026</v>
      </c>
      <c r="AS4377" s="31">
        <v>0.51961524227066325</v>
      </c>
    </row>
    <row r="4378" spans="44:45" x14ac:dyDescent="0.25">
      <c r="AR4378" s="30">
        <v>0.55000000000000027</v>
      </c>
      <c r="AS4378" s="31">
        <v>0.51961524227066325</v>
      </c>
    </row>
    <row r="4379" spans="44:45" x14ac:dyDescent="0.25">
      <c r="AR4379" s="30">
        <v>0.56000000000000028</v>
      </c>
      <c r="AS4379" s="31">
        <v>0.51961524227066325</v>
      </c>
    </row>
    <row r="4380" spans="44:45" x14ac:dyDescent="0.25">
      <c r="AR4380" s="30">
        <v>0.57000000000000028</v>
      </c>
      <c r="AS4380" s="31">
        <v>0.51961524227066325</v>
      </c>
    </row>
    <row r="4381" spans="44:45" x14ac:dyDescent="0.25">
      <c r="AR4381" s="30">
        <v>0.58000000000000029</v>
      </c>
      <c r="AS4381" s="31">
        <v>0.51961524227066325</v>
      </c>
    </row>
    <row r="4382" spans="44:45" x14ac:dyDescent="0.25">
      <c r="AR4382" s="30">
        <v>0.5900000000000003</v>
      </c>
      <c r="AS4382" s="31">
        <v>0.51961524227066325</v>
      </c>
    </row>
    <row r="4383" spans="44:45" x14ac:dyDescent="0.25">
      <c r="AR4383" s="30">
        <v>0.60000000000000031</v>
      </c>
      <c r="AS4383" s="31">
        <v>0.51961524227066325</v>
      </c>
    </row>
    <row r="4384" spans="44:45" x14ac:dyDescent="0.25">
      <c r="AR4384" s="30">
        <v>0.61000000000000032</v>
      </c>
      <c r="AS4384" s="31">
        <v>0.51961524227066325</v>
      </c>
    </row>
    <row r="4385" spans="44:45" x14ac:dyDescent="0.25">
      <c r="AR4385" s="30">
        <v>0.62000000000000033</v>
      </c>
      <c r="AS4385" s="31">
        <v>0.51961524227066325</v>
      </c>
    </row>
    <row r="4386" spans="44:45" x14ac:dyDescent="0.25">
      <c r="AR4386" s="30">
        <v>0.63000000000000034</v>
      </c>
      <c r="AS4386" s="31">
        <v>0.51961524227066325</v>
      </c>
    </row>
    <row r="4387" spans="44:45" x14ac:dyDescent="0.25">
      <c r="AR4387" s="30">
        <v>0.64000000000000035</v>
      </c>
      <c r="AS4387" s="31">
        <v>0.51961524227066325</v>
      </c>
    </row>
    <row r="4388" spans="44:45" x14ac:dyDescent="0.25">
      <c r="AR4388" s="30">
        <v>0.65000000000000036</v>
      </c>
      <c r="AS4388" s="31">
        <v>0.51961524227066325</v>
      </c>
    </row>
    <row r="4389" spans="44:45" x14ac:dyDescent="0.25">
      <c r="AR4389" s="30">
        <v>0.66000000000000036</v>
      </c>
      <c r="AS4389" s="31">
        <v>0.51961524227066325</v>
      </c>
    </row>
    <row r="4390" spans="44:45" x14ac:dyDescent="0.25">
      <c r="AR4390" s="30">
        <v>0.67000000000000037</v>
      </c>
      <c r="AS4390" s="31">
        <v>0.51961524227066325</v>
      </c>
    </row>
    <row r="4391" spans="44:45" x14ac:dyDescent="0.25">
      <c r="AR4391" s="30">
        <v>0.68000000000000038</v>
      </c>
      <c r="AS4391" s="31">
        <v>0.51961524227066325</v>
      </c>
    </row>
    <row r="4392" spans="44:45" x14ac:dyDescent="0.25">
      <c r="AR4392" s="30">
        <v>0.69000000000000039</v>
      </c>
      <c r="AS4392" s="31">
        <v>0.51961524227066325</v>
      </c>
    </row>
    <row r="4393" spans="44:45" x14ac:dyDescent="0.25">
      <c r="AR4393" s="30">
        <v>0.7000000000000004</v>
      </c>
      <c r="AS4393" s="31">
        <v>0.51961524227066325</v>
      </c>
    </row>
    <row r="4394" spans="44:45" x14ac:dyDescent="0.25">
      <c r="AR4394" s="30"/>
      <c r="AS4394" s="31"/>
    </row>
    <row r="4395" spans="44:45" x14ac:dyDescent="0.25">
      <c r="AR4395" s="30">
        <v>0.3050000000000001</v>
      </c>
      <c r="AS4395" s="31">
        <v>0.52827549630850756</v>
      </c>
    </row>
    <row r="4396" spans="44:45" x14ac:dyDescent="0.25">
      <c r="AR4396" s="30">
        <v>0.31500000000000011</v>
      </c>
      <c r="AS4396" s="31">
        <v>0.52827549630850756</v>
      </c>
    </row>
    <row r="4397" spans="44:45" x14ac:dyDescent="0.25">
      <c r="AR4397" s="30">
        <v>0.32500000000000012</v>
      </c>
      <c r="AS4397" s="31">
        <v>0.52827549630850756</v>
      </c>
    </row>
    <row r="4398" spans="44:45" x14ac:dyDescent="0.25">
      <c r="AR4398" s="30">
        <v>0.33500000000000013</v>
      </c>
      <c r="AS4398" s="31">
        <v>0.52827549630850756</v>
      </c>
    </row>
    <row r="4399" spans="44:45" x14ac:dyDescent="0.25">
      <c r="AR4399" s="30">
        <v>0.34500000000000014</v>
      </c>
      <c r="AS4399" s="31">
        <v>0.52827549630850756</v>
      </c>
    </row>
    <row r="4400" spans="44:45" x14ac:dyDescent="0.25">
      <c r="AR4400" s="30">
        <v>0.35500000000000015</v>
      </c>
      <c r="AS4400" s="31">
        <v>0.52827549630850756</v>
      </c>
    </row>
    <row r="4401" spans="44:45" x14ac:dyDescent="0.25">
      <c r="AR4401" s="30">
        <v>0.36500000000000016</v>
      </c>
      <c r="AS4401" s="31">
        <v>0.52827549630850756</v>
      </c>
    </row>
    <row r="4402" spans="44:45" x14ac:dyDescent="0.25">
      <c r="AR4402" s="30">
        <v>0.37500000000000017</v>
      </c>
      <c r="AS4402" s="31">
        <v>0.52827549630850756</v>
      </c>
    </row>
    <row r="4403" spans="44:45" x14ac:dyDescent="0.25">
      <c r="AR4403" s="30">
        <v>0.38500000000000018</v>
      </c>
      <c r="AS4403" s="31">
        <v>0.52827549630850756</v>
      </c>
    </row>
    <row r="4404" spans="44:45" x14ac:dyDescent="0.25">
      <c r="AR4404" s="30">
        <v>0.39500000000000018</v>
      </c>
      <c r="AS4404" s="31">
        <v>0.52827549630850756</v>
      </c>
    </row>
    <row r="4405" spans="44:45" x14ac:dyDescent="0.25">
      <c r="AR4405" s="30">
        <v>0.40500000000000019</v>
      </c>
      <c r="AS4405" s="31">
        <v>0.52827549630850756</v>
      </c>
    </row>
    <row r="4406" spans="44:45" x14ac:dyDescent="0.25">
      <c r="AR4406" s="30">
        <v>0.4150000000000002</v>
      </c>
      <c r="AS4406" s="31">
        <v>0.52827549630850756</v>
      </c>
    </row>
    <row r="4407" spans="44:45" x14ac:dyDescent="0.25">
      <c r="AR4407" s="30">
        <v>0.42500000000000021</v>
      </c>
      <c r="AS4407" s="31">
        <v>0.52827549630850756</v>
      </c>
    </row>
    <row r="4408" spans="44:45" x14ac:dyDescent="0.25">
      <c r="AR4408" s="30">
        <v>0.43500000000000022</v>
      </c>
      <c r="AS4408" s="31">
        <v>0.52827549630850756</v>
      </c>
    </row>
    <row r="4409" spans="44:45" x14ac:dyDescent="0.25">
      <c r="AR4409" s="30">
        <v>0.44500000000000023</v>
      </c>
      <c r="AS4409" s="31">
        <v>0.52827549630850756</v>
      </c>
    </row>
    <row r="4410" spans="44:45" x14ac:dyDescent="0.25">
      <c r="AR4410" s="30">
        <v>0.45500000000000024</v>
      </c>
      <c r="AS4410" s="31">
        <v>0.52827549630850756</v>
      </c>
    </row>
    <row r="4411" spans="44:45" x14ac:dyDescent="0.25">
      <c r="AR4411" s="30">
        <v>0.46500000000000025</v>
      </c>
      <c r="AS4411" s="31">
        <v>0.52827549630850756</v>
      </c>
    </row>
    <row r="4412" spans="44:45" x14ac:dyDescent="0.25">
      <c r="AR4412" s="30">
        <v>0.47500000000000026</v>
      </c>
      <c r="AS4412" s="31">
        <v>0.52827549630850756</v>
      </c>
    </row>
    <row r="4413" spans="44:45" x14ac:dyDescent="0.25">
      <c r="AR4413" s="30">
        <v>0.48500000000000026</v>
      </c>
      <c r="AS4413" s="31">
        <v>0.52827549630850756</v>
      </c>
    </row>
    <row r="4414" spans="44:45" x14ac:dyDescent="0.25">
      <c r="AR4414" s="30">
        <v>0.49500000000000027</v>
      </c>
      <c r="AS4414" s="31">
        <v>0.52827549630850756</v>
      </c>
    </row>
    <row r="4415" spans="44:45" x14ac:dyDescent="0.25">
      <c r="AR4415" s="30">
        <v>0.50500000000000023</v>
      </c>
      <c r="AS4415" s="31">
        <v>0.52827549630850756</v>
      </c>
    </row>
    <row r="4416" spans="44:45" x14ac:dyDescent="0.25">
      <c r="AR4416" s="30">
        <v>0.51500000000000024</v>
      </c>
      <c r="AS4416" s="31">
        <v>0.52827549630850756</v>
      </c>
    </row>
    <row r="4417" spans="44:45" x14ac:dyDescent="0.25">
      <c r="AR4417" s="30">
        <v>0.52500000000000024</v>
      </c>
      <c r="AS4417" s="31">
        <v>0.52827549630850756</v>
      </c>
    </row>
    <row r="4418" spans="44:45" x14ac:dyDescent="0.25">
      <c r="AR4418" s="30">
        <v>0.53500000000000025</v>
      </c>
      <c r="AS4418" s="31">
        <v>0.52827549630850756</v>
      </c>
    </row>
    <row r="4419" spans="44:45" x14ac:dyDescent="0.25">
      <c r="AR4419" s="30">
        <v>0.54500000000000026</v>
      </c>
      <c r="AS4419" s="31">
        <v>0.52827549630850756</v>
      </c>
    </row>
    <row r="4420" spans="44:45" x14ac:dyDescent="0.25">
      <c r="AR4420" s="30">
        <v>0.55500000000000027</v>
      </c>
      <c r="AS4420" s="31">
        <v>0.52827549630850756</v>
      </c>
    </row>
    <row r="4421" spans="44:45" x14ac:dyDescent="0.25">
      <c r="AR4421" s="30">
        <v>0.56500000000000028</v>
      </c>
      <c r="AS4421" s="31">
        <v>0.52827549630850756</v>
      </c>
    </row>
    <row r="4422" spans="44:45" x14ac:dyDescent="0.25">
      <c r="AR4422" s="30">
        <v>0.57500000000000029</v>
      </c>
      <c r="AS4422" s="31">
        <v>0.52827549630850756</v>
      </c>
    </row>
    <row r="4423" spans="44:45" x14ac:dyDescent="0.25">
      <c r="AR4423" s="30">
        <v>0.5850000000000003</v>
      </c>
      <c r="AS4423" s="31">
        <v>0.52827549630850756</v>
      </c>
    </row>
    <row r="4424" spans="44:45" x14ac:dyDescent="0.25">
      <c r="AR4424" s="30">
        <v>0.59500000000000031</v>
      </c>
      <c r="AS4424" s="31">
        <v>0.52827549630850756</v>
      </c>
    </row>
    <row r="4425" spans="44:45" x14ac:dyDescent="0.25">
      <c r="AR4425" s="30">
        <v>0.60500000000000032</v>
      </c>
      <c r="AS4425" s="31">
        <v>0.52827549630850756</v>
      </c>
    </row>
    <row r="4426" spans="44:45" x14ac:dyDescent="0.25">
      <c r="AR4426" s="30">
        <v>0.61500000000000032</v>
      </c>
      <c r="AS4426" s="31">
        <v>0.52827549630850756</v>
      </c>
    </row>
    <row r="4427" spans="44:45" x14ac:dyDescent="0.25">
      <c r="AR4427" s="30">
        <v>0.62500000000000033</v>
      </c>
      <c r="AS4427" s="31">
        <v>0.52827549630850756</v>
      </c>
    </row>
    <row r="4428" spans="44:45" x14ac:dyDescent="0.25">
      <c r="AR4428" s="30">
        <v>0.63500000000000034</v>
      </c>
      <c r="AS4428" s="31">
        <v>0.52827549630850756</v>
      </c>
    </row>
    <row r="4429" spans="44:45" x14ac:dyDescent="0.25">
      <c r="AR4429" s="30">
        <v>0.64500000000000035</v>
      </c>
      <c r="AS4429" s="31">
        <v>0.52827549630850756</v>
      </c>
    </row>
    <row r="4430" spans="44:45" x14ac:dyDescent="0.25">
      <c r="AR4430" s="30">
        <v>0.65500000000000036</v>
      </c>
      <c r="AS4430" s="31">
        <v>0.52827549630850756</v>
      </c>
    </row>
    <row r="4431" spans="44:45" x14ac:dyDescent="0.25">
      <c r="AR4431" s="30">
        <v>0.66500000000000037</v>
      </c>
      <c r="AS4431" s="31">
        <v>0.52827549630850756</v>
      </c>
    </row>
    <row r="4432" spans="44:45" x14ac:dyDescent="0.25">
      <c r="AR4432" s="30">
        <v>0.67500000000000038</v>
      </c>
      <c r="AS4432" s="31">
        <v>0.52827549630850756</v>
      </c>
    </row>
    <row r="4433" spans="44:45" x14ac:dyDescent="0.25">
      <c r="AR4433" s="30">
        <v>0.68500000000000039</v>
      </c>
      <c r="AS4433" s="31">
        <v>0.52827549630850756</v>
      </c>
    </row>
    <row r="4434" spans="44:45" x14ac:dyDescent="0.25">
      <c r="AR4434" s="30">
        <v>0.6950000000000004</v>
      </c>
      <c r="AS4434" s="31">
        <v>0.52827549630850756</v>
      </c>
    </row>
    <row r="4435" spans="44:45" x14ac:dyDescent="0.25">
      <c r="AR4435" s="30"/>
      <c r="AS4435" s="31"/>
    </row>
    <row r="4436" spans="44:45" x14ac:dyDescent="0.25">
      <c r="AR4436" s="30">
        <v>0.31000000000000011</v>
      </c>
      <c r="AS4436" s="31">
        <v>0.53693575034635199</v>
      </c>
    </row>
    <row r="4437" spans="44:45" x14ac:dyDescent="0.25">
      <c r="AR4437" s="30">
        <v>0.32000000000000012</v>
      </c>
      <c r="AS4437" s="31">
        <v>0.53693575034635199</v>
      </c>
    </row>
    <row r="4438" spans="44:45" x14ac:dyDescent="0.25">
      <c r="AR4438" s="30">
        <v>0.33000000000000013</v>
      </c>
      <c r="AS4438" s="31">
        <v>0.53693575034635199</v>
      </c>
    </row>
    <row r="4439" spans="44:45" x14ac:dyDescent="0.25">
      <c r="AR4439" s="30">
        <v>0.34000000000000014</v>
      </c>
      <c r="AS4439" s="31">
        <v>0.53693575034635199</v>
      </c>
    </row>
    <row r="4440" spans="44:45" x14ac:dyDescent="0.25">
      <c r="AR4440" s="30">
        <v>0.35000000000000014</v>
      </c>
      <c r="AS4440" s="31">
        <v>0.53693575034635199</v>
      </c>
    </row>
    <row r="4441" spans="44:45" x14ac:dyDescent="0.25">
      <c r="AR4441" s="30">
        <v>0.36000000000000015</v>
      </c>
      <c r="AS4441" s="31">
        <v>0.53693575034635199</v>
      </c>
    </row>
    <row r="4442" spans="44:45" x14ac:dyDescent="0.25">
      <c r="AR4442" s="30">
        <v>0.37000000000000016</v>
      </c>
      <c r="AS4442" s="31">
        <v>0.53693575034635199</v>
      </c>
    </row>
    <row r="4443" spans="44:45" x14ac:dyDescent="0.25">
      <c r="AR4443" s="30">
        <v>0.38000000000000017</v>
      </c>
      <c r="AS4443" s="31">
        <v>0.53693575034635199</v>
      </c>
    </row>
    <row r="4444" spans="44:45" x14ac:dyDescent="0.25">
      <c r="AR4444" s="30">
        <v>0.39000000000000018</v>
      </c>
      <c r="AS4444" s="31">
        <v>0.53693575034635199</v>
      </c>
    </row>
    <row r="4445" spans="44:45" x14ac:dyDescent="0.25">
      <c r="AR4445" s="30">
        <v>0.40000000000000019</v>
      </c>
      <c r="AS4445" s="31">
        <v>0.53693575034635199</v>
      </c>
    </row>
    <row r="4446" spans="44:45" x14ac:dyDescent="0.25">
      <c r="AR4446" s="30">
        <v>0.4100000000000002</v>
      </c>
      <c r="AS4446" s="31">
        <v>0.53693575034635199</v>
      </c>
    </row>
    <row r="4447" spans="44:45" x14ac:dyDescent="0.25">
      <c r="AR4447" s="30">
        <v>0.42000000000000021</v>
      </c>
      <c r="AS4447" s="31">
        <v>0.53693575034635199</v>
      </c>
    </row>
    <row r="4448" spans="44:45" x14ac:dyDescent="0.25">
      <c r="AR4448" s="30">
        <v>0.43000000000000022</v>
      </c>
      <c r="AS4448" s="31">
        <v>0.53693575034635199</v>
      </c>
    </row>
    <row r="4449" spans="44:45" x14ac:dyDescent="0.25">
      <c r="AR4449" s="30">
        <v>0.44000000000000022</v>
      </c>
      <c r="AS4449" s="31">
        <v>0.53693575034635199</v>
      </c>
    </row>
    <row r="4450" spans="44:45" x14ac:dyDescent="0.25">
      <c r="AR4450" s="30">
        <v>0.45000000000000023</v>
      </c>
      <c r="AS4450" s="31">
        <v>0.53693575034635199</v>
      </c>
    </row>
    <row r="4451" spans="44:45" x14ac:dyDescent="0.25">
      <c r="AR4451" s="30">
        <v>0.46000000000000024</v>
      </c>
      <c r="AS4451" s="31">
        <v>0.53693575034635199</v>
      </c>
    </row>
    <row r="4452" spans="44:45" x14ac:dyDescent="0.25">
      <c r="AR4452" s="30">
        <v>0.47000000000000025</v>
      </c>
      <c r="AS4452" s="31">
        <v>0.53693575034635199</v>
      </c>
    </row>
    <row r="4453" spans="44:45" x14ac:dyDescent="0.25">
      <c r="AR4453" s="30">
        <v>0.48000000000000026</v>
      </c>
      <c r="AS4453" s="31">
        <v>0.53693575034635199</v>
      </c>
    </row>
    <row r="4454" spans="44:45" x14ac:dyDescent="0.25">
      <c r="AR4454" s="30">
        <v>0.49000000000000027</v>
      </c>
      <c r="AS4454" s="31">
        <v>0.53693575034635199</v>
      </c>
    </row>
    <row r="4455" spans="44:45" x14ac:dyDescent="0.25">
      <c r="AR4455" s="30">
        <v>0.50000000000000022</v>
      </c>
      <c r="AS4455" s="31">
        <v>0.53693575034635199</v>
      </c>
    </row>
    <row r="4456" spans="44:45" x14ac:dyDescent="0.25">
      <c r="AR4456" s="30">
        <v>0.51000000000000023</v>
      </c>
      <c r="AS4456" s="31">
        <v>0.53693575034635199</v>
      </c>
    </row>
    <row r="4457" spans="44:45" x14ac:dyDescent="0.25">
      <c r="AR4457" s="30">
        <v>0.52000000000000024</v>
      </c>
      <c r="AS4457" s="31">
        <v>0.53693575034635199</v>
      </c>
    </row>
    <row r="4458" spans="44:45" x14ac:dyDescent="0.25">
      <c r="AR4458" s="30">
        <v>0.53000000000000025</v>
      </c>
      <c r="AS4458" s="31">
        <v>0.53693575034635199</v>
      </c>
    </row>
    <row r="4459" spans="44:45" x14ac:dyDescent="0.25">
      <c r="AR4459" s="30">
        <v>0.54000000000000026</v>
      </c>
      <c r="AS4459" s="31">
        <v>0.53693575034635199</v>
      </c>
    </row>
    <row r="4460" spans="44:45" x14ac:dyDescent="0.25">
      <c r="AR4460" s="30">
        <v>0.55000000000000027</v>
      </c>
      <c r="AS4460" s="31">
        <v>0.53693575034635199</v>
      </c>
    </row>
    <row r="4461" spans="44:45" x14ac:dyDescent="0.25">
      <c r="AR4461" s="30">
        <v>0.56000000000000028</v>
      </c>
      <c r="AS4461" s="31">
        <v>0.53693575034635199</v>
      </c>
    </row>
    <row r="4462" spans="44:45" x14ac:dyDescent="0.25">
      <c r="AR4462" s="30">
        <v>0.57000000000000028</v>
      </c>
      <c r="AS4462" s="31">
        <v>0.53693575034635199</v>
      </c>
    </row>
    <row r="4463" spans="44:45" x14ac:dyDescent="0.25">
      <c r="AR4463" s="30">
        <v>0.58000000000000029</v>
      </c>
      <c r="AS4463" s="31">
        <v>0.53693575034635199</v>
      </c>
    </row>
    <row r="4464" spans="44:45" x14ac:dyDescent="0.25">
      <c r="AR4464" s="30">
        <v>0.5900000000000003</v>
      </c>
      <c r="AS4464" s="31">
        <v>0.53693575034635199</v>
      </c>
    </row>
    <row r="4465" spans="44:45" x14ac:dyDescent="0.25">
      <c r="AR4465" s="30">
        <v>0.60000000000000031</v>
      </c>
      <c r="AS4465" s="31">
        <v>0.53693575034635199</v>
      </c>
    </row>
    <row r="4466" spans="44:45" x14ac:dyDescent="0.25">
      <c r="AR4466" s="30">
        <v>0.61000000000000032</v>
      </c>
      <c r="AS4466" s="31">
        <v>0.53693575034635199</v>
      </c>
    </row>
    <row r="4467" spans="44:45" x14ac:dyDescent="0.25">
      <c r="AR4467" s="30">
        <v>0.62000000000000033</v>
      </c>
      <c r="AS4467" s="31">
        <v>0.53693575034635199</v>
      </c>
    </row>
    <row r="4468" spans="44:45" x14ac:dyDescent="0.25">
      <c r="AR4468" s="30">
        <v>0.63000000000000034</v>
      </c>
      <c r="AS4468" s="31">
        <v>0.53693575034635199</v>
      </c>
    </row>
    <row r="4469" spans="44:45" x14ac:dyDescent="0.25">
      <c r="AR4469" s="30">
        <v>0.64000000000000035</v>
      </c>
      <c r="AS4469" s="31">
        <v>0.53693575034635199</v>
      </c>
    </row>
    <row r="4470" spans="44:45" x14ac:dyDescent="0.25">
      <c r="AR4470" s="30">
        <v>0.65000000000000036</v>
      </c>
      <c r="AS4470" s="31">
        <v>0.53693575034635199</v>
      </c>
    </row>
    <row r="4471" spans="44:45" x14ac:dyDescent="0.25">
      <c r="AR4471" s="30">
        <v>0.66000000000000036</v>
      </c>
      <c r="AS4471" s="31">
        <v>0.53693575034635199</v>
      </c>
    </row>
    <row r="4472" spans="44:45" x14ac:dyDescent="0.25">
      <c r="AR4472" s="30">
        <v>0.67000000000000037</v>
      </c>
      <c r="AS4472" s="31">
        <v>0.53693575034635199</v>
      </c>
    </row>
    <row r="4473" spans="44:45" x14ac:dyDescent="0.25">
      <c r="AR4473" s="30">
        <v>0.68000000000000038</v>
      </c>
      <c r="AS4473" s="31">
        <v>0.53693575034635199</v>
      </c>
    </row>
    <row r="4474" spans="44:45" x14ac:dyDescent="0.25">
      <c r="AR4474" s="30">
        <v>0.69000000000000039</v>
      </c>
      <c r="AS4474" s="31">
        <v>0.53693575034635199</v>
      </c>
    </row>
    <row r="4475" spans="44:45" x14ac:dyDescent="0.25">
      <c r="AR4475" s="30"/>
      <c r="AS4475" s="31"/>
    </row>
    <row r="4476" spans="44:45" x14ac:dyDescent="0.25">
      <c r="AR4476" s="30">
        <v>0.31500000000000011</v>
      </c>
      <c r="AS4476" s="31">
        <v>0.54559600438419642</v>
      </c>
    </row>
    <row r="4477" spans="44:45" x14ac:dyDescent="0.25">
      <c r="AR4477" s="30">
        <v>0.32500000000000012</v>
      </c>
      <c r="AS4477" s="31">
        <v>0.54559600438419642</v>
      </c>
    </row>
    <row r="4478" spans="44:45" x14ac:dyDescent="0.25">
      <c r="AR4478" s="30">
        <v>0.33500000000000013</v>
      </c>
      <c r="AS4478" s="31">
        <v>0.54559600438419642</v>
      </c>
    </row>
    <row r="4479" spans="44:45" x14ac:dyDescent="0.25">
      <c r="AR4479" s="30">
        <v>0.34500000000000014</v>
      </c>
      <c r="AS4479" s="31">
        <v>0.54559600438419642</v>
      </c>
    </row>
    <row r="4480" spans="44:45" x14ac:dyDescent="0.25">
      <c r="AR4480" s="30">
        <v>0.35500000000000015</v>
      </c>
      <c r="AS4480" s="31">
        <v>0.54559600438419642</v>
      </c>
    </row>
    <row r="4481" spans="44:45" x14ac:dyDescent="0.25">
      <c r="AR4481" s="30">
        <v>0.36500000000000016</v>
      </c>
      <c r="AS4481" s="31">
        <v>0.54559600438419642</v>
      </c>
    </row>
    <row r="4482" spans="44:45" x14ac:dyDescent="0.25">
      <c r="AR4482" s="30">
        <v>0.37500000000000017</v>
      </c>
      <c r="AS4482" s="31">
        <v>0.54559600438419642</v>
      </c>
    </row>
    <row r="4483" spans="44:45" x14ac:dyDescent="0.25">
      <c r="AR4483" s="30">
        <v>0.38500000000000018</v>
      </c>
      <c r="AS4483" s="31">
        <v>0.54559600438419642</v>
      </c>
    </row>
    <row r="4484" spans="44:45" x14ac:dyDescent="0.25">
      <c r="AR4484" s="30">
        <v>0.39500000000000018</v>
      </c>
      <c r="AS4484" s="31">
        <v>0.54559600438419642</v>
      </c>
    </row>
    <row r="4485" spans="44:45" x14ac:dyDescent="0.25">
      <c r="AR4485" s="30">
        <v>0.40500000000000019</v>
      </c>
      <c r="AS4485" s="31">
        <v>0.54559600438419642</v>
      </c>
    </row>
    <row r="4486" spans="44:45" x14ac:dyDescent="0.25">
      <c r="AR4486" s="30">
        <v>0.4150000000000002</v>
      </c>
      <c r="AS4486" s="31">
        <v>0.54559600438419642</v>
      </c>
    </row>
    <row r="4487" spans="44:45" x14ac:dyDescent="0.25">
      <c r="AR4487" s="30">
        <v>0.42500000000000021</v>
      </c>
      <c r="AS4487" s="31">
        <v>0.54559600438419642</v>
      </c>
    </row>
    <row r="4488" spans="44:45" x14ac:dyDescent="0.25">
      <c r="AR4488" s="30">
        <v>0.43500000000000022</v>
      </c>
      <c r="AS4488" s="31">
        <v>0.54559600438419642</v>
      </c>
    </row>
    <row r="4489" spans="44:45" x14ac:dyDescent="0.25">
      <c r="AR4489" s="30">
        <v>0.44500000000000023</v>
      </c>
      <c r="AS4489" s="31">
        <v>0.54559600438419642</v>
      </c>
    </row>
    <row r="4490" spans="44:45" x14ac:dyDescent="0.25">
      <c r="AR4490" s="30">
        <v>0.45500000000000024</v>
      </c>
      <c r="AS4490" s="31">
        <v>0.54559600438419642</v>
      </c>
    </row>
    <row r="4491" spans="44:45" x14ac:dyDescent="0.25">
      <c r="AR4491" s="30">
        <v>0.46500000000000025</v>
      </c>
      <c r="AS4491" s="31">
        <v>0.54559600438419642</v>
      </c>
    </row>
    <row r="4492" spans="44:45" x14ac:dyDescent="0.25">
      <c r="AR4492" s="30">
        <v>0.47500000000000026</v>
      </c>
      <c r="AS4492" s="31">
        <v>0.54559600438419642</v>
      </c>
    </row>
    <row r="4493" spans="44:45" x14ac:dyDescent="0.25">
      <c r="AR4493" s="30">
        <v>0.48500000000000026</v>
      </c>
      <c r="AS4493" s="31">
        <v>0.54559600438419642</v>
      </c>
    </row>
    <row r="4494" spans="44:45" x14ac:dyDescent="0.25">
      <c r="AR4494" s="30">
        <v>0.49500000000000027</v>
      </c>
      <c r="AS4494" s="31">
        <v>0.54559600438419642</v>
      </c>
    </row>
    <row r="4495" spans="44:45" x14ac:dyDescent="0.25">
      <c r="AR4495" s="30">
        <v>0.50500000000000023</v>
      </c>
      <c r="AS4495" s="31">
        <v>0.54559600438419642</v>
      </c>
    </row>
    <row r="4496" spans="44:45" x14ac:dyDescent="0.25">
      <c r="AR4496" s="30">
        <v>0.51500000000000024</v>
      </c>
      <c r="AS4496" s="31">
        <v>0.54559600438419642</v>
      </c>
    </row>
    <row r="4497" spans="44:45" x14ac:dyDescent="0.25">
      <c r="AR4497" s="30">
        <v>0.52500000000000024</v>
      </c>
      <c r="AS4497" s="31">
        <v>0.54559600438419642</v>
      </c>
    </row>
    <row r="4498" spans="44:45" x14ac:dyDescent="0.25">
      <c r="AR4498" s="30">
        <v>0.53500000000000025</v>
      </c>
      <c r="AS4498" s="31">
        <v>0.54559600438419642</v>
      </c>
    </row>
    <row r="4499" spans="44:45" x14ac:dyDescent="0.25">
      <c r="AR4499" s="30">
        <v>0.54500000000000026</v>
      </c>
      <c r="AS4499" s="31">
        <v>0.54559600438419642</v>
      </c>
    </row>
    <row r="4500" spans="44:45" x14ac:dyDescent="0.25">
      <c r="AR4500" s="30">
        <v>0.55500000000000027</v>
      </c>
      <c r="AS4500" s="31">
        <v>0.54559600438419642</v>
      </c>
    </row>
    <row r="4501" spans="44:45" x14ac:dyDescent="0.25">
      <c r="AR4501" s="30">
        <v>0.56500000000000028</v>
      </c>
      <c r="AS4501" s="31">
        <v>0.54559600438419642</v>
      </c>
    </row>
    <row r="4502" spans="44:45" x14ac:dyDescent="0.25">
      <c r="AR4502" s="30">
        <v>0.57500000000000029</v>
      </c>
      <c r="AS4502" s="31">
        <v>0.54559600438419642</v>
      </c>
    </row>
    <row r="4503" spans="44:45" x14ac:dyDescent="0.25">
      <c r="AR4503" s="30">
        <v>0.5850000000000003</v>
      </c>
      <c r="AS4503" s="31">
        <v>0.54559600438419642</v>
      </c>
    </row>
    <row r="4504" spans="44:45" x14ac:dyDescent="0.25">
      <c r="AR4504" s="30">
        <v>0.59500000000000031</v>
      </c>
      <c r="AS4504" s="31">
        <v>0.54559600438419642</v>
      </c>
    </row>
    <row r="4505" spans="44:45" x14ac:dyDescent="0.25">
      <c r="AR4505" s="30">
        <v>0.60500000000000032</v>
      </c>
      <c r="AS4505" s="31">
        <v>0.54559600438419642</v>
      </c>
    </row>
    <row r="4506" spans="44:45" x14ac:dyDescent="0.25">
      <c r="AR4506" s="30">
        <v>0.61500000000000032</v>
      </c>
      <c r="AS4506" s="31">
        <v>0.54559600438419642</v>
      </c>
    </row>
    <row r="4507" spans="44:45" x14ac:dyDescent="0.25">
      <c r="AR4507" s="30">
        <v>0.62500000000000033</v>
      </c>
      <c r="AS4507" s="31">
        <v>0.54559600438419642</v>
      </c>
    </row>
    <row r="4508" spans="44:45" x14ac:dyDescent="0.25">
      <c r="AR4508" s="30">
        <v>0.63500000000000034</v>
      </c>
      <c r="AS4508" s="31">
        <v>0.54559600438419642</v>
      </c>
    </row>
    <row r="4509" spans="44:45" x14ac:dyDescent="0.25">
      <c r="AR4509" s="30">
        <v>0.64500000000000035</v>
      </c>
      <c r="AS4509" s="31">
        <v>0.54559600438419642</v>
      </c>
    </row>
    <row r="4510" spans="44:45" x14ac:dyDescent="0.25">
      <c r="AR4510" s="30">
        <v>0.65500000000000036</v>
      </c>
      <c r="AS4510" s="31">
        <v>0.54559600438419642</v>
      </c>
    </row>
    <row r="4511" spans="44:45" x14ac:dyDescent="0.25">
      <c r="AR4511" s="30">
        <v>0.66500000000000037</v>
      </c>
      <c r="AS4511" s="31">
        <v>0.54559600438419642</v>
      </c>
    </row>
    <row r="4512" spans="44:45" x14ac:dyDescent="0.25">
      <c r="AR4512" s="30">
        <v>0.67500000000000038</v>
      </c>
      <c r="AS4512" s="31">
        <v>0.54559600438419642</v>
      </c>
    </row>
    <row r="4513" spans="44:45" x14ac:dyDescent="0.25">
      <c r="AR4513" s="30">
        <v>0.68500000000000039</v>
      </c>
      <c r="AS4513" s="31">
        <v>0.54559600438419642</v>
      </c>
    </row>
    <row r="4514" spans="44:45" x14ac:dyDescent="0.25">
      <c r="AR4514" s="30"/>
      <c r="AS4514" s="31"/>
    </row>
    <row r="4515" spans="44:45" x14ac:dyDescent="0.25">
      <c r="AR4515" s="30">
        <v>0.32000000000000012</v>
      </c>
      <c r="AS4515" s="31">
        <v>0.55425625842204074</v>
      </c>
    </row>
    <row r="4516" spans="44:45" x14ac:dyDescent="0.25">
      <c r="AR4516" s="30">
        <v>0.33000000000000013</v>
      </c>
      <c r="AS4516" s="31">
        <v>0.55425625842204074</v>
      </c>
    </row>
    <row r="4517" spans="44:45" x14ac:dyDescent="0.25">
      <c r="AR4517" s="30">
        <v>0.34000000000000014</v>
      </c>
      <c r="AS4517" s="31">
        <v>0.55425625842204074</v>
      </c>
    </row>
    <row r="4518" spans="44:45" x14ac:dyDescent="0.25">
      <c r="AR4518" s="30">
        <v>0.35000000000000014</v>
      </c>
      <c r="AS4518" s="31">
        <v>0.55425625842204074</v>
      </c>
    </row>
    <row r="4519" spans="44:45" x14ac:dyDescent="0.25">
      <c r="AR4519" s="30">
        <v>0.36000000000000015</v>
      </c>
      <c r="AS4519" s="31">
        <v>0.55425625842204074</v>
      </c>
    </row>
    <row r="4520" spans="44:45" x14ac:dyDescent="0.25">
      <c r="AR4520" s="30">
        <v>0.37000000000000016</v>
      </c>
      <c r="AS4520" s="31">
        <v>0.55425625842204074</v>
      </c>
    </row>
    <row r="4521" spans="44:45" x14ac:dyDescent="0.25">
      <c r="AR4521" s="30">
        <v>0.38000000000000017</v>
      </c>
      <c r="AS4521" s="31">
        <v>0.55425625842204074</v>
      </c>
    </row>
    <row r="4522" spans="44:45" x14ac:dyDescent="0.25">
      <c r="AR4522" s="30">
        <v>0.39000000000000018</v>
      </c>
      <c r="AS4522" s="31">
        <v>0.55425625842204074</v>
      </c>
    </row>
    <row r="4523" spans="44:45" x14ac:dyDescent="0.25">
      <c r="AR4523" s="30">
        <v>0.40000000000000019</v>
      </c>
      <c r="AS4523" s="31">
        <v>0.55425625842204074</v>
      </c>
    </row>
    <row r="4524" spans="44:45" x14ac:dyDescent="0.25">
      <c r="AR4524" s="30">
        <v>0.4100000000000002</v>
      </c>
      <c r="AS4524" s="31">
        <v>0.55425625842204074</v>
      </c>
    </row>
    <row r="4525" spans="44:45" x14ac:dyDescent="0.25">
      <c r="AR4525" s="30">
        <v>0.42000000000000021</v>
      </c>
      <c r="AS4525" s="31">
        <v>0.55425625842204074</v>
      </c>
    </row>
    <row r="4526" spans="44:45" x14ac:dyDescent="0.25">
      <c r="AR4526" s="30">
        <v>0.43000000000000022</v>
      </c>
      <c r="AS4526" s="31">
        <v>0.55425625842204074</v>
      </c>
    </row>
    <row r="4527" spans="44:45" x14ac:dyDescent="0.25">
      <c r="AR4527" s="30">
        <v>0.44000000000000022</v>
      </c>
      <c r="AS4527" s="31">
        <v>0.55425625842204074</v>
      </c>
    </row>
    <row r="4528" spans="44:45" x14ac:dyDescent="0.25">
      <c r="AR4528" s="30">
        <v>0.45000000000000023</v>
      </c>
      <c r="AS4528" s="31">
        <v>0.55425625842204074</v>
      </c>
    </row>
    <row r="4529" spans="44:45" x14ac:dyDescent="0.25">
      <c r="AR4529" s="30">
        <v>0.46000000000000024</v>
      </c>
      <c r="AS4529" s="31">
        <v>0.55425625842204074</v>
      </c>
    </row>
    <row r="4530" spans="44:45" x14ac:dyDescent="0.25">
      <c r="AR4530" s="30">
        <v>0.47000000000000025</v>
      </c>
      <c r="AS4530" s="31">
        <v>0.55425625842204074</v>
      </c>
    </row>
    <row r="4531" spans="44:45" x14ac:dyDescent="0.25">
      <c r="AR4531" s="30">
        <v>0.48000000000000026</v>
      </c>
      <c r="AS4531" s="31">
        <v>0.55425625842204074</v>
      </c>
    </row>
    <row r="4532" spans="44:45" x14ac:dyDescent="0.25">
      <c r="AR4532" s="30">
        <v>0.49000000000000027</v>
      </c>
      <c r="AS4532" s="31">
        <v>0.55425625842204074</v>
      </c>
    </row>
    <row r="4533" spans="44:45" x14ac:dyDescent="0.25">
      <c r="AR4533" s="30">
        <v>0.50000000000000022</v>
      </c>
      <c r="AS4533" s="31">
        <v>0.55425625842204074</v>
      </c>
    </row>
    <row r="4534" spans="44:45" x14ac:dyDescent="0.25">
      <c r="AR4534" s="30">
        <v>0.51000000000000023</v>
      </c>
      <c r="AS4534" s="31">
        <v>0.55425625842204074</v>
      </c>
    </row>
    <row r="4535" spans="44:45" x14ac:dyDescent="0.25">
      <c r="AR4535" s="30">
        <v>0.52000000000000024</v>
      </c>
      <c r="AS4535" s="31">
        <v>0.55425625842204074</v>
      </c>
    </row>
    <row r="4536" spans="44:45" x14ac:dyDescent="0.25">
      <c r="AR4536" s="30">
        <v>0.53000000000000025</v>
      </c>
      <c r="AS4536" s="31">
        <v>0.55425625842204074</v>
      </c>
    </row>
    <row r="4537" spans="44:45" x14ac:dyDescent="0.25">
      <c r="AR4537" s="30">
        <v>0.54000000000000026</v>
      </c>
      <c r="AS4537" s="31">
        <v>0.55425625842204074</v>
      </c>
    </row>
    <row r="4538" spans="44:45" x14ac:dyDescent="0.25">
      <c r="AR4538" s="30">
        <v>0.55000000000000027</v>
      </c>
      <c r="AS4538" s="31">
        <v>0.55425625842204074</v>
      </c>
    </row>
    <row r="4539" spans="44:45" x14ac:dyDescent="0.25">
      <c r="AR4539" s="30">
        <v>0.56000000000000028</v>
      </c>
      <c r="AS4539" s="31">
        <v>0.55425625842204074</v>
      </c>
    </row>
    <row r="4540" spans="44:45" x14ac:dyDescent="0.25">
      <c r="AR4540" s="30">
        <v>0.57000000000000028</v>
      </c>
      <c r="AS4540" s="31">
        <v>0.55425625842204074</v>
      </c>
    </row>
    <row r="4541" spans="44:45" x14ac:dyDescent="0.25">
      <c r="AR4541" s="30">
        <v>0.58000000000000029</v>
      </c>
      <c r="AS4541" s="31">
        <v>0.55425625842204074</v>
      </c>
    </row>
    <row r="4542" spans="44:45" x14ac:dyDescent="0.25">
      <c r="AR4542" s="30">
        <v>0.5900000000000003</v>
      </c>
      <c r="AS4542" s="31">
        <v>0.55425625842204074</v>
      </c>
    </row>
    <row r="4543" spans="44:45" x14ac:dyDescent="0.25">
      <c r="AR4543" s="30">
        <v>0.60000000000000031</v>
      </c>
      <c r="AS4543" s="31">
        <v>0.55425625842204074</v>
      </c>
    </row>
    <row r="4544" spans="44:45" x14ac:dyDescent="0.25">
      <c r="AR4544" s="30">
        <v>0.61000000000000032</v>
      </c>
      <c r="AS4544" s="31">
        <v>0.55425625842204074</v>
      </c>
    </row>
    <row r="4545" spans="44:45" x14ac:dyDescent="0.25">
      <c r="AR4545" s="30">
        <v>0.62000000000000033</v>
      </c>
      <c r="AS4545" s="31">
        <v>0.55425625842204074</v>
      </c>
    </row>
    <row r="4546" spans="44:45" x14ac:dyDescent="0.25">
      <c r="AR4546" s="30">
        <v>0.63000000000000034</v>
      </c>
      <c r="AS4546" s="31">
        <v>0.55425625842204074</v>
      </c>
    </row>
    <row r="4547" spans="44:45" x14ac:dyDescent="0.25">
      <c r="AR4547" s="30">
        <v>0.64000000000000035</v>
      </c>
      <c r="AS4547" s="31">
        <v>0.55425625842204074</v>
      </c>
    </row>
    <row r="4548" spans="44:45" x14ac:dyDescent="0.25">
      <c r="AR4548" s="30">
        <v>0.65000000000000036</v>
      </c>
      <c r="AS4548" s="31">
        <v>0.55425625842204074</v>
      </c>
    </row>
    <row r="4549" spans="44:45" x14ac:dyDescent="0.25">
      <c r="AR4549" s="30">
        <v>0.66000000000000036</v>
      </c>
      <c r="AS4549" s="31">
        <v>0.55425625842204074</v>
      </c>
    </row>
    <row r="4550" spans="44:45" x14ac:dyDescent="0.25">
      <c r="AR4550" s="30">
        <v>0.67000000000000037</v>
      </c>
      <c r="AS4550" s="31">
        <v>0.55425625842204074</v>
      </c>
    </row>
    <row r="4551" spans="44:45" x14ac:dyDescent="0.25">
      <c r="AR4551" s="30">
        <v>0.68000000000000038</v>
      </c>
      <c r="AS4551" s="31">
        <v>0.55425625842204074</v>
      </c>
    </row>
    <row r="4552" spans="44:45" x14ac:dyDescent="0.25">
      <c r="AR4552" s="30"/>
      <c r="AS4552" s="31"/>
    </row>
    <row r="4553" spans="44:45" x14ac:dyDescent="0.25">
      <c r="AR4553" s="30">
        <v>0.32500000000000012</v>
      </c>
      <c r="AS4553" s="31">
        <v>0.56291651245988517</v>
      </c>
    </row>
    <row r="4554" spans="44:45" x14ac:dyDescent="0.25">
      <c r="AR4554" s="30">
        <v>0.33500000000000013</v>
      </c>
      <c r="AS4554" s="31">
        <v>0.56291651245988517</v>
      </c>
    </row>
    <row r="4555" spans="44:45" x14ac:dyDescent="0.25">
      <c r="AR4555" s="30">
        <v>0.34500000000000014</v>
      </c>
      <c r="AS4555" s="31">
        <v>0.56291651245988517</v>
      </c>
    </row>
    <row r="4556" spans="44:45" x14ac:dyDescent="0.25">
      <c r="AR4556" s="30">
        <v>0.35500000000000015</v>
      </c>
      <c r="AS4556" s="31">
        <v>0.56291651245988517</v>
      </c>
    </row>
    <row r="4557" spans="44:45" x14ac:dyDescent="0.25">
      <c r="AR4557" s="30">
        <v>0.36500000000000016</v>
      </c>
      <c r="AS4557" s="31">
        <v>0.56291651245988517</v>
      </c>
    </row>
    <row r="4558" spans="44:45" x14ac:dyDescent="0.25">
      <c r="AR4558" s="30">
        <v>0.37500000000000017</v>
      </c>
      <c r="AS4558" s="31">
        <v>0.56291651245988517</v>
      </c>
    </row>
    <row r="4559" spans="44:45" x14ac:dyDescent="0.25">
      <c r="AR4559" s="30">
        <v>0.38500000000000018</v>
      </c>
      <c r="AS4559" s="31">
        <v>0.56291651245988517</v>
      </c>
    </row>
    <row r="4560" spans="44:45" x14ac:dyDescent="0.25">
      <c r="AR4560" s="30">
        <v>0.39500000000000018</v>
      </c>
      <c r="AS4560" s="31">
        <v>0.56291651245988517</v>
      </c>
    </row>
    <row r="4561" spans="44:45" x14ac:dyDescent="0.25">
      <c r="AR4561" s="30">
        <v>0.40500000000000019</v>
      </c>
      <c r="AS4561" s="31">
        <v>0.56291651245988517</v>
      </c>
    </row>
    <row r="4562" spans="44:45" x14ac:dyDescent="0.25">
      <c r="AR4562" s="30">
        <v>0.4150000000000002</v>
      </c>
      <c r="AS4562" s="31">
        <v>0.56291651245988517</v>
      </c>
    </row>
    <row r="4563" spans="44:45" x14ac:dyDescent="0.25">
      <c r="AR4563" s="30">
        <v>0.42500000000000021</v>
      </c>
      <c r="AS4563" s="31">
        <v>0.56291651245988517</v>
      </c>
    </row>
    <row r="4564" spans="44:45" x14ac:dyDescent="0.25">
      <c r="AR4564" s="30">
        <v>0.43500000000000022</v>
      </c>
      <c r="AS4564" s="31">
        <v>0.56291651245988517</v>
      </c>
    </row>
    <row r="4565" spans="44:45" x14ac:dyDescent="0.25">
      <c r="AR4565" s="30">
        <v>0.44500000000000023</v>
      </c>
      <c r="AS4565" s="31">
        <v>0.56291651245988517</v>
      </c>
    </row>
    <row r="4566" spans="44:45" x14ac:dyDescent="0.25">
      <c r="AR4566" s="30">
        <v>0.45500000000000024</v>
      </c>
      <c r="AS4566" s="31">
        <v>0.56291651245988517</v>
      </c>
    </row>
    <row r="4567" spans="44:45" x14ac:dyDescent="0.25">
      <c r="AR4567" s="30">
        <v>0.46500000000000025</v>
      </c>
      <c r="AS4567" s="31">
        <v>0.56291651245988517</v>
      </c>
    </row>
    <row r="4568" spans="44:45" x14ac:dyDescent="0.25">
      <c r="AR4568" s="30">
        <v>0.47500000000000026</v>
      </c>
      <c r="AS4568" s="31">
        <v>0.56291651245988517</v>
      </c>
    </row>
    <row r="4569" spans="44:45" x14ac:dyDescent="0.25">
      <c r="AR4569" s="30">
        <v>0.48500000000000026</v>
      </c>
      <c r="AS4569" s="31">
        <v>0.56291651245988517</v>
      </c>
    </row>
    <row r="4570" spans="44:45" x14ac:dyDescent="0.25">
      <c r="AR4570" s="30">
        <v>0.49500000000000027</v>
      </c>
      <c r="AS4570" s="31">
        <v>0.56291651245988517</v>
      </c>
    </row>
    <row r="4571" spans="44:45" x14ac:dyDescent="0.25">
      <c r="AR4571" s="30">
        <v>0.50500000000000023</v>
      </c>
      <c r="AS4571" s="31">
        <v>0.56291651245988517</v>
      </c>
    </row>
    <row r="4572" spans="44:45" x14ac:dyDescent="0.25">
      <c r="AR4572" s="30">
        <v>0.51500000000000024</v>
      </c>
      <c r="AS4572" s="31">
        <v>0.56291651245988517</v>
      </c>
    </row>
    <row r="4573" spans="44:45" x14ac:dyDescent="0.25">
      <c r="AR4573" s="30">
        <v>0.52500000000000024</v>
      </c>
      <c r="AS4573" s="31">
        <v>0.56291651245988517</v>
      </c>
    </row>
    <row r="4574" spans="44:45" x14ac:dyDescent="0.25">
      <c r="AR4574" s="30">
        <v>0.53500000000000025</v>
      </c>
      <c r="AS4574" s="31">
        <v>0.56291651245988517</v>
      </c>
    </row>
    <row r="4575" spans="44:45" x14ac:dyDescent="0.25">
      <c r="AR4575" s="30">
        <v>0.54500000000000026</v>
      </c>
      <c r="AS4575" s="31">
        <v>0.56291651245988517</v>
      </c>
    </row>
    <row r="4576" spans="44:45" x14ac:dyDescent="0.25">
      <c r="AR4576" s="30">
        <v>0.55500000000000027</v>
      </c>
      <c r="AS4576" s="31">
        <v>0.56291651245988517</v>
      </c>
    </row>
    <row r="4577" spans="44:45" x14ac:dyDescent="0.25">
      <c r="AR4577" s="30">
        <v>0.56500000000000028</v>
      </c>
      <c r="AS4577" s="31">
        <v>0.56291651245988517</v>
      </c>
    </row>
    <row r="4578" spans="44:45" x14ac:dyDescent="0.25">
      <c r="AR4578" s="30">
        <v>0.57500000000000029</v>
      </c>
      <c r="AS4578" s="31">
        <v>0.56291651245988517</v>
      </c>
    </row>
    <row r="4579" spans="44:45" x14ac:dyDescent="0.25">
      <c r="AR4579" s="30">
        <v>0.5850000000000003</v>
      </c>
      <c r="AS4579" s="31">
        <v>0.56291651245988517</v>
      </c>
    </row>
    <row r="4580" spans="44:45" x14ac:dyDescent="0.25">
      <c r="AR4580" s="30">
        <v>0.59500000000000031</v>
      </c>
      <c r="AS4580" s="31">
        <v>0.56291651245988517</v>
      </c>
    </row>
    <row r="4581" spans="44:45" x14ac:dyDescent="0.25">
      <c r="AR4581" s="30">
        <v>0.60500000000000032</v>
      </c>
      <c r="AS4581" s="31">
        <v>0.56291651245988517</v>
      </c>
    </row>
    <row r="4582" spans="44:45" x14ac:dyDescent="0.25">
      <c r="AR4582" s="30">
        <v>0.61500000000000032</v>
      </c>
      <c r="AS4582" s="31">
        <v>0.56291651245988517</v>
      </c>
    </row>
    <row r="4583" spans="44:45" x14ac:dyDescent="0.25">
      <c r="AR4583" s="30">
        <v>0.62500000000000033</v>
      </c>
      <c r="AS4583" s="31">
        <v>0.56291651245988517</v>
      </c>
    </row>
    <row r="4584" spans="44:45" x14ac:dyDescent="0.25">
      <c r="AR4584" s="30">
        <v>0.63500000000000034</v>
      </c>
      <c r="AS4584" s="31">
        <v>0.56291651245988517</v>
      </c>
    </row>
    <row r="4585" spans="44:45" x14ac:dyDescent="0.25">
      <c r="AR4585" s="30">
        <v>0.64500000000000035</v>
      </c>
      <c r="AS4585" s="31">
        <v>0.56291651245988517</v>
      </c>
    </row>
    <row r="4586" spans="44:45" x14ac:dyDescent="0.25">
      <c r="AR4586" s="30">
        <v>0.65500000000000036</v>
      </c>
      <c r="AS4586" s="31">
        <v>0.56291651245988517</v>
      </c>
    </row>
    <row r="4587" spans="44:45" x14ac:dyDescent="0.25">
      <c r="AR4587" s="30">
        <v>0.66500000000000037</v>
      </c>
      <c r="AS4587" s="31">
        <v>0.56291651245988517</v>
      </c>
    </row>
    <row r="4588" spans="44:45" x14ac:dyDescent="0.25">
      <c r="AR4588" s="30">
        <v>0.67500000000000038</v>
      </c>
      <c r="AS4588" s="31">
        <v>0.56291651245988517</v>
      </c>
    </row>
    <row r="4589" spans="44:45" x14ac:dyDescent="0.25">
      <c r="AR4589" s="30"/>
      <c r="AS4589" s="31"/>
    </row>
    <row r="4590" spans="44:45" x14ac:dyDescent="0.25">
      <c r="AR4590" s="30">
        <v>0.33000000000000013</v>
      </c>
      <c r="AS4590" s="31">
        <v>0.57157676649772959</v>
      </c>
    </row>
    <row r="4591" spans="44:45" x14ac:dyDescent="0.25">
      <c r="AR4591" s="30">
        <v>0.34000000000000014</v>
      </c>
      <c r="AS4591" s="31">
        <v>0.57157676649772959</v>
      </c>
    </row>
    <row r="4592" spans="44:45" x14ac:dyDescent="0.25">
      <c r="AR4592" s="30">
        <v>0.35000000000000014</v>
      </c>
      <c r="AS4592" s="31">
        <v>0.57157676649772959</v>
      </c>
    </row>
    <row r="4593" spans="44:45" x14ac:dyDescent="0.25">
      <c r="AR4593" s="30">
        <v>0.36000000000000015</v>
      </c>
      <c r="AS4593" s="31">
        <v>0.57157676649772959</v>
      </c>
    </row>
    <row r="4594" spans="44:45" x14ac:dyDescent="0.25">
      <c r="AR4594" s="30">
        <v>0.37000000000000016</v>
      </c>
      <c r="AS4594" s="31">
        <v>0.57157676649772959</v>
      </c>
    </row>
    <row r="4595" spans="44:45" x14ac:dyDescent="0.25">
      <c r="AR4595" s="30">
        <v>0.38000000000000017</v>
      </c>
      <c r="AS4595" s="31">
        <v>0.57157676649772959</v>
      </c>
    </row>
    <row r="4596" spans="44:45" x14ac:dyDescent="0.25">
      <c r="AR4596" s="30">
        <v>0.39000000000000018</v>
      </c>
      <c r="AS4596" s="31">
        <v>0.57157676649772959</v>
      </c>
    </row>
    <row r="4597" spans="44:45" x14ac:dyDescent="0.25">
      <c r="AR4597" s="30">
        <v>0.40000000000000019</v>
      </c>
      <c r="AS4597" s="31">
        <v>0.57157676649772959</v>
      </c>
    </row>
    <row r="4598" spans="44:45" x14ac:dyDescent="0.25">
      <c r="AR4598" s="30">
        <v>0.4100000000000002</v>
      </c>
      <c r="AS4598" s="31">
        <v>0.57157676649772959</v>
      </c>
    </row>
    <row r="4599" spans="44:45" x14ac:dyDescent="0.25">
      <c r="AR4599" s="30">
        <v>0.42000000000000021</v>
      </c>
      <c r="AS4599" s="31">
        <v>0.57157676649772959</v>
      </c>
    </row>
    <row r="4600" spans="44:45" x14ac:dyDescent="0.25">
      <c r="AR4600" s="30">
        <v>0.43000000000000022</v>
      </c>
      <c r="AS4600" s="31">
        <v>0.57157676649772959</v>
      </c>
    </row>
    <row r="4601" spans="44:45" x14ac:dyDescent="0.25">
      <c r="AR4601" s="30">
        <v>0.44000000000000022</v>
      </c>
      <c r="AS4601" s="31">
        <v>0.57157676649772959</v>
      </c>
    </row>
    <row r="4602" spans="44:45" x14ac:dyDescent="0.25">
      <c r="AR4602" s="30">
        <v>0.45000000000000023</v>
      </c>
      <c r="AS4602" s="31">
        <v>0.57157676649772959</v>
      </c>
    </row>
    <row r="4603" spans="44:45" x14ac:dyDescent="0.25">
      <c r="AR4603" s="30">
        <v>0.46000000000000024</v>
      </c>
      <c r="AS4603" s="31">
        <v>0.57157676649772959</v>
      </c>
    </row>
    <row r="4604" spans="44:45" x14ac:dyDescent="0.25">
      <c r="AR4604" s="30">
        <v>0.47000000000000025</v>
      </c>
      <c r="AS4604" s="31">
        <v>0.57157676649772959</v>
      </c>
    </row>
    <row r="4605" spans="44:45" x14ac:dyDescent="0.25">
      <c r="AR4605" s="30">
        <v>0.48000000000000026</v>
      </c>
      <c r="AS4605" s="31">
        <v>0.57157676649772959</v>
      </c>
    </row>
    <row r="4606" spans="44:45" x14ac:dyDescent="0.25">
      <c r="AR4606" s="30">
        <v>0.49000000000000027</v>
      </c>
      <c r="AS4606" s="31">
        <v>0.57157676649772959</v>
      </c>
    </row>
    <row r="4607" spans="44:45" x14ac:dyDescent="0.25">
      <c r="AR4607" s="30">
        <v>0.50000000000000022</v>
      </c>
      <c r="AS4607" s="31">
        <v>0.57157676649772959</v>
      </c>
    </row>
    <row r="4608" spans="44:45" x14ac:dyDescent="0.25">
      <c r="AR4608" s="30">
        <v>0.51000000000000023</v>
      </c>
      <c r="AS4608" s="31">
        <v>0.57157676649772959</v>
      </c>
    </row>
    <row r="4609" spans="44:45" x14ac:dyDescent="0.25">
      <c r="AR4609" s="30">
        <v>0.52000000000000024</v>
      </c>
      <c r="AS4609" s="31">
        <v>0.57157676649772959</v>
      </c>
    </row>
    <row r="4610" spans="44:45" x14ac:dyDescent="0.25">
      <c r="AR4610" s="30">
        <v>0.53000000000000025</v>
      </c>
      <c r="AS4610" s="31">
        <v>0.57157676649772959</v>
      </c>
    </row>
    <row r="4611" spans="44:45" x14ac:dyDescent="0.25">
      <c r="AR4611" s="30">
        <v>0.54000000000000026</v>
      </c>
      <c r="AS4611" s="31">
        <v>0.57157676649772959</v>
      </c>
    </row>
    <row r="4612" spans="44:45" x14ac:dyDescent="0.25">
      <c r="AR4612" s="30">
        <v>0.55000000000000027</v>
      </c>
      <c r="AS4612" s="31">
        <v>0.57157676649772959</v>
      </c>
    </row>
    <row r="4613" spans="44:45" x14ac:dyDescent="0.25">
      <c r="AR4613" s="30">
        <v>0.56000000000000028</v>
      </c>
      <c r="AS4613" s="31">
        <v>0.57157676649772959</v>
      </c>
    </row>
    <row r="4614" spans="44:45" x14ac:dyDescent="0.25">
      <c r="AR4614" s="30">
        <v>0.57000000000000028</v>
      </c>
      <c r="AS4614" s="31">
        <v>0.57157676649772959</v>
      </c>
    </row>
    <row r="4615" spans="44:45" x14ac:dyDescent="0.25">
      <c r="AR4615" s="30">
        <v>0.58000000000000029</v>
      </c>
      <c r="AS4615" s="31">
        <v>0.57157676649772959</v>
      </c>
    </row>
    <row r="4616" spans="44:45" x14ac:dyDescent="0.25">
      <c r="AR4616" s="30">
        <v>0.5900000000000003</v>
      </c>
      <c r="AS4616" s="31">
        <v>0.57157676649772959</v>
      </c>
    </row>
    <row r="4617" spans="44:45" x14ac:dyDescent="0.25">
      <c r="AR4617" s="30">
        <v>0.60000000000000031</v>
      </c>
      <c r="AS4617" s="31">
        <v>0.57157676649772959</v>
      </c>
    </row>
    <row r="4618" spans="44:45" x14ac:dyDescent="0.25">
      <c r="AR4618" s="30">
        <v>0.61000000000000032</v>
      </c>
      <c r="AS4618" s="31">
        <v>0.57157676649772959</v>
      </c>
    </row>
    <row r="4619" spans="44:45" x14ac:dyDescent="0.25">
      <c r="AR4619" s="30">
        <v>0.62000000000000033</v>
      </c>
      <c r="AS4619" s="31">
        <v>0.57157676649772959</v>
      </c>
    </row>
    <row r="4620" spans="44:45" x14ac:dyDescent="0.25">
      <c r="AR4620" s="30">
        <v>0.63000000000000034</v>
      </c>
      <c r="AS4620" s="31">
        <v>0.57157676649772959</v>
      </c>
    </row>
    <row r="4621" spans="44:45" x14ac:dyDescent="0.25">
      <c r="AR4621" s="30">
        <v>0.64000000000000035</v>
      </c>
      <c r="AS4621" s="31">
        <v>0.57157676649772959</v>
      </c>
    </row>
    <row r="4622" spans="44:45" x14ac:dyDescent="0.25">
      <c r="AR4622" s="30">
        <v>0.65000000000000036</v>
      </c>
      <c r="AS4622" s="31">
        <v>0.57157676649772959</v>
      </c>
    </row>
    <row r="4623" spans="44:45" x14ac:dyDescent="0.25">
      <c r="AR4623" s="30">
        <v>0.66000000000000036</v>
      </c>
      <c r="AS4623" s="31">
        <v>0.57157676649772959</v>
      </c>
    </row>
    <row r="4624" spans="44:45" x14ac:dyDescent="0.25">
      <c r="AR4624" s="30">
        <v>0.67000000000000037</v>
      </c>
      <c r="AS4624" s="31">
        <v>0.57157676649772959</v>
      </c>
    </row>
    <row r="4625" spans="44:45" x14ac:dyDescent="0.25">
      <c r="AR4625" s="30"/>
      <c r="AS4625" s="31"/>
    </row>
    <row r="4626" spans="44:45" x14ac:dyDescent="0.25">
      <c r="AR4626" s="30">
        <v>0.33500000000000013</v>
      </c>
      <c r="AS4626" s="31">
        <v>0.58023702053557391</v>
      </c>
    </row>
    <row r="4627" spans="44:45" x14ac:dyDescent="0.25">
      <c r="AR4627" s="30">
        <v>0.34500000000000014</v>
      </c>
      <c r="AS4627" s="31">
        <v>0.58023702053557391</v>
      </c>
    </row>
    <row r="4628" spans="44:45" x14ac:dyDescent="0.25">
      <c r="AR4628" s="30">
        <v>0.35500000000000015</v>
      </c>
      <c r="AS4628" s="31">
        <v>0.58023702053557391</v>
      </c>
    </row>
    <row r="4629" spans="44:45" x14ac:dyDescent="0.25">
      <c r="AR4629" s="30">
        <v>0.36500000000000016</v>
      </c>
      <c r="AS4629" s="31">
        <v>0.58023702053557391</v>
      </c>
    </row>
    <row r="4630" spans="44:45" x14ac:dyDescent="0.25">
      <c r="AR4630" s="30">
        <v>0.37500000000000017</v>
      </c>
      <c r="AS4630" s="31">
        <v>0.58023702053557391</v>
      </c>
    </row>
    <row r="4631" spans="44:45" x14ac:dyDescent="0.25">
      <c r="AR4631" s="30">
        <v>0.38500000000000018</v>
      </c>
      <c r="AS4631" s="31">
        <v>0.58023702053557391</v>
      </c>
    </row>
    <row r="4632" spans="44:45" x14ac:dyDescent="0.25">
      <c r="AR4632" s="30">
        <v>0.39500000000000018</v>
      </c>
      <c r="AS4632" s="31">
        <v>0.58023702053557391</v>
      </c>
    </row>
    <row r="4633" spans="44:45" x14ac:dyDescent="0.25">
      <c r="AR4633" s="30">
        <v>0.40500000000000019</v>
      </c>
      <c r="AS4633" s="31">
        <v>0.58023702053557391</v>
      </c>
    </row>
    <row r="4634" spans="44:45" x14ac:dyDescent="0.25">
      <c r="AR4634" s="30">
        <v>0.4150000000000002</v>
      </c>
      <c r="AS4634" s="31">
        <v>0.58023702053557391</v>
      </c>
    </row>
    <row r="4635" spans="44:45" x14ac:dyDescent="0.25">
      <c r="AR4635" s="30">
        <v>0.42500000000000021</v>
      </c>
      <c r="AS4635" s="31">
        <v>0.58023702053557391</v>
      </c>
    </row>
    <row r="4636" spans="44:45" x14ac:dyDescent="0.25">
      <c r="AR4636" s="30">
        <v>0.43500000000000022</v>
      </c>
      <c r="AS4636" s="31">
        <v>0.58023702053557391</v>
      </c>
    </row>
    <row r="4637" spans="44:45" x14ac:dyDescent="0.25">
      <c r="AR4637" s="30">
        <v>0.44500000000000023</v>
      </c>
      <c r="AS4637" s="31">
        <v>0.58023702053557391</v>
      </c>
    </row>
    <row r="4638" spans="44:45" x14ac:dyDescent="0.25">
      <c r="AR4638" s="30">
        <v>0.45500000000000024</v>
      </c>
      <c r="AS4638" s="31">
        <v>0.58023702053557391</v>
      </c>
    </row>
    <row r="4639" spans="44:45" x14ac:dyDescent="0.25">
      <c r="AR4639" s="30">
        <v>0.46500000000000025</v>
      </c>
      <c r="AS4639" s="31">
        <v>0.58023702053557391</v>
      </c>
    </row>
    <row r="4640" spans="44:45" x14ac:dyDescent="0.25">
      <c r="AR4640" s="30">
        <v>0.47500000000000026</v>
      </c>
      <c r="AS4640" s="31">
        <v>0.58023702053557391</v>
      </c>
    </row>
    <row r="4641" spans="44:45" x14ac:dyDescent="0.25">
      <c r="AR4641" s="30">
        <v>0.48500000000000026</v>
      </c>
      <c r="AS4641" s="31">
        <v>0.58023702053557391</v>
      </c>
    </row>
    <row r="4642" spans="44:45" x14ac:dyDescent="0.25">
      <c r="AR4642" s="30">
        <v>0.49500000000000027</v>
      </c>
      <c r="AS4642" s="31">
        <v>0.58023702053557391</v>
      </c>
    </row>
    <row r="4643" spans="44:45" x14ac:dyDescent="0.25">
      <c r="AR4643" s="30">
        <v>0.50500000000000023</v>
      </c>
      <c r="AS4643" s="31">
        <v>0.58023702053557391</v>
      </c>
    </row>
    <row r="4644" spans="44:45" x14ac:dyDescent="0.25">
      <c r="AR4644" s="30">
        <v>0.51500000000000024</v>
      </c>
      <c r="AS4644" s="31">
        <v>0.58023702053557391</v>
      </c>
    </row>
    <row r="4645" spans="44:45" x14ac:dyDescent="0.25">
      <c r="AR4645" s="30">
        <v>0.52500000000000024</v>
      </c>
      <c r="AS4645" s="31">
        <v>0.58023702053557391</v>
      </c>
    </row>
    <row r="4646" spans="44:45" x14ac:dyDescent="0.25">
      <c r="AR4646" s="30">
        <v>0.53500000000000025</v>
      </c>
      <c r="AS4646" s="31">
        <v>0.58023702053557391</v>
      </c>
    </row>
    <row r="4647" spans="44:45" x14ac:dyDescent="0.25">
      <c r="AR4647" s="30">
        <v>0.54500000000000026</v>
      </c>
      <c r="AS4647" s="31">
        <v>0.58023702053557391</v>
      </c>
    </row>
    <row r="4648" spans="44:45" x14ac:dyDescent="0.25">
      <c r="AR4648" s="30">
        <v>0.55500000000000027</v>
      </c>
      <c r="AS4648" s="31">
        <v>0.58023702053557391</v>
      </c>
    </row>
    <row r="4649" spans="44:45" x14ac:dyDescent="0.25">
      <c r="AR4649" s="30">
        <v>0.56500000000000028</v>
      </c>
      <c r="AS4649" s="31">
        <v>0.58023702053557391</v>
      </c>
    </row>
    <row r="4650" spans="44:45" x14ac:dyDescent="0.25">
      <c r="AR4650" s="30">
        <v>0.57500000000000029</v>
      </c>
      <c r="AS4650" s="31">
        <v>0.58023702053557391</v>
      </c>
    </row>
    <row r="4651" spans="44:45" x14ac:dyDescent="0.25">
      <c r="AR4651" s="30">
        <v>0.5850000000000003</v>
      </c>
      <c r="AS4651" s="31">
        <v>0.58023702053557391</v>
      </c>
    </row>
    <row r="4652" spans="44:45" x14ac:dyDescent="0.25">
      <c r="AR4652" s="30">
        <v>0.59500000000000031</v>
      </c>
      <c r="AS4652" s="31">
        <v>0.58023702053557391</v>
      </c>
    </row>
    <row r="4653" spans="44:45" x14ac:dyDescent="0.25">
      <c r="AR4653" s="30">
        <v>0.60500000000000032</v>
      </c>
      <c r="AS4653" s="31">
        <v>0.58023702053557391</v>
      </c>
    </row>
    <row r="4654" spans="44:45" x14ac:dyDescent="0.25">
      <c r="AR4654" s="30">
        <v>0.61500000000000032</v>
      </c>
      <c r="AS4654" s="31">
        <v>0.58023702053557391</v>
      </c>
    </row>
    <row r="4655" spans="44:45" x14ac:dyDescent="0.25">
      <c r="AR4655" s="30">
        <v>0.62500000000000033</v>
      </c>
      <c r="AS4655" s="31">
        <v>0.58023702053557391</v>
      </c>
    </row>
    <row r="4656" spans="44:45" x14ac:dyDescent="0.25">
      <c r="AR4656" s="30">
        <v>0.63500000000000034</v>
      </c>
      <c r="AS4656" s="31">
        <v>0.58023702053557391</v>
      </c>
    </row>
    <row r="4657" spans="44:45" x14ac:dyDescent="0.25">
      <c r="AR4657" s="30">
        <v>0.64500000000000035</v>
      </c>
      <c r="AS4657" s="31">
        <v>0.58023702053557391</v>
      </c>
    </row>
    <row r="4658" spans="44:45" x14ac:dyDescent="0.25">
      <c r="AR4658" s="30">
        <v>0.65500000000000036</v>
      </c>
      <c r="AS4658" s="31">
        <v>0.58023702053557391</v>
      </c>
    </row>
    <row r="4659" spans="44:45" x14ac:dyDescent="0.25">
      <c r="AR4659" s="30">
        <v>0.66500000000000037</v>
      </c>
      <c r="AS4659" s="31">
        <v>0.58023702053557391</v>
      </c>
    </row>
    <row r="4660" spans="44:45" x14ac:dyDescent="0.25">
      <c r="AR4660" s="30"/>
      <c r="AS4660" s="31"/>
    </row>
    <row r="4661" spans="44:45" x14ac:dyDescent="0.25">
      <c r="AR4661" s="30">
        <v>0.34000000000000014</v>
      </c>
      <c r="AS4661" s="31">
        <v>0.58889727457341834</v>
      </c>
    </row>
    <row r="4662" spans="44:45" x14ac:dyDescent="0.25">
      <c r="AR4662" s="30">
        <v>0.35000000000000014</v>
      </c>
      <c r="AS4662" s="31">
        <v>0.58889727457341834</v>
      </c>
    </row>
    <row r="4663" spans="44:45" x14ac:dyDescent="0.25">
      <c r="AR4663" s="30">
        <v>0.36000000000000015</v>
      </c>
      <c r="AS4663" s="31">
        <v>0.58889727457341834</v>
      </c>
    </row>
    <row r="4664" spans="44:45" x14ac:dyDescent="0.25">
      <c r="AR4664" s="30">
        <v>0.37000000000000016</v>
      </c>
      <c r="AS4664" s="31">
        <v>0.58889727457341834</v>
      </c>
    </row>
    <row r="4665" spans="44:45" x14ac:dyDescent="0.25">
      <c r="AR4665" s="30">
        <v>0.38000000000000017</v>
      </c>
      <c r="AS4665" s="31">
        <v>0.58889727457341834</v>
      </c>
    </row>
    <row r="4666" spans="44:45" x14ac:dyDescent="0.25">
      <c r="AR4666" s="30">
        <v>0.39000000000000018</v>
      </c>
      <c r="AS4666" s="31">
        <v>0.58889727457341834</v>
      </c>
    </row>
    <row r="4667" spans="44:45" x14ac:dyDescent="0.25">
      <c r="AR4667" s="30">
        <v>0.40000000000000019</v>
      </c>
      <c r="AS4667" s="31">
        <v>0.58889727457341834</v>
      </c>
    </row>
    <row r="4668" spans="44:45" x14ac:dyDescent="0.25">
      <c r="AR4668" s="30">
        <v>0.4100000000000002</v>
      </c>
      <c r="AS4668" s="31">
        <v>0.58889727457341834</v>
      </c>
    </row>
    <row r="4669" spans="44:45" x14ac:dyDescent="0.25">
      <c r="AR4669" s="30">
        <v>0.42000000000000021</v>
      </c>
      <c r="AS4669" s="31">
        <v>0.58889727457341834</v>
      </c>
    </row>
    <row r="4670" spans="44:45" x14ac:dyDescent="0.25">
      <c r="AR4670" s="30">
        <v>0.43000000000000022</v>
      </c>
      <c r="AS4670" s="31">
        <v>0.58889727457341834</v>
      </c>
    </row>
    <row r="4671" spans="44:45" x14ac:dyDescent="0.25">
      <c r="AR4671" s="30">
        <v>0.44000000000000022</v>
      </c>
      <c r="AS4671" s="31">
        <v>0.58889727457341834</v>
      </c>
    </row>
    <row r="4672" spans="44:45" x14ac:dyDescent="0.25">
      <c r="AR4672" s="30">
        <v>0.45000000000000023</v>
      </c>
      <c r="AS4672" s="31">
        <v>0.58889727457341834</v>
      </c>
    </row>
    <row r="4673" spans="44:45" x14ac:dyDescent="0.25">
      <c r="AR4673" s="30">
        <v>0.46000000000000024</v>
      </c>
      <c r="AS4673" s="31">
        <v>0.58889727457341834</v>
      </c>
    </row>
    <row r="4674" spans="44:45" x14ac:dyDescent="0.25">
      <c r="AR4674" s="30">
        <v>0.47000000000000025</v>
      </c>
      <c r="AS4674" s="31">
        <v>0.58889727457341834</v>
      </c>
    </row>
    <row r="4675" spans="44:45" x14ac:dyDescent="0.25">
      <c r="AR4675" s="30">
        <v>0.48000000000000026</v>
      </c>
      <c r="AS4675" s="31">
        <v>0.58889727457341834</v>
      </c>
    </row>
    <row r="4676" spans="44:45" x14ac:dyDescent="0.25">
      <c r="AR4676" s="30">
        <v>0.49000000000000027</v>
      </c>
      <c r="AS4676" s="31">
        <v>0.58889727457341834</v>
      </c>
    </row>
    <row r="4677" spans="44:45" x14ac:dyDescent="0.25">
      <c r="AR4677" s="30">
        <v>0.50000000000000022</v>
      </c>
      <c r="AS4677" s="31">
        <v>0.58889727457341834</v>
      </c>
    </row>
    <row r="4678" spans="44:45" x14ac:dyDescent="0.25">
      <c r="AR4678" s="30">
        <v>0.51000000000000023</v>
      </c>
      <c r="AS4678" s="31">
        <v>0.58889727457341834</v>
      </c>
    </row>
    <row r="4679" spans="44:45" x14ac:dyDescent="0.25">
      <c r="AR4679" s="30">
        <v>0.52000000000000024</v>
      </c>
      <c r="AS4679" s="31">
        <v>0.58889727457341834</v>
      </c>
    </row>
    <row r="4680" spans="44:45" x14ac:dyDescent="0.25">
      <c r="AR4680" s="30">
        <v>0.53000000000000025</v>
      </c>
      <c r="AS4680" s="31">
        <v>0.58889727457341834</v>
      </c>
    </row>
    <row r="4681" spans="44:45" x14ac:dyDescent="0.25">
      <c r="AR4681" s="30">
        <v>0.54000000000000026</v>
      </c>
      <c r="AS4681" s="31">
        <v>0.58889727457341834</v>
      </c>
    </row>
    <row r="4682" spans="44:45" x14ac:dyDescent="0.25">
      <c r="AR4682" s="30">
        <v>0.55000000000000027</v>
      </c>
      <c r="AS4682" s="31">
        <v>0.58889727457341834</v>
      </c>
    </row>
    <row r="4683" spans="44:45" x14ac:dyDescent="0.25">
      <c r="AR4683" s="30">
        <v>0.56000000000000028</v>
      </c>
      <c r="AS4683" s="31">
        <v>0.58889727457341834</v>
      </c>
    </row>
    <row r="4684" spans="44:45" x14ac:dyDescent="0.25">
      <c r="AR4684" s="30">
        <v>0.57000000000000028</v>
      </c>
      <c r="AS4684" s="31">
        <v>0.58889727457341834</v>
      </c>
    </row>
    <row r="4685" spans="44:45" x14ac:dyDescent="0.25">
      <c r="AR4685" s="30">
        <v>0.58000000000000029</v>
      </c>
      <c r="AS4685" s="31">
        <v>0.58889727457341834</v>
      </c>
    </row>
    <row r="4686" spans="44:45" x14ac:dyDescent="0.25">
      <c r="AR4686" s="30">
        <v>0.5900000000000003</v>
      </c>
      <c r="AS4686" s="31">
        <v>0.58889727457341834</v>
      </c>
    </row>
    <row r="4687" spans="44:45" x14ac:dyDescent="0.25">
      <c r="AR4687" s="30">
        <v>0.60000000000000031</v>
      </c>
      <c r="AS4687" s="31">
        <v>0.58889727457341834</v>
      </c>
    </row>
    <row r="4688" spans="44:45" x14ac:dyDescent="0.25">
      <c r="AR4688" s="30">
        <v>0.61000000000000032</v>
      </c>
      <c r="AS4688" s="31">
        <v>0.58889727457341834</v>
      </c>
    </row>
    <row r="4689" spans="44:45" x14ac:dyDescent="0.25">
      <c r="AR4689" s="30">
        <v>0.62000000000000033</v>
      </c>
      <c r="AS4689" s="31">
        <v>0.58889727457341834</v>
      </c>
    </row>
    <row r="4690" spans="44:45" x14ac:dyDescent="0.25">
      <c r="AR4690" s="30">
        <v>0.63000000000000034</v>
      </c>
      <c r="AS4690" s="31">
        <v>0.58889727457341834</v>
      </c>
    </row>
    <row r="4691" spans="44:45" x14ac:dyDescent="0.25">
      <c r="AR4691" s="30">
        <v>0.64000000000000035</v>
      </c>
      <c r="AS4691" s="31">
        <v>0.58889727457341834</v>
      </c>
    </row>
    <row r="4692" spans="44:45" x14ac:dyDescent="0.25">
      <c r="AR4692" s="30">
        <v>0.65000000000000036</v>
      </c>
      <c r="AS4692" s="31">
        <v>0.58889727457341834</v>
      </c>
    </row>
    <row r="4693" spans="44:45" x14ac:dyDescent="0.25">
      <c r="AR4693" s="30">
        <v>0.66000000000000036</v>
      </c>
      <c r="AS4693" s="31">
        <v>0.58889727457341834</v>
      </c>
    </row>
    <row r="4694" spans="44:45" x14ac:dyDescent="0.25">
      <c r="AR4694" s="30"/>
      <c r="AS4694" s="31"/>
    </row>
    <row r="4695" spans="44:45" x14ac:dyDescent="0.25">
      <c r="AR4695" s="30">
        <v>0.34500000000000014</v>
      </c>
      <c r="AS4695" s="31">
        <v>0.59755752861126255</v>
      </c>
    </row>
    <row r="4696" spans="44:45" x14ac:dyDescent="0.25">
      <c r="AR4696" s="30">
        <v>0.35500000000000015</v>
      </c>
      <c r="AS4696" s="31">
        <v>0.59755752861126255</v>
      </c>
    </row>
    <row r="4697" spans="44:45" x14ac:dyDescent="0.25">
      <c r="AR4697" s="30">
        <v>0.36500000000000016</v>
      </c>
      <c r="AS4697" s="31">
        <v>0.59755752861126255</v>
      </c>
    </row>
    <row r="4698" spans="44:45" x14ac:dyDescent="0.25">
      <c r="AR4698" s="30">
        <v>0.37500000000000017</v>
      </c>
      <c r="AS4698" s="31">
        <v>0.59755752861126255</v>
      </c>
    </row>
    <row r="4699" spans="44:45" x14ac:dyDescent="0.25">
      <c r="AR4699" s="30">
        <v>0.38500000000000018</v>
      </c>
      <c r="AS4699" s="31">
        <v>0.59755752861126255</v>
      </c>
    </row>
    <row r="4700" spans="44:45" x14ac:dyDescent="0.25">
      <c r="AR4700" s="30">
        <v>0.39500000000000018</v>
      </c>
      <c r="AS4700" s="31">
        <v>0.59755752861126255</v>
      </c>
    </row>
    <row r="4701" spans="44:45" x14ac:dyDescent="0.25">
      <c r="AR4701" s="30">
        <v>0.40500000000000019</v>
      </c>
      <c r="AS4701" s="31">
        <v>0.59755752861126255</v>
      </c>
    </row>
    <row r="4702" spans="44:45" x14ac:dyDescent="0.25">
      <c r="AR4702" s="30">
        <v>0.4150000000000002</v>
      </c>
      <c r="AS4702" s="31">
        <v>0.59755752861126255</v>
      </c>
    </row>
    <row r="4703" spans="44:45" x14ac:dyDescent="0.25">
      <c r="AR4703" s="30">
        <v>0.42500000000000021</v>
      </c>
      <c r="AS4703" s="31">
        <v>0.59755752861126255</v>
      </c>
    </row>
    <row r="4704" spans="44:45" x14ac:dyDescent="0.25">
      <c r="AR4704" s="30">
        <v>0.43500000000000022</v>
      </c>
      <c r="AS4704" s="31">
        <v>0.59755752861126255</v>
      </c>
    </row>
    <row r="4705" spans="44:45" x14ac:dyDescent="0.25">
      <c r="AR4705" s="30">
        <v>0.44500000000000023</v>
      </c>
      <c r="AS4705" s="31">
        <v>0.59755752861126255</v>
      </c>
    </row>
    <row r="4706" spans="44:45" x14ac:dyDescent="0.25">
      <c r="AR4706" s="30">
        <v>0.45500000000000024</v>
      </c>
      <c r="AS4706" s="31">
        <v>0.59755752861126255</v>
      </c>
    </row>
    <row r="4707" spans="44:45" x14ac:dyDescent="0.25">
      <c r="AR4707" s="30">
        <v>0.46500000000000025</v>
      </c>
      <c r="AS4707" s="31">
        <v>0.59755752861126255</v>
      </c>
    </row>
    <row r="4708" spans="44:45" x14ac:dyDescent="0.25">
      <c r="AR4708" s="30">
        <v>0.47500000000000026</v>
      </c>
      <c r="AS4708" s="31">
        <v>0.59755752861126255</v>
      </c>
    </row>
    <row r="4709" spans="44:45" x14ac:dyDescent="0.25">
      <c r="AR4709" s="30">
        <v>0.48500000000000026</v>
      </c>
      <c r="AS4709" s="31">
        <v>0.59755752861126255</v>
      </c>
    </row>
    <row r="4710" spans="44:45" x14ac:dyDescent="0.25">
      <c r="AR4710" s="30">
        <v>0.49500000000000027</v>
      </c>
      <c r="AS4710" s="31">
        <v>0.59755752861126255</v>
      </c>
    </row>
    <row r="4711" spans="44:45" x14ac:dyDescent="0.25">
      <c r="AR4711" s="30">
        <v>0.50500000000000023</v>
      </c>
      <c r="AS4711" s="31">
        <v>0.59755752861126255</v>
      </c>
    </row>
    <row r="4712" spans="44:45" x14ac:dyDescent="0.25">
      <c r="AR4712" s="30">
        <v>0.51500000000000024</v>
      </c>
      <c r="AS4712" s="31">
        <v>0.59755752861126255</v>
      </c>
    </row>
    <row r="4713" spans="44:45" x14ac:dyDescent="0.25">
      <c r="AR4713" s="30">
        <v>0.52500000000000024</v>
      </c>
      <c r="AS4713" s="31">
        <v>0.59755752861126255</v>
      </c>
    </row>
    <row r="4714" spans="44:45" x14ac:dyDescent="0.25">
      <c r="AR4714" s="30">
        <v>0.53500000000000025</v>
      </c>
      <c r="AS4714" s="31">
        <v>0.59755752861126255</v>
      </c>
    </row>
    <row r="4715" spans="44:45" x14ac:dyDescent="0.25">
      <c r="AR4715" s="30">
        <v>0.54500000000000026</v>
      </c>
      <c r="AS4715" s="31">
        <v>0.59755752861126255</v>
      </c>
    </row>
    <row r="4716" spans="44:45" x14ac:dyDescent="0.25">
      <c r="AR4716" s="30">
        <v>0.55500000000000027</v>
      </c>
      <c r="AS4716" s="31">
        <v>0.59755752861126255</v>
      </c>
    </row>
    <row r="4717" spans="44:45" x14ac:dyDescent="0.25">
      <c r="AR4717" s="30">
        <v>0.56500000000000028</v>
      </c>
      <c r="AS4717" s="31">
        <v>0.59755752861126255</v>
      </c>
    </row>
    <row r="4718" spans="44:45" x14ac:dyDescent="0.25">
      <c r="AR4718" s="30">
        <v>0.57500000000000029</v>
      </c>
      <c r="AS4718" s="31">
        <v>0.59755752861126255</v>
      </c>
    </row>
    <row r="4719" spans="44:45" x14ac:dyDescent="0.25">
      <c r="AR4719" s="30">
        <v>0.5850000000000003</v>
      </c>
      <c r="AS4719" s="31">
        <v>0.59755752861126255</v>
      </c>
    </row>
    <row r="4720" spans="44:45" x14ac:dyDescent="0.25">
      <c r="AR4720" s="30">
        <v>0.59500000000000031</v>
      </c>
      <c r="AS4720" s="31">
        <v>0.59755752861126255</v>
      </c>
    </row>
    <row r="4721" spans="44:45" x14ac:dyDescent="0.25">
      <c r="AR4721" s="30">
        <v>0.60500000000000032</v>
      </c>
      <c r="AS4721" s="31">
        <v>0.59755752861126255</v>
      </c>
    </row>
    <row r="4722" spans="44:45" x14ac:dyDescent="0.25">
      <c r="AR4722" s="30">
        <v>0.61500000000000032</v>
      </c>
      <c r="AS4722" s="31">
        <v>0.59755752861126255</v>
      </c>
    </row>
    <row r="4723" spans="44:45" x14ac:dyDescent="0.25">
      <c r="AR4723" s="30">
        <v>0.62500000000000033</v>
      </c>
      <c r="AS4723" s="31">
        <v>0.59755752861126255</v>
      </c>
    </row>
    <row r="4724" spans="44:45" x14ac:dyDescent="0.25">
      <c r="AR4724" s="30">
        <v>0.63500000000000034</v>
      </c>
      <c r="AS4724" s="31">
        <v>0.59755752861126255</v>
      </c>
    </row>
    <row r="4725" spans="44:45" x14ac:dyDescent="0.25">
      <c r="AR4725" s="30">
        <v>0.64500000000000035</v>
      </c>
      <c r="AS4725" s="31">
        <v>0.59755752861126255</v>
      </c>
    </row>
    <row r="4726" spans="44:45" x14ac:dyDescent="0.25">
      <c r="AR4726" s="30">
        <v>0.65500000000000036</v>
      </c>
      <c r="AS4726" s="31">
        <v>0.59755752861126255</v>
      </c>
    </row>
    <row r="4727" spans="44:45" x14ac:dyDescent="0.25">
      <c r="AR4727" s="30"/>
      <c r="AS4727" s="31"/>
    </row>
    <row r="4728" spans="44:45" x14ac:dyDescent="0.25">
      <c r="AR4728" s="30">
        <v>0.35000000000000014</v>
      </c>
      <c r="AS4728" s="31">
        <v>0.60621778264910697</v>
      </c>
    </row>
    <row r="4729" spans="44:45" x14ac:dyDescent="0.25">
      <c r="AR4729" s="30">
        <v>0.36000000000000015</v>
      </c>
      <c r="AS4729" s="31">
        <v>0.60621778264910697</v>
      </c>
    </row>
    <row r="4730" spans="44:45" x14ac:dyDescent="0.25">
      <c r="AR4730" s="30">
        <v>0.37000000000000016</v>
      </c>
      <c r="AS4730" s="31">
        <v>0.60621778264910697</v>
      </c>
    </row>
    <row r="4731" spans="44:45" x14ac:dyDescent="0.25">
      <c r="AR4731" s="30">
        <v>0.38000000000000017</v>
      </c>
      <c r="AS4731" s="31">
        <v>0.60621778264910697</v>
      </c>
    </row>
    <row r="4732" spans="44:45" x14ac:dyDescent="0.25">
      <c r="AR4732" s="30">
        <v>0.39000000000000018</v>
      </c>
      <c r="AS4732" s="31">
        <v>0.60621778264910697</v>
      </c>
    </row>
    <row r="4733" spans="44:45" x14ac:dyDescent="0.25">
      <c r="AR4733" s="30">
        <v>0.40000000000000019</v>
      </c>
      <c r="AS4733" s="31">
        <v>0.60621778264910697</v>
      </c>
    </row>
    <row r="4734" spans="44:45" x14ac:dyDescent="0.25">
      <c r="AR4734" s="30">
        <v>0.4100000000000002</v>
      </c>
      <c r="AS4734" s="31">
        <v>0.60621778264910697</v>
      </c>
    </row>
    <row r="4735" spans="44:45" x14ac:dyDescent="0.25">
      <c r="AR4735" s="30">
        <v>0.42000000000000021</v>
      </c>
      <c r="AS4735" s="31">
        <v>0.60621778264910697</v>
      </c>
    </row>
    <row r="4736" spans="44:45" x14ac:dyDescent="0.25">
      <c r="AR4736" s="30">
        <v>0.43000000000000022</v>
      </c>
      <c r="AS4736" s="31">
        <v>0.60621778264910697</v>
      </c>
    </row>
    <row r="4737" spans="44:45" x14ac:dyDescent="0.25">
      <c r="AR4737" s="30">
        <v>0.44000000000000022</v>
      </c>
      <c r="AS4737" s="31">
        <v>0.60621778264910697</v>
      </c>
    </row>
    <row r="4738" spans="44:45" x14ac:dyDescent="0.25">
      <c r="AR4738" s="30">
        <v>0.45000000000000023</v>
      </c>
      <c r="AS4738" s="31">
        <v>0.60621778264910697</v>
      </c>
    </row>
    <row r="4739" spans="44:45" x14ac:dyDescent="0.25">
      <c r="AR4739" s="30">
        <v>0.46000000000000024</v>
      </c>
      <c r="AS4739" s="31">
        <v>0.60621778264910697</v>
      </c>
    </row>
    <row r="4740" spans="44:45" x14ac:dyDescent="0.25">
      <c r="AR4740" s="30">
        <v>0.47000000000000025</v>
      </c>
      <c r="AS4740" s="31">
        <v>0.60621778264910697</v>
      </c>
    </row>
    <row r="4741" spans="44:45" x14ac:dyDescent="0.25">
      <c r="AR4741" s="30">
        <v>0.48000000000000026</v>
      </c>
      <c r="AS4741" s="31">
        <v>0.60621778264910697</v>
      </c>
    </row>
    <row r="4742" spans="44:45" x14ac:dyDescent="0.25">
      <c r="AR4742" s="30">
        <v>0.49000000000000027</v>
      </c>
      <c r="AS4742" s="31">
        <v>0.60621778264910697</v>
      </c>
    </row>
    <row r="4743" spans="44:45" x14ac:dyDescent="0.25">
      <c r="AR4743" s="30">
        <v>0.50000000000000022</v>
      </c>
      <c r="AS4743" s="31">
        <v>0.60621778264910697</v>
      </c>
    </row>
    <row r="4744" spans="44:45" x14ac:dyDescent="0.25">
      <c r="AR4744" s="30">
        <v>0.51000000000000023</v>
      </c>
      <c r="AS4744" s="31">
        <v>0.60621778264910697</v>
      </c>
    </row>
    <row r="4745" spans="44:45" x14ac:dyDescent="0.25">
      <c r="AR4745" s="30">
        <v>0.52000000000000024</v>
      </c>
      <c r="AS4745" s="31">
        <v>0.60621778264910697</v>
      </c>
    </row>
    <row r="4746" spans="44:45" x14ac:dyDescent="0.25">
      <c r="AR4746" s="30">
        <v>0.53000000000000025</v>
      </c>
      <c r="AS4746" s="31">
        <v>0.60621778264910697</v>
      </c>
    </row>
    <row r="4747" spans="44:45" x14ac:dyDescent="0.25">
      <c r="AR4747" s="30">
        <v>0.54000000000000026</v>
      </c>
      <c r="AS4747" s="31">
        <v>0.60621778264910697</v>
      </c>
    </row>
    <row r="4748" spans="44:45" x14ac:dyDescent="0.25">
      <c r="AR4748" s="30">
        <v>0.55000000000000027</v>
      </c>
      <c r="AS4748" s="31">
        <v>0.60621778264910697</v>
      </c>
    </row>
    <row r="4749" spans="44:45" x14ac:dyDescent="0.25">
      <c r="AR4749" s="30">
        <v>0.56000000000000028</v>
      </c>
      <c r="AS4749" s="31">
        <v>0.60621778264910697</v>
      </c>
    </row>
    <row r="4750" spans="44:45" x14ac:dyDescent="0.25">
      <c r="AR4750" s="30">
        <v>0.57000000000000028</v>
      </c>
      <c r="AS4750" s="31">
        <v>0.60621778264910697</v>
      </c>
    </row>
    <row r="4751" spans="44:45" x14ac:dyDescent="0.25">
      <c r="AR4751" s="30">
        <v>0.58000000000000029</v>
      </c>
      <c r="AS4751" s="31">
        <v>0.60621778264910697</v>
      </c>
    </row>
    <row r="4752" spans="44:45" x14ac:dyDescent="0.25">
      <c r="AR4752" s="30">
        <v>0.5900000000000003</v>
      </c>
      <c r="AS4752" s="31">
        <v>0.60621778264910697</v>
      </c>
    </row>
    <row r="4753" spans="44:45" x14ac:dyDescent="0.25">
      <c r="AR4753" s="30">
        <v>0.60000000000000031</v>
      </c>
      <c r="AS4753" s="31">
        <v>0.60621778264910697</v>
      </c>
    </row>
    <row r="4754" spans="44:45" x14ac:dyDescent="0.25">
      <c r="AR4754" s="30">
        <v>0.61000000000000032</v>
      </c>
      <c r="AS4754" s="31">
        <v>0.60621778264910697</v>
      </c>
    </row>
    <row r="4755" spans="44:45" x14ac:dyDescent="0.25">
      <c r="AR4755" s="30">
        <v>0.62000000000000033</v>
      </c>
      <c r="AS4755" s="31">
        <v>0.60621778264910697</v>
      </c>
    </row>
    <row r="4756" spans="44:45" x14ac:dyDescent="0.25">
      <c r="AR4756" s="30">
        <v>0.63000000000000034</v>
      </c>
      <c r="AS4756" s="31">
        <v>0.60621778264910697</v>
      </c>
    </row>
    <row r="4757" spans="44:45" x14ac:dyDescent="0.25">
      <c r="AR4757" s="30">
        <v>0.64000000000000035</v>
      </c>
      <c r="AS4757" s="31">
        <v>0.60621778264910697</v>
      </c>
    </row>
    <row r="4758" spans="44:45" x14ac:dyDescent="0.25">
      <c r="AR4758" s="30">
        <v>0.65000000000000036</v>
      </c>
      <c r="AS4758" s="31">
        <v>0.60621778264910697</v>
      </c>
    </row>
    <row r="4759" spans="44:45" x14ac:dyDescent="0.25">
      <c r="AR4759" s="30"/>
      <c r="AS4759" s="31"/>
    </row>
    <row r="4760" spans="44:45" x14ac:dyDescent="0.25">
      <c r="AR4760" s="30">
        <v>0.35500000000000015</v>
      </c>
      <c r="AS4760" s="31">
        <v>0.6148780366869514</v>
      </c>
    </row>
    <row r="4761" spans="44:45" x14ac:dyDescent="0.25">
      <c r="AR4761" s="30">
        <v>0.36500000000000016</v>
      </c>
      <c r="AS4761" s="31">
        <v>0.6148780366869514</v>
      </c>
    </row>
    <row r="4762" spans="44:45" x14ac:dyDescent="0.25">
      <c r="AR4762" s="30">
        <v>0.37500000000000017</v>
      </c>
      <c r="AS4762" s="31">
        <v>0.6148780366869514</v>
      </c>
    </row>
    <row r="4763" spans="44:45" x14ac:dyDescent="0.25">
      <c r="AR4763" s="30">
        <v>0.38500000000000018</v>
      </c>
      <c r="AS4763" s="31">
        <v>0.6148780366869514</v>
      </c>
    </row>
    <row r="4764" spans="44:45" x14ac:dyDescent="0.25">
      <c r="AR4764" s="30">
        <v>0.39500000000000018</v>
      </c>
      <c r="AS4764" s="31">
        <v>0.6148780366869514</v>
      </c>
    </row>
    <row r="4765" spans="44:45" x14ac:dyDescent="0.25">
      <c r="AR4765" s="30">
        <v>0.40500000000000019</v>
      </c>
      <c r="AS4765" s="31">
        <v>0.6148780366869514</v>
      </c>
    </row>
    <row r="4766" spans="44:45" x14ac:dyDescent="0.25">
      <c r="AR4766" s="30">
        <v>0.4150000000000002</v>
      </c>
      <c r="AS4766" s="31">
        <v>0.6148780366869514</v>
      </c>
    </row>
    <row r="4767" spans="44:45" x14ac:dyDescent="0.25">
      <c r="AR4767" s="30">
        <v>0.42500000000000021</v>
      </c>
      <c r="AS4767" s="31">
        <v>0.6148780366869514</v>
      </c>
    </row>
    <row r="4768" spans="44:45" x14ac:dyDescent="0.25">
      <c r="AR4768" s="30">
        <v>0.43500000000000022</v>
      </c>
      <c r="AS4768" s="31">
        <v>0.6148780366869514</v>
      </c>
    </row>
    <row r="4769" spans="44:45" x14ac:dyDescent="0.25">
      <c r="AR4769" s="30">
        <v>0.44500000000000023</v>
      </c>
      <c r="AS4769" s="31">
        <v>0.6148780366869514</v>
      </c>
    </row>
    <row r="4770" spans="44:45" x14ac:dyDescent="0.25">
      <c r="AR4770" s="30">
        <v>0.45500000000000024</v>
      </c>
      <c r="AS4770" s="31">
        <v>0.6148780366869514</v>
      </c>
    </row>
    <row r="4771" spans="44:45" x14ac:dyDescent="0.25">
      <c r="AR4771" s="30">
        <v>0.46500000000000025</v>
      </c>
      <c r="AS4771" s="31">
        <v>0.6148780366869514</v>
      </c>
    </row>
    <row r="4772" spans="44:45" x14ac:dyDescent="0.25">
      <c r="AR4772" s="30">
        <v>0.47500000000000026</v>
      </c>
      <c r="AS4772" s="31">
        <v>0.6148780366869514</v>
      </c>
    </row>
    <row r="4773" spans="44:45" x14ac:dyDescent="0.25">
      <c r="AR4773" s="30">
        <v>0.48500000000000026</v>
      </c>
      <c r="AS4773" s="31">
        <v>0.6148780366869514</v>
      </c>
    </row>
    <row r="4774" spans="44:45" x14ac:dyDescent="0.25">
      <c r="AR4774" s="30">
        <v>0.49500000000000027</v>
      </c>
      <c r="AS4774" s="31">
        <v>0.6148780366869514</v>
      </c>
    </row>
    <row r="4775" spans="44:45" x14ac:dyDescent="0.25">
      <c r="AR4775" s="30">
        <v>0.50500000000000023</v>
      </c>
      <c r="AS4775" s="31">
        <v>0.6148780366869514</v>
      </c>
    </row>
    <row r="4776" spans="44:45" x14ac:dyDescent="0.25">
      <c r="AR4776" s="30">
        <v>0.51500000000000024</v>
      </c>
      <c r="AS4776" s="31">
        <v>0.6148780366869514</v>
      </c>
    </row>
    <row r="4777" spans="44:45" x14ac:dyDescent="0.25">
      <c r="AR4777" s="30">
        <v>0.52500000000000024</v>
      </c>
      <c r="AS4777" s="31">
        <v>0.6148780366869514</v>
      </c>
    </row>
    <row r="4778" spans="44:45" x14ac:dyDescent="0.25">
      <c r="AR4778" s="30">
        <v>0.53500000000000025</v>
      </c>
      <c r="AS4778" s="31">
        <v>0.6148780366869514</v>
      </c>
    </row>
    <row r="4779" spans="44:45" x14ac:dyDescent="0.25">
      <c r="AR4779" s="30">
        <v>0.54500000000000026</v>
      </c>
      <c r="AS4779" s="31">
        <v>0.6148780366869514</v>
      </c>
    </row>
    <row r="4780" spans="44:45" x14ac:dyDescent="0.25">
      <c r="AR4780" s="30">
        <v>0.55500000000000027</v>
      </c>
      <c r="AS4780" s="31">
        <v>0.6148780366869514</v>
      </c>
    </row>
    <row r="4781" spans="44:45" x14ac:dyDescent="0.25">
      <c r="AR4781" s="30">
        <v>0.56500000000000028</v>
      </c>
      <c r="AS4781" s="31">
        <v>0.6148780366869514</v>
      </c>
    </row>
    <row r="4782" spans="44:45" x14ac:dyDescent="0.25">
      <c r="AR4782" s="30">
        <v>0.57500000000000029</v>
      </c>
      <c r="AS4782" s="31">
        <v>0.6148780366869514</v>
      </c>
    </row>
    <row r="4783" spans="44:45" x14ac:dyDescent="0.25">
      <c r="AR4783" s="30">
        <v>0.5850000000000003</v>
      </c>
      <c r="AS4783" s="31">
        <v>0.6148780366869514</v>
      </c>
    </row>
    <row r="4784" spans="44:45" x14ac:dyDescent="0.25">
      <c r="AR4784" s="30">
        <v>0.59500000000000031</v>
      </c>
      <c r="AS4784" s="31">
        <v>0.6148780366869514</v>
      </c>
    </row>
    <row r="4785" spans="44:45" x14ac:dyDescent="0.25">
      <c r="AR4785" s="30">
        <v>0.60500000000000032</v>
      </c>
      <c r="AS4785" s="31">
        <v>0.6148780366869514</v>
      </c>
    </row>
    <row r="4786" spans="44:45" x14ac:dyDescent="0.25">
      <c r="AR4786" s="30">
        <v>0.61500000000000032</v>
      </c>
      <c r="AS4786" s="31">
        <v>0.6148780366869514</v>
      </c>
    </row>
    <row r="4787" spans="44:45" x14ac:dyDescent="0.25">
      <c r="AR4787" s="30">
        <v>0.62500000000000033</v>
      </c>
      <c r="AS4787" s="31">
        <v>0.6148780366869514</v>
      </c>
    </row>
    <row r="4788" spans="44:45" x14ac:dyDescent="0.25">
      <c r="AR4788" s="30">
        <v>0.63500000000000034</v>
      </c>
      <c r="AS4788" s="31">
        <v>0.6148780366869514</v>
      </c>
    </row>
    <row r="4789" spans="44:45" x14ac:dyDescent="0.25">
      <c r="AR4789" s="30">
        <v>0.64500000000000035</v>
      </c>
      <c r="AS4789" s="31">
        <v>0.6148780366869514</v>
      </c>
    </row>
    <row r="4790" spans="44:45" x14ac:dyDescent="0.25">
      <c r="AR4790" s="30"/>
      <c r="AS4790" s="31"/>
    </row>
    <row r="4791" spans="44:45" x14ac:dyDescent="0.25">
      <c r="AR4791" s="30">
        <v>0.36000000000000015</v>
      </c>
      <c r="AS4791" s="31">
        <v>0.62353829072479583</v>
      </c>
    </row>
    <row r="4792" spans="44:45" x14ac:dyDescent="0.25">
      <c r="AR4792" s="30">
        <v>0.37000000000000016</v>
      </c>
      <c r="AS4792" s="31">
        <v>0.62353829072479583</v>
      </c>
    </row>
    <row r="4793" spans="44:45" x14ac:dyDescent="0.25">
      <c r="AR4793" s="30">
        <v>0.38000000000000017</v>
      </c>
      <c r="AS4793" s="31">
        <v>0.62353829072479583</v>
      </c>
    </row>
    <row r="4794" spans="44:45" x14ac:dyDescent="0.25">
      <c r="AR4794" s="30">
        <v>0.39000000000000018</v>
      </c>
      <c r="AS4794" s="31">
        <v>0.62353829072479583</v>
      </c>
    </row>
    <row r="4795" spans="44:45" x14ac:dyDescent="0.25">
      <c r="AR4795" s="30">
        <v>0.40000000000000019</v>
      </c>
      <c r="AS4795" s="31">
        <v>0.62353829072479583</v>
      </c>
    </row>
    <row r="4796" spans="44:45" x14ac:dyDescent="0.25">
      <c r="AR4796" s="30">
        <v>0.4100000000000002</v>
      </c>
      <c r="AS4796" s="31">
        <v>0.62353829072479583</v>
      </c>
    </row>
    <row r="4797" spans="44:45" x14ac:dyDescent="0.25">
      <c r="AR4797" s="30">
        <v>0.42000000000000021</v>
      </c>
      <c r="AS4797" s="31">
        <v>0.62353829072479583</v>
      </c>
    </row>
    <row r="4798" spans="44:45" x14ac:dyDescent="0.25">
      <c r="AR4798" s="30">
        <v>0.43000000000000022</v>
      </c>
      <c r="AS4798" s="31">
        <v>0.62353829072479583</v>
      </c>
    </row>
    <row r="4799" spans="44:45" x14ac:dyDescent="0.25">
      <c r="AR4799" s="30">
        <v>0.44000000000000022</v>
      </c>
      <c r="AS4799" s="31">
        <v>0.62353829072479583</v>
      </c>
    </row>
    <row r="4800" spans="44:45" x14ac:dyDescent="0.25">
      <c r="AR4800" s="30">
        <v>0.45000000000000023</v>
      </c>
      <c r="AS4800" s="31">
        <v>0.62353829072479583</v>
      </c>
    </row>
    <row r="4801" spans="44:45" x14ac:dyDescent="0.25">
      <c r="AR4801" s="30">
        <v>0.46000000000000024</v>
      </c>
      <c r="AS4801" s="31">
        <v>0.62353829072479583</v>
      </c>
    </row>
    <row r="4802" spans="44:45" x14ac:dyDescent="0.25">
      <c r="AR4802" s="30">
        <v>0.47000000000000025</v>
      </c>
      <c r="AS4802" s="31">
        <v>0.62353829072479583</v>
      </c>
    </row>
    <row r="4803" spans="44:45" x14ac:dyDescent="0.25">
      <c r="AR4803" s="30">
        <v>0.48000000000000026</v>
      </c>
      <c r="AS4803" s="31">
        <v>0.62353829072479583</v>
      </c>
    </row>
    <row r="4804" spans="44:45" x14ac:dyDescent="0.25">
      <c r="AR4804" s="30">
        <v>0.49000000000000027</v>
      </c>
      <c r="AS4804" s="31">
        <v>0.62353829072479583</v>
      </c>
    </row>
    <row r="4805" spans="44:45" x14ac:dyDescent="0.25">
      <c r="AR4805" s="30">
        <v>0.50000000000000022</v>
      </c>
      <c r="AS4805" s="31">
        <v>0.62353829072479583</v>
      </c>
    </row>
    <row r="4806" spans="44:45" x14ac:dyDescent="0.25">
      <c r="AR4806" s="30">
        <v>0.51000000000000023</v>
      </c>
      <c r="AS4806" s="31">
        <v>0.62353829072479583</v>
      </c>
    </row>
    <row r="4807" spans="44:45" x14ac:dyDescent="0.25">
      <c r="AR4807" s="30">
        <v>0.52000000000000024</v>
      </c>
      <c r="AS4807" s="31">
        <v>0.62353829072479583</v>
      </c>
    </row>
    <row r="4808" spans="44:45" x14ac:dyDescent="0.25">
      <c r="AR4808" s="30">
        <v>0.53000000000000025</v>
      </c>
      <c r="AS4808" s="31">
        <v>0.62353829072479583</v>
      </c>
    </row>
    <row r="4809" spans="44:45" x14ac:dyDescent="0.25">
      <c r="AR4809" s="30">
        <v>0.54000000000000026</v>
      </c>
      <c r="AS4809" s="31">
        <v>0.62353829072479583</v>
      </c>
    </row>
    <row r="4810" spans="44:45" x14ac:dyDescent="0.25">
      <c r="AR4810" s="30">
        <v>0.55000000000000027</v>
      </c>
      <c r="AS4810" s="31">
        <v>0.62353829072479583</v>
      </c>
    </row>
    <row r="4811" spans="44:45" x14ac:dyDescent="0.25">
      <c r="AR4811" s="30">
        <v>0.56000000000000028</v>
      </c>
      <c r="AS4811" s="31">
        <v>0.62353829072479583</v>
      </c>
    </row>
    <row r="4812" spans="44:45" x14ac:dyDescent="0.25">
      <c r="AR4812" s="30">
        <v>0.57000000000000028</v>
      </c>
      <c r="AS4812" s="31">
        <v>0.62353829072479583</v>
      </c>
    </row>
    <row r="4813" spans="44:45" x14ac:dyDescent="0.25">
      <c r="AR4813" s="30">
        <v>0.58000000000000029</v>
      </c>
      <c r="AS4813" s="31">
        <v>0.62353829072479583</v>
      </c>
    </row>
    <row r="4814" spans="44:45" x14ac:dyDescent="0.25">
      <c r="AR4814" s="30">
        <v>0.5900000000000003</v>
      </c>
      <c r="AS4814" s="31">
        <v>0.62353829072479583</v>
      </c>
    </row>
    <row r="4815" spans="44:45" x14ac:dyDescent="0.25">
      <c r="AR4815" s="30">
        <v>0.60000000000000031</v>
      </c>
      <c r="AS4815" s="31">
        <v>0.62353829072479583</v>
      </c>
    </row>
    <row r="4816" spans="44:45" x14ac:dyDescent="0.25">
      <c r="AR4816" s="30">
        <v>0.61000000000000032</v>
      </c>
      <c r="AS4816" s="31">
        <v>0.62353829072479583</v>
      </c>
    </row>
    <row r="4817" spans="44:45" x14ac:dyDescent="0.25">
      <c r="AR4817" s="30">
        <v>0.62000000000000033</v>
      </c>
      <c r="AS4817" s="31">
        <v>0.62353829072479583</v>
      </c>
    </row>
    <row r="4818" spans="44:45" x14ac:dyDescent="0.25">
      <c r="AR4818" s="30">
        <v>0.63000000000000034</v>
      </c>
      <c r="AS4818" s="31">
        <v>0.62353829072479583</v>
      </c>
    </row>
    <row r="4819" spans="44:45" x14ac:dyDescent="0.25">
      <c r="AR4819" s="30">
        <v>0.64000000000000035</v>
      </c>
      <c r="AS4819" s="31">
        <v>0.62353829072479583</v>
      </c>
    </row>
    <row r="4820" spans="44:45" x14ac:dyDescent="0.25">
      <c r="AR4820" s="30"/>
      <c r="AS4820" s="31"/>
    </row>
    <row r="4821" spans="44:45" x14ac:dyDescent="0.25">
      <c r="AR4821" s="30">
        <v>0.36500000000000016</v>
      </c>
      <c r="AS4821" s="31">
        <v>0.63219854476264015</v>
      </c>
    </row>
    <row r="4822" spans="44:45" x14ac:dyDescent="0.25">
      <c r="AR4822" s="30">
        <v>0.37500000000000017</v>
      </c>
      <c r="AS4822" s="31">
        <v>0.63219854476264015</v>
      </c>
    </row>
    <row r="4823" spans="44:45" x14ac:dyDescent="0.25">
      <c r="AR4823" s="30">
        <v>0.38500000000000018</v>
      </c>
      <c r="AS4823" s="31">
        <v>0.63219854476264015</v>
      </c>
    </row>
    <row r="4824" spans="44:45" x14ac:dyDescent="0.25">
      <c r="AR4824" s="30">
        <v>0.39500000000000018</v>
      </c>
      <c r="AS4824" s="31">
        <v>0.63219854476264015</v>
      </c>
    </row>
    <row r="4825" spans="44:45" x14ac:dyDescent="0.25">
      <c r="AR4825" s="30">
        <v>0.40500000000000019</v>
      </c>
      <c r="AS4825" s="31">
        <v>0.63219854476264015</v>
      </c>
    </row>
    <row r="4826" spans="44:45" x14ac:dyDescent="0.25">
      <c r="AR4826" s="30">
        <v>0.4150000000000002</v>
      </c>
      <c r="AS4826" s="31">
        <v>0.63219854476264015</v>
      </c>
    </row>
    <row r="4827" spans="44:45" x14ac:dyDescent="0.25">
      <c r="AR4827" s="30">
        <v>0.42500000000000021</v>
      </c>
      <c r="AS4827" s="31">
        <v>0.63219854476264015</v>
      </c>
    </row>
    <row r="4828" spans="44:45" x14ac:dyDescent="0.25">
      <c r="AR4828" s="30">
        <v>0.43500000000000022</v>
      </c>
      <c r="AS4828" s="31">
        <v>0.63219854476264015</v>
      </c>
    </row>
    <row r="4829" spans="44:45" x14ac:dyDescent="0.25">
      <c r="AR4829" s="30">
        <v>0.44500000000000023</v>
      </c>
      <c r="AS4829" s="31">
        <v>0.63219854476264015</v>
      </c>
    </row>
    <row r="4830" spans="44:45" x14ac:dyDescent="0.25">
      <c r="AR4830" s="30">
        <v>0.45500000000000024</v>
      </c>
      <c r="AS4830" s="31">
        <v>0.63219854476264015</v>
      </c>
    </row>
    <row r="4831" spans="44:45" x14ac:dyDescent="0.25">
      <c r="AR4831" s="30">
        <v>0.46500000000000025</v>
      </c>
      <c r="AS4831" s="31">
        <v>0.63219854476264015</v>
      </c>
    </row>
    <row r="4832" spans="44:45" x14ac:dyDescent="0.25">
      <c r="AR4832" s="30">
        <v>0.47500000000000026</v>
      </c>
      <c r="AS4832" s="31">
        <v>0.63219854476264015</v>
      </c>
    </row>
    <row r="4833" spans="44:45" x14ac:dyDescent="0.25">
      <c r="AR4833" s="30">
        <v>0.48500000000000026</v>
      </c>
      <c r="AS4833" s="31">
        <v>0.63219854476264015</v>
      </c>
    </row>
    <row r="4834" spans="44:45" x14ac:dyDescent="0.25">
      <c r="AR4834" s="30">
        <v>0.49500000000000027</v>
      </c>
      <c r="AS4834" s="31">
        <v>0.63219854476264015</v>
      </c>
    </row>
    <row r="4835" spans="44:45" x14ac:dyDescent="0.25">
      <c r="AR4835" s="30">
        <v>0.50500000000000023</v>
      </c>
      <c r="AS4835" s="31">
        <v>0.63219854476264015</v>
      </c>
    </row>
    <row r="4836" spans="44:45" x14ac:dyDescent="0.25">
      <c r="AR4836" s="30">
        <v>0.51500000000000024</v>
      </c>
      <c r="AS4836" s="31">
        <v>0.63219854476264015</v>
      </c>
    </row>
    <row r="4837" spans="44:45" x14ac:dyDescent="0.25">
      <c r="AR4837" s="30">
        <v>0.52500000000000024</v>
      </c>
      <c r="AS4837" s="31">
        <v>0.63219854476264015</v>
      </c>
    </row>
    <row r="4838" spans="44:45" x14ac:dyDescent="0.25">
      <c r="AR4838" s="30">
        <v>0.53500000000000025</v>
      </c>
      <c r="AS4838" s="31">
        <v>0.63219854476264015</v>
      </c>
    </row>
    <row r="4839" spans="44:45" x14ac:dyDescent="0.25">
      <c r="AR4839" s="30">
        <v>0.54500000000000026</v>
      </c>
      <c r="AS4839" s="31">
        <v>0.63219854476264015</v>
      </c>
    </row>
    <row r="4840" spans="44:45" x14ac:dyDescent="0.25">
      <c r="AR4840" s="30">
        <v>0.55500000000000027</v>
      </c>
      <c r="AS4840" s="31">
        <v>0.63219854476264015</v>
      </c>
    </row>
    <row r="4841" spans="44:45" x14ac:dyDescent="0.25">
      <c r="AR4841" s="30">
        <v>0.56500000000000028</v>
      </c>
      <c r="AS4841" s="31">
        <v>0.63219854476264015</v>
      </c>
    </row>
    <row r="4842" spans="44:45" x14ac:dyDescent="0.25">
      <c r="AR4842" s="30">
        <v>0.57500000000000029</v>
      </c>
      <c r="AS4842" s="31">
        <v>0.63219854476264015</v>
      </c>
    </row>
    <row r="4843" spans="44:45" x14ac:dyDescent="0.25">
      <c r="AR4843" s="30">
        <v>0.5850000000000003</v>
      </c>
      <c r="AS4843" s="31">
        <v>0.63219854476264015</v>
      </c>
    </row>
    <row r="4844" spans="44:45" x14ac:dyDescent="0.25">
      <c r="AR4844" s="30">
        <v>0.59500000000000031</v>
      </c>
      <c r="AS4844" s="31">
        <v>0.63219854476264015</v>
      </c>
    </row>
    <row r="4845" spans="44:45" x14ac:dyDescent="0.25">
      <c r="AR4845" s="30">
        <v>0.60500000000000032</v>
      </c>
      <c r="AS4845" s="31">
        <v>0.63219854476264015</v>
      </c>
    </row>
    <row r="4846" spans="44:45" x14ac:dyDescent="0.25">
      <c r="AR4846" s="30">
        <v>0.61500000000000032</v>
      </c>
      <c r="AS4846" s="31">
        <v>0.63219854476264015</v>
      </c>
    </row>
    <row r="4847" spans="44:45" x14ac:dyDescent="0.25">
      <c r="AR4847" s="30">
        <v>0.62500000000000033</v>
      </c>
      <c r="AS4847" s="31">
        <v>0.63219854476264015</v>
      </c>
    </row>
    <row r="4848" spans="44:45" x14ac:dyDescent="0.25">
      <c r="AR4848" s="30">
        <v>0.63500000000000034</v>
      </c>
      <c r="AS4848" s="31">
        <v>0.63219854476264015</v>
      </c>
    </row>
    <row r="4849" spans="44:45" x14ac:dyDescent="0.25">
      <c r="AR4849" s="30"/>
      <c r="AS4849" s="31"/>
    </row>
    <row r="4850" spans="44:45" x14ac:dyDescent="0.25">
      <c r="AR4850" s="30">
        <v>0.37000000000000016</v>
      </c>
      <c r="AS4850" s="31">
        <v>0.64085879880048457</v>
      </c>
    </row>
    <row r="4851" spans="44:45" x14ac:dyDescent="0.25">
      <c r="AR4851" s="30">
        <v>0.38000000000000017</v>
      </c>
      <c r="AS4851" s="31">
        <v>0.64085879880048457</v>
      </c>
    </row>
    <row r="4852" spans="44:45" x14ac:dyDescent="0.25">
      <c r="AR4852" s="30">
        <v>0.39000000000000018</v>
      </c>
      <c r="AS4852" s="31">
        <v>0.64085879880048457</v>
      </c>
    </row>
    <row r="4853" spans="44:45" x14ac:dyDescent="0.25">
      <c r="AR4853" s="30">
        <v>0.40000000000000019</v>
      </c>
      <c r="AS4853" s="31">
        <v>0.64085879880048457</v>
      </c>
    </row>
    <row r="4854" spans="44:45" x14ac:dyDescent="0.25">
      <c r="AR4854" s="30">
        <v>0.4100000000000002</v>
      </c>
      <c r="AS4854" s="31">
        <v>0.64085879880048457</v>
      </c>
    </row>
    <row r="4855" spans="44:45" x14ac:dyDescent="0.25">
      <c r="AR4855" s="30">
        <v>0.42000000000000021</v>
      </c>
      <c r="AS4855" s="31">
        <v>0.64085879880048457</v>
      </c>
    </row>
    <row r="4856" spans="44:45" x14ac:dyDescent="0.25">
      <c r="AR4856" s="30">
        <v>0.43000000000000022</v>
      </c>
      <c r="AS4856" s="31">
        <v>0.64085879880048457</v>
      </c>
    </row>
    <row r="4857" spans="44:45" x14ac:dyDescent="0.25">
      <c r="AR4857" s="30">
        <v>0.44000000000000022</v>
      </c>
      <c r="AS4857" s="31">
        <v>0.64085879880048457</v>
      </c>
    </row>
    <row r="4858" spans="44:45" x14ac:dyDescent="0.25">
      <c r="AR4858" s="30">
        <v>0.45000000000000023</v>
      </c>
      <c r="AS4858" s="31">
        <v>0.64085879880048457</v>
      </c>
    </row>
    <row r="4859" spans="44:45" x14ac:dyDescent="0.25">
      <c r="AR4859" s="30">
        <v>0.46000000000000024</v>
      </c>
      <c r="AS4859" s="31">
        <v>0.64085879880048457</v>
      </c>
    </row>
    <row r="4860" spans="44:45" x14ac:dyDescent="0.25">
      <c r="AR4860" s="30">
        <v>0.47000000000000025</v>
      </c>
      <c r="AS4860" s="31">
        <v>0.64085879880048457</v>
      </c>
    </row>
    <row r="4861" spans="44:45" x14ac:dyDescent="0.25">
      <c r="AR4861" s="30">
        <v>0.48000000000000026</v>
      </c>
      <c r="AS4861" s="31">
        <v>0.64085879880048457</v>
      </c>
    </row>
    <row r="4862" spans="44:45" x14ac:dyDescent="0.25">
      <c r="AR4862" s="30">
        <v>0.49000000000000027</v>
      </c>
      <c r="AS4862" s="31">
        <v>0.64085879880048457</v>
      </c>
    </row>
    <row r="4863" spans="44:45" x14ac:dyDescent="0.25">
      <c r="AR4863" s="30">
        <v>0.50000000000000022</v>
      </c>
      <c r="AS4863" s="31">
        <v>0.64085879880048457</v>
      </c>
    </row>
    <row r="4864" spans="44:45" x14ac:dyDescent="0.25">
      <c r="AR4864" s="30">
        <v>0.51000000000000023</v>
      </c>
      <c r="AS4864" s="31">
        <v>0.64085879880048457</v>
      </c>
    </row>
    <row r="4865" spans="44:45" x14ac:dyDescent="0.25">
      <c r="AR4865" s="30">
        <v>0.52000000000000024</v>
      </c>
      <c r="AS4865" s="31">
        <v>0.64085879880048457</v>
      </c>
    </row>
    <row r="4866" spans="44:45" x14ac:dyDescent="0.25">
      <c r="AR4866" s="30">
        <v>0.53000000000000025</v>
      </c>
      <c r="AS4866" s="31">
        <v>0.64085879880048457</v>
      </c>
    </row>
    <row r="4867" spans="44:45" x14ac:dyDescent="0.25">
      <c r="AR4867" s="30">
        <v>0.54000000000000026</v>
      </c>
      <c r="AS4867" s="31">
        <v>0.64085879880048457</v>
      </c>
    </row>
    <row r="4868" spans="44:45" x14ac:dyDescent="0.25">
      <c r="AR4868" s="30">
        <v>0.55000000000000027</v>
      </c>
      <c r="AS4868" s="31">
        <v>0.64085879880048457</v>
      </c>
    </row>
    <row r="4869" spans="44:45" x14ac:dyDescent="0.25">
      <c r="AR4869" s="30">
        <v>0.56000000000000028</v>
      </c>
      <c r="AS4869" s="31">
        <v>0.64085879880048457</v>
      </c>
    </row>
    <row r="4870" spans="44:45" x14ac:dyDescent="0.25">
      <c r="AR4870" s="30">
        <v>0.57000000000000028</v>
      </c>
      <c r="AS4870" s="31">
        <v>0.64085879880048457</v>
      </c>
    </row>
    <row r="4871" spans="44:45" x14ac:dyDescent="0.25">
      <c r="AR4871" s="30">
        <v>0.58000000000000029</v>
      </c>
      <c r="AS4871" s="31">
        <v>0.64085879880048457</v>
      </c>
    </row>
    <row r="4872" spans="44:45" x14ac:dyDescent="0.25">
      <c r="AR4872" s="30">
        <v>0.5900000000000003</v>
      </c>
      <c r="AS4872" s="31">
        <v>0.64085879880048457</v>
      </c>
    </row>
    <row r="4873" spans="44:45" x14ac:dyDescent="0.25">
      <c r="AR4873" s="30">
        <v>0.60000000000000031</v>
      </c>
      <c r="AS4873" s="31">
        <v>0.64085879880048457</v>
      </c>
    </row>
    <row r="4874" spans="44:45" x14ac:dyDescent="0.25">
      <c r="AR4874" s="30">
        <v>0.61000000000000032</v>
      </c>
      <c r="AS4874" s="31">
        <v>0.64085879880048457</v>
      </c>
    </row>
    <row r="4875" spans="44:45" x14ac:dyDescent="0.25">
      <c r="AR4875" s="30">
        <v>0.62000000000000033</v>
      </c>
      <c r="AS4875" s="31">
        <v>0.64085879880048457</v>
      </c>
    </row>
    <row r="4876" spans="44:45" x14ac:dyDescent="0.25">
      <c r="AR4876" s="30">
        <v>0.63000000000000034</v>
      </c>
      <c r="AS4876" s="31">
        <v>0.64085879880048457</v>
      </c>
    </row>
    <row r="4877" spans="44:45" x14ac:dyDescent="0.25">
      <c r="AR4877" s="30"/>
      <c r="AS4877" s="31"/>
    </row>
    <row r="4878" spans="44:45" x14ac:dyDescent="0.25">
      <c r="AR4878" s="30">
        <v>0.37500000000000017</v>
      </c>
      <c r="AS4878" s="31">
        <v>0.649519052838329</v>
      </c>
    </row>
    <row r="4879" spans="44:45" x14ac:dyDescent="0.25">
      <c r="AR4879" s="30">
        <v>0.38500000000000018</v>
      </c>
      <c r="AS4879" s="31">
        <v>0.649519052838329</v>
      </c>
    </row>
    <row r="4880" spans="44:45" x14ac:dyDescent="0.25">
      <c r="AR4880" s="30">
        <v>0.39500000000000018</v>
      </c>
      <c r="AS4880" s="31">
        <v>0.649519052838329</v>
      </c>
    </row>
    <row r="4881" spans="44:45" x14ac:dyDescent="0.25">
      <c r="AR4881" s="30">
        <v>0.40500000000000019</v>
      </c>
      <c r="AS4881" s="31">
        <v>0.649519052838329</v>
      </c>
    </row>
    <row r="4882" spans="44:45" x14ac:dyDescent="0.25">
      <c r="AR4882" s="30">
        <v>0.4150000000000002</v>
      </c>
      <c r="AS4882" s="31">
        <v>0.649519052838329</v>
      </c>
    </row>
    <row r="4883" spans="44:45" x14ac:dyDescent="0.25">
      <c r="AR4883" s="30">
        <v>0.42500000000000021</v>
      </c>
      <c r="AS4883" s="31">
        <v>0.649519052838329</v>
      </c>
    </row>
    <row r="4884" spans="44:45" x14ac:dyDescent="0.25">
      <c r="AR4884" s="30">
        <v>0.43500000000000022</v>
      </c>
      <c r="AS4884" s="31">
        <v>0.649519052838329</v>
      </c>
    </row>
    <row r="4885" spans="44:45" x14ac:dyDescent="0.25">
      <c r="AR4885" s="30">
        <v>0.44500000000000023</v>
      </c>
      <c r="AS4885" s="31">
        <v>0.649519052838329</v>
      </c>
    </row>
    <row r="4886" spans="44:45" x14ac:dyDescent="0.25">
      <c r="AR4886" s="30">
        <v>0.45500000000000024</v>
      </c>
      <c r="AS4886" s="31">
        <v>0.649519052838329</v>
      </c>
    </row>
    <row r="4887" spans="44:45" x14ac:dyDescent="0.25">
      <c r="AR4887" s="30">
        <v>0.46500000000000025</v>
      </c>
      <c r="AS4887" s="31">
        <v>0.649519052838329</v>
      </c>
    </row>
    <row r="4888" spans="44:45" x14ac:dyDescent="0.25">
      <c r="AR4888" s="30">
        <v>0.47500000000000026</v>
      </c>
      <c r="AS4888" s="31">
        <v>0.649519052838329</v>
      </c>
    </row>
    <row r="4889" spans="44:45" x14ac:dyDescent="0.25">
      <c r="AR4889" s="30">
        <v>0.48500000000000026</v>
      </c>
      <c r="AS4889" s="31">
        <v>0.649519052838329</v>
      </c>
    </row>
    <row r="4890" spans="44:45" x14ac:dyDescent="0.25">
      <c r="AR4890" s="30">
        <v>0.49500000000000027</v>
      </c>
      <c r="AS4890" s="31">
        <v>0.649519052838329</v>
      </c>
    </row>
    <row r="4891" spans="44:45" x14ac:dyDescent="0.25">
      <c r="AR4891" s="30">
        <v>0.50500000000000023</v>
      </c>
      <c r="AS4891" s="31">
        <v>0.649519052838329</v>
      </c>
    </row>
    <row r="4892" spans="44:45" x14ac:dyDescent="0.25">
      <c r="AR4892" s="30">
        <v>0.51500000000000024</v>
      </c>
      <c r="AS4892" s="31">
        <v>0.649519052838329</v>
      </c>
    </row>
    <row r="4893" spans="44:45" x14ac:dyDescent="0.25">
      <c r="AR4893" s="30">
        <v>0.52500000000000024</v>
      </c>
      <c r="AS4893" s="31">
        <v>0.649519052838329</v>
      </c>
    </row>
    <row r="4894" spans="44:45" x14ac:dyDescent="0.25">
      <c r="AR4894" s="30">
        <v>0.53500000000000025</v>
      </c>
      <c r="AS4894" s="31">
        <v>0.649519052838329</v>
      </c>
    </row>
    <row r="4895" spans="44:45" x14ac:dyDescent="0.25">
      <c r="AR4895" s="30">
        <v>0.54500000000000026</v>
      </c>
      <c r="AS4895" s="31">
        <v>0.649519052838329</v>
      </c>
    </row>
    <row r="4896" spans="44:45" x14ac:dyDescent="0.25">
      <c r="AR4896" s="30">
        <v>0.55500000000000027</v>
      </c>
      <c r="AS4896" s="31">
        <v>0.649519052838329</v>
      </c>
    </row>
    <row r="4897" spans="44:45" x14ac:dyDescent="0.25">
      <c r="AR4897" s="30">
        <v>0.56500000000000028</v>
      </c>
      <c r="AS4897" s="31">
        <v>0.649519052838329</v>
      </c>
    </row>
    <row r="4898" spans="44:45" x14ac:dyDescent="0.25">
      <c r="AR4898" s="30">
        <v>0.57500000000000029</v>
      </c>
      <c r="AS4898" s="31">
        <v>0.649519052838329</v>
      </c>
    </row>
    <row r="4899" spans="44:45" x14ac:dyDescent="0.25">
      <c r="AR4899" s="30">
        <v>0.5850000000000003</v>
      </c>
      <c r="AS4899" s="31">
        <v>0.649519052838329</v>
      </c>
    </row>
    <row r="4900" spans="44:45" x14ac:dyDescent="0.25">
      <c r="AR4900" s="30">
        <v>0.59500000000000031</v>
      </c>
      <c r="AS4900" s="31">
        <v>0.649519052838329</v>
      </c>
    </row>
    <row r="4901" spans="44:45" x14ac:dyDescent="0.25">
      <c r="AR4901" s="30">
        <v>0.60500000000000032</v>
      </c>
      <c r="AS4901" s="31">
        <v>0.649519052838329</v>
      </c>
    </row>
    <row r="4902" spans="44:45" x14ac:dyDescent="0.25">
      <c r="AR4902" s="30">
        <v>0.61500000000000032</v>
      </c>
      <c r="AS4902" s="31">
        <v>0.649519052838329</v>
      </c>
    </row>
    <row r="4903" spans="44:45" x14ac:dyDescent="0.25">
      <c r="AR4903" s="30">
        <v>0.62500000000000033</v>
      </c>
      <c r="AS4903" s="31">
        <v>0.649519052838329</v>
      </c>
    </row>
    <row r="4904" spans="44:45" x14ac:dyDescent="0.25">
      <c r="AR4904" s="30"/>
      <c r="AS4904" s="31"/>
    </row>
    <row r="4905" spans="44:45" x14ac:dyDescent="0.25">
      <c r="AR4905" s="30">
        <v>0.38000000000000017</v>
      </c>
      <c r="AS4905" s="31">
        <v>0.65817930687617343</v>
      </c>
    </row>
    <row r="4906" spans="44:45" x14ac:dyDescent="0.25">
      <c r="AR4906" s="30">
        <v>0.39000000000000018</v>
      </c>
      <c r="AS4906" s="31">
        <v>0.65817930687617343</v>
      </c>
    </row>
    <row r="4907" spans="44:45" x14ac:dyDescent="0.25">
      <c r="AR4907" s="30">
        <v>0.40000000000000019</v>
      </c>
      <c r="AS4907" s="31">
        <v>0.65817930687617343</v>
      </c>
    </row>
    <row r="4908" spans="44:45" x14ac:dyDescent="0.25">
      <c r="AR4908" s="30">
        <v>0.4100000000000002</v>
      </c>
      <c r="AS4908" s="31">
        <v>0.65817930687617343</v>
      </c>
    </row>
    <row r="4909" spans="44:45" x14ac:dyDescent="0.25">
      <c r="AR4909" s="30">
        <v>0.42000000000000021</v>
      </c>
      <c r="AS4909" s="31">
        <v>0.65817930687617343</v>
      </c>
    </row>
    <row r="4910" spans="44:45" x14ac:dyDescent="0.25">
      <c r="AR4910" s="30">
        <v>0.43000000000000022</v>
      </c>
      <c r="AS4910" s="31">
        <v>0.65817930687617343</v>
      </c>
    </row>
    <row r="4911" spans="44:45" x14ac:dyDescent="0.25">
      <c r="AR4911" s="30">
        <v>0.44000000000000022</v>
      </c>
      <c r="AS4911" s="31">
        <v>0.65817930687617343</v>
      </c>
    </row>
    <row r="4912" spans="44:45" x14ac:dyDescent="0.25">
      <c r="AR4912" s="30">
        <v>0.45000000000000023</v>
      </c>
      <c r="AS4912" s="31">
        <v>0.65817930687617343</v>
      </c>
    </row>
    <row r="4913" spans="44:45" x14ac:dyDescent="0.25">
      <c r="AR4913" s="30">
        <v>0.46000000000000024</v>
      </c>
      <c r="AS4913" s="31">
        <v>0.65817930687617343</v>
      </c>
    </row>
    <row r="4914" spans="44:45" x14ac:dyDescent="0.25">
      <c r="AR4914" s="30">
        <v>0.47000000000000025</v>
      </c>
      <c r="AS4914" s="31">
        <v>0.65817930687617343</v>
      </c>
    </row>
    <row r="4915" spans="44:45" x14ac:dyDescent="0.25">
      <c r="AR4915" s="30">
        <v>0.48000000000000026</v>
      </c>
      <c r="AS4915" s="31">
        <v>0.65817930687617343</v>
      </c>
    </row>
    <row r="4916" spans="44:45" x14ac:dyDescent="0.25">
      <c r="AR4916" s="30">
        <v>0.49000000000000027</v>
      </c>
      <c r="AS4916" s="31">
        <v>0.65817930687617343</v>
      </c>
    </row>
    <row r="4917" spans="44:45" x14ac:dyDescent="0.25">
      <c r="AR4917" s="30">
        <v>0.50000000000000022</v>
      </c>
      <c r="AS4917" s="31">
        <v>0.65817930687617343</v>
      </c>
    </row>
    <row r="4918" spans="44:45" x14ac:dyDescent="0.25">
      <c r="AR4918" s="30">
        <v>0.51000000000000023</v>
      </c>
      <c r="AS4918" s="31">
        <v>0.65817930687617343</v>
      </c>
    </row>
    <row r="4919" spans="44:45" x14ac:dyDescent="0.25">
      <c r="AR4919" s="30">
        <v>0.52000000000000024</v>
      </c>
      <c r="AS4919" s="31">
        <v>0.65817930687617343</v>
      </c>
    </row>
    <row r="4920" spans="44:45" x14ac:dyDescent="0.25">
      <c r="AR4920" s="30">
        <v>0.53000000000000025</v>
      </c>
      <c r="AS4920" s="31">
        <v>0.65817930687617343</v>
      </c>
    </row>
    <row r="4921" spans="44:45" x14ac:dyDescent="0.25">
      <c r="AR4921" s="30">
        <v>0.54000000000000026</v>
      </c>
      <c r="AS4921" s="31">
        <v>0.65817930687617343</v>
      </c>
    </row>
    <row r="4922" spans="44:45" x14ac:dyDescent="0.25">
      <c r="AR4922" s="30">
        <v>0.55000000000000027</v>
      </c>
      <c r="AS4922" s="31">
        <v>0.65817930687617343</v>
      </c>
    </row>
    <row r="4923" spans="44:45" x14ac:dyDescent="0.25">
      <c r="AR4923" s="30">
        <v>0.56000000000000028</v>
      </c>
      <c r="AS4923" s="31">
        <v>0.65817930687617343</v>
      </c>
    </row>
    <row r="4924" spans="44:45" x14ac:dyDescent="0.25">
      <c r="AR4924" s="30">
        <v>0.57000000000000028</v>
      </c>
      <c r="AS4924" s="31">
        <v>0.65817930687617343</v>
      </c>
    </row>
    <row r="4925" spans="44:45" x14ac:dyDescent="0.25">
      <c r="AR4925" s="30">
        <v>0.58000000000000029</v>
      </c>
      <c r="AS4925" s="31">
        <v>0.65817930687617343</v>
      </c>
    </row>
    <row r="4926" spans="44:45" x14ac:dyDescent="0.25">
      <c r="AR4926" s="30">
        <v>0.5900000000000003</v>
      </c>
      <c r="AS4926" s="31">
        <v>0.65817930687617343</v>
      </c>
    </row>
    <row r="4927" spans="44:45" x14ac:dyDescent="0.25">
      <c r="AR4927" s="30">
        <v>0.60000000000000031</v>
      </c>
      <c r="AS4927" s="31">
        <v>0.65817930687617343</v>
      </c>
    </row>
    <row r="4928" spans="44:45" x14ac:dyDescent="0.25">
      <c r="AR4928" s="30">
        <v>0.61000000000000032</v>
      </c>
      <c r="AS4928" s="31">
        <v>0.65817930687617343</v>
      </c>
    </row>
    <row r="4929" spans="44:45" x14ac:dyDescent="0.25">
      <c r="AR4929" s="30">
        <v>0.62000000000000033</v>
      </c>
      <c r="AS4929" s="31">
        <v>0.65817930687617343</v>
      </c>
    </row>
    <row r="4930" spans="44:45" x14ac:dyDescent="0.25">
      <c r="AR4930" s="30"/>
      <c r="AS4930" s="31"/>
    </row>
    <row r="4931" spans="44:45" x14ac:dyDescent="0.25">
      <c r="AR4931" s="30">
        <v>0.38500000000000018</v>
      </c>
      <c r="AS4931" s="31">
        <v>0.66683956091401775</v>
      </c>
    </row>
    <row r="4932" spans="44:45" x14ac:dyDescent="0.25">
      <c r="AR4932" s="30">
        <v>0.39500000000000018</v>
      </c>
      <c r="AS4932" s="31">
        <v>0.66683956091401775</v>
      </c>
    </row>
    <row r="4933" spans="44:45" x14ac:dyDescent="0.25">
      <c r="AR4933" s="30">
        <v>0.40500000000000019</v>
      </c>
      <c r="AS4933" s="31">
        <v>0.66683956091401775</v>
      </c>
    </row>
    <row r="4934" spans="44:45" x14ac:dyDescent="0.25">
      <c r="AR4934" s="30">
        <v>0.4150000000000002</v>
      </c>
      <c r="AS4934" s="31">
        <v>0.66683956091401775</v>
      </c>
    </row>
    <row r="4935" spans="44:45" x14ac:dyDescent="0.25">
      <c r="AR4935" s="30">
        <v>0.42500000000000021</v>
      </c>
      <c r="AS4935" s="31">
        <v>0.66683956091401775</v>
      </c>
    </row>
    <row r="4936" spans="44:45" x14ac:dyDescent="0.25">
      <c r="AR4936" s="30">
        <v>0.43500000000000022</v>
      </c>
      <c r="AS4936" s="31">
        <v>0.66683956091401775</v>
      </c>
    </row>
    <row r="4937" spans="44:45" x14ac:dyDescent="0.25">
      <c r="AR4937" s="30">
        <v>0.44500000000000023</v>
      </c>
      <c r="AS4937" s="31">
        <v>0.66683956091401775</v>
      </c>
    </row>
    <row r="4938" spans="44:45" x14ac:dyDescent="0.25">
      <c r="AR4938" s="30">
        <v>0.45500000000000024</v>
      </c>
      <c r="AS4938" s="31">
        <v>0.66683956091401775</v>
      </c>
    </row>
    <row r="4939" spans="44:45" x14ac:dyDescent="0.25">
      <c r="AR4939" s="30">
        <v>0.46500000000000025</v>
      </c>
      <c r="AS4939" s="31">
        <v>0.66683956091401775</v>
      </c>
    </row>
    <row r="4940" spans="44:45" x14ac:dyDescent="0.25">
      <c r="AR4940" s="30">
        <v>0.47500000000000026</v>
      </c>
      <c r="AS4940" s="31">
        <v>0.66683956091401775</v>
      </c>
    </row>
    <row r="4941" spans="44:45" x14ac:dyDescent="0.25">
      <c r="AR4941" s="30">
        <v>0.48500000000000026</v>
      </c>
      <c r="AS4941" s="31">
        <v>0.66683956091401775</v>
      </c>
    </row>
    <row r="4942" spans="44:45" x14ac:dyDescent="0.25">
      <c r="AR4942" s="30">
        <v>0.49500000000000027</v>
      </c>
      <c r="AS4942" s="31">
        <v>0.66683956091401775</v>
      </c>
    </row>
    <row r="4943" spans="44:45" x14ac:dyDescent="0.25">
      <c r="AR4943" s="30">
        <v>0.50500000000000023</v>
      </c>
      <c r="AS4943" s="31">
        <v>0.66683956091401775</v>
      </c>
    </row>
    <row r="4944" spans="44:45" x14ac:dyDescent="0.25">
      <c r="AR4944" s="30">
        <v>0.51500000000000024</v>
      </c>
      <c r="AS4944" s="31">
        <v>0.66683956091401775</v>
      </c>
    </row>
    <row r="4945" spans="44:45" x14ac:dyDescent="0.25">
      <c r="AR4945" s="30">
        <v>0.52500000000000024</v>
      </c>
      <c r="AS4945" s="31">
        <v>0.66683956091401775</v>
      </c>
    </row>
    <row r="4946" spans="44:45" x14ac:dyDescent="0.25">
      <c r="AR4946" s="30">
        <v>0.53500000000000025</v>
      </c>
      <c r="AS4946" s="31">
        <v>0.66683956091401775</v>
      </c>
    </row>
    <row r="4947" spans="44:45" x14ac:dyDescent="0.25">
      <c r="AR4947" s="30">
        <v>0.54500000000000026</v>
      </c>
      <c r="AS4947" s="31">
        <v>0.66683956091401775</v>
      </c>
    </row>
    <row r="4948" spans="44:45" x14ac:dyDescent="0.25">
      <c r="AR4948" s="30">
        <v>0.55500000000000027</v>
      </c>
      <c r="AS4948" s="31">
        <v>0.66683956091401775</v>
      </c>
    </row>
    <row r="4949" spans="44:45" x14ac:dyDescent="0.25">
      <c r="AR4949" s="30">
        <v>0.56500000000000028</v>
      </c>
      <c r="AS4949" s="31">
        <v>0.66683956091401775</v>
      </c>
    </row>
    <row r="4950" spans="44:45" x14ac:dyDescent="0.25">
      <c r="AR4950" s="30">
        <v>0.57500000000000029</v>
      </c>
      <c r="AS4950" s="31">
        <v>0.66683956091401775</v>
      </c>
    </row>
    <row r="4951" spans="44:45" x14ac:dyDescent="0.25">
      <c r="AR4951" s="30">
        <v>0.5850000000000003</v>
      </c>
      <c r="AS4951" s="31">
        <v>0.66683956091401775</v>
      </c>
    </row>
    <row r="4952" spans="44:45" x14ac:dyDescent="0.25">
      <c r="AR4952" s="30">
        <v>0.59500000000000031</v>
      </c>
      <c r="AS4952" s="31">
        <v>0.66683956091401775</v>
      </c>
    </row>
    <row r="4953" spans="44:45" x14ac:dyDescent="0.25">
      <c r="AR4953" s="30">
        <v>0.60500000000000032</v>
      </c>
      <c r="AS4953" s="31">
        <v>0.66683956091401775</v>
      </c>
    </row>
    <row r="4954" spans="44:45" x14ac:dyDescent="0.25">
      <c r="AR4954" s="30">
        <v>0.61500000000000032</v>
      </c>
      <c r="AS4954" s="31">
        <v>0.66683956091401775</v>
      </c>
    </row>
    <row r="4955" spans="44:45" x14ac:dyDescent="0.25">
      <c r="AR4955" s="30"/>
      <c r="AS4955" s="31"/>
    </row>
    <row r="4956" spans="44:45" x14ac:dyDescent="0.25">
      <c r="AR4956" s="30">
        <v>0.39000000000000018</v>
      </c>
      <c r="AS4956" s="31">
        <v>0.67549981495186218</v>
      </c>
    </row>
    <row r="4957" spans="44:45" x14ac:dyDescent="0.25">
      <c r="AR4957" s="30">
        <v>0.40000000000000019</v>
      </c>
      <c r="AS4957" s="31">
        <v>0.67549981495186218</v>
      </c>
    </row>
    <row r="4958" spans="44:45" x14ac:dyDescent="0.25">
      <c r="AR4958" s="30">
        <v>0.4100000000000002</v>
      </c>
      <c r="AS4958" s="31">
        <v>0.67549981495186218</v>
      </c>
    </row>
    <row r="4959" spans="44:45" x14ac:dyDescent="0.25">
      <c r="AR4959" s="30">
        <v>0.42000000000000021</v>
      </c>
      <c r="AS4959" s="31">
        <v>0.67549981495186218</v>
      </c>
    </row>
    <row r="4960" spans="44:45" x14ac:dyDescent="0.25">
      <c r="AR4960" s="30">
        <v>0.43000000000000022</v>
      </c>
      <c r="AS4960" s="31">
        <v>0.67549981495186218</v>
      </c>
    </row>
    <row r="4961" spans="44:45" x14ac:dyDescent="0.25">
      <c r="AR4961" s="30">
        <v>0.44000000000000022</v>
      </c>
      <c r="AS4961" s="31">
        <v>0.67549981495186218</v>
      </c>
    </row>
    <row r="4962" spans="44:45" x14ac:dyDescent="0.25">
      <c r="AR4962" s="30">
        <v>0.45000000000000023</v>
      </c>
      <c r="AS4962" s="31">
        <v>0.67549981495186218</v>
      </c>
    </row>
    <row r="4963" spans="44:45" x14ac:dyDescent="0.25">
      <c r="AR4963" s="30">
        <v>0.46000000000000024</v>
      </c>
      <c r="AS4963" s="31">
        <v>0.67549981495186218</v>
      </c>
    </row>
    <row r="4964" spans="44:45" x14ac:dyDescent="0.25">
      <c r="AR4964" s="30">
        <v>0.47000000000000025</v>
      </c>
      <c r="AS4964" s="31">
        <v>0.67549981495186218</v>
      </c>
    </row>
    <row r="4965" spans="44:45" x14ac:dyDescent="0.25">
      <c r="AR4965" s="30">
        <v>0.48000000000000026</v>
      </c>
      <c r="AS4965" s="31">
        <v>0.67549981495186218</v>
      </c>
    </row>
    <row r="4966" spans="44:45" x14ac:dyDescent="0.25">
      <c r="AR4966" s="30">
        <v>0.49000000000000027</v>
      </c>
      <c r="AS4966" s="31">
        <v>0.67549981495186218</v>
      </c>
    </row>
    <row r="4967" spans="44:45" x14ac:dyDescent="0.25">
      <c r="AR4967" s="30">
        <v>0.50000000000000022</v>
      </c>
      <c r="AS4967" s="31">
        <v>0.67549981495186218</v>
      </c>
    </row>
    <row r="4968" spans="44:45" x14ac:dyDescent="0.25">
      <c r="AR4968" s="30">
        <v>0.51000000000000023</v>
      </c>
      <c r="AS4968" s="31">
        <v>0.67549981495186218</v>
      </c>
    </row>
    <row r="4969" spans="44:45" x14ac:dyDescent="0.25">
      <c r="AR4969" s="30">
        <v>0.52000000000000024</v>
      </c>
      <c r="AS4969" s="31">
        <v>0.67549981495186218</v>
      </c>
    </row>
    <row r="4970" spans="44:45" x14ac:dyDescent="0.25">
      <c r="AR4970" s="30">
        <v>0.53000000000000025</v>
      </c>
      <c r="AS4970" s="31">
        <v>0.67549981495186218</v>
      </c>
    </row>
    <row r="4971" spans="44:45" x14ac:dyDescent="0.25">
      <c r="AR4971" s="30">
        <v>0.54000000000000026</v>
      </c>
      <c r="AS4971" s="31">
        <v>0.67549981495186218</v>
      </c>
    </row>
    <row r="4972" spans="44:45" x14ac:dyDescent="0.25">
      <c r="AR4972" s="30">
        <v>0.55000000000000027</v>
      </c>
      <c r="AS4972" s="31">
        <v>0.67549981495186218</v>
      </c>
    </row>
    <row r="4973" spans="44:45" x14ac:dyDescent="0.25">
      <c r="AR4973" s="30">
        <v>0.56000000000000028</v>
      </c>
      <c r="AS4973" s="31">
        <v>0.67549981495186218</v>
      </c>
    </row>
    <row r="4974" spans="44:45" x14ac:dyDescent="0.25">
      <c r="AR4974" s="30">
        <v>0.57000000000000028</v>
      </c>
      <c r="AS4974" s="31">
        <v>0.67549981495186218</v>
      </c>
    </row>
    <row r="4975" spans="44:45" x14ac:dyDescent="0.25">
      <c r="AR4975" s="30">
        <v>0.58000000000000029</v>
      </c>
      <c r="AS4975" s="31">
        <v>0.67549981495186218</v>
      </c>
    </row>
    <row r="4976" spans="44:45" x14ac:dyDescent="0.25">
      <c r="AR4976" s="30">
        <v>0.5900000000000003</v>
      </c>
      <c r="AS4976" s="31">
        <v>0.67549981495186218</v>
      </c>
    </row>
    <row r="4977" spans="44:45" x14ac:dyDescent="0.25">
      <c r="AR4977" s="30">
        <v>0.60000000000000031</v>
      </c>
      <c r="AS4977" s="31">
        <v>0.67549981495186218</v>
      </c>
    </row>
    <row r="4978" spans="44:45" x14ac:dyDescent="0.25">
      <c r="AR4978" s="30">
        <v>0.61000000000000032</v>
      </c>
      <c r="AS4978" s="31">
        <v>0.67549981495186218</v>
      </c>
    </row>
    <row r="4979" spans="44:45" x14ac:dyDescent="0.25">
      <c r="AR4979" s="30"/>
      <c r="AS4979" s="31"/>
    </row>
    <row r="4980" spans="44:45" x14ac:dyDescent="0.25">
      <c r="AR4980" s="30">
        <v>0.39500000000000018</v>
      </c>
      <c r="AS4980" s="31">
        <v>0.6841600689897066</v>
      </c>
    </row>
    <row r="4981" spans="44:45" x14ac:dyDescent="0.25">
      <c r="AR4981" s="30">
        <v>0.40500000000000019</v>
      </c>
      <c r="AS4981" s="31">
        <v>0.6841600689897066</v>
      </c>
    </row>
    <row r="4982" spans="44:45" x14ac:dyDescent="0.25">
      <c r="AR4982" s="30">
        <v>0.4150000000000002</v>
      </c>
      <c r="AS4982" s="31">
        <v>0.6841600689897066</v>
      </c>
    </row>
    <row r="4983" spans="44:45" x14ac:dyDescent="0.25">
      <c r="AR4983" s="30">
        <v>0.42500000000000021</v>
      </c>
      <c r="AS4983" s="31">
        <v>0.6841600689897066</v>
      </c>
    </row>
    <row r="4984" spans="44:45" x14ac:dyDescent="0.25">
      <c r="AR4984" s="30">
        <v>0.43500000000000022</v>
      </c>
      <c r="AS4984" s="31">
        <v>0.6841600689897066</v>
      </c>
    </row>
    <row r="4985" spans="44:45" x14ac:dyDescent="0.25">
      <c r="AR4985" s="30">
        <v>0.44500000000000023</v>
      </c>
      <c r="AS4985" s="31">
        <v>0.6841600689897066</v>
      </c>
    </row>
    <row r="4986" spans="44:45" x14ac:dyDescent="0.25">
      <c r="AR4986" s="30">
        <v>0.45500000000000024</v>
      </c>
      <c r="AS4986" s="31">
        <v>0.6841600689897066</v>
      </c>
    </row>
    <row r="4987" spans="44:45" x14ac:dyDescent="0.25">
      <c r="AR4987" s="30">
        <v>0.46500000000000025</v>
      </c>
      <c r="AS4987" s="31">
        <v>0.6841600689897066</v>
      </c>
    </row>
    <row r="4988" spans="44:45" x14ac:dyDescent="0.25">
      <c r="AR4988" s="30">
        <v>0.47500000000000026</v>
      </c>
      <c r="AS4988" s="31">
        <v>0.6841600689897066</v>
      </c>
    </row>
    <row r="4989" spans="44:45" x14ac:dyDescent="0.25">
      <c r="AR4989" s="30">
        <v>0.48500000000000026</v>
      </c>
      <c r="AS4989" s="31">
        <v>0.6841600689897066</v>
      </c>
    </row>
    <row r="4990" spans="44:45" x14ac:dyDescent="0.25">
      <c r="AR4990" s="30">
        <v>0.49500000000000027</v>
      </c>
      <c r="AS4990" s="31">
        <v>0.6841600689897066</v>
      </c>
    </row>
    <row r="4991" spans="44:45" x14ac:dyDescent="0.25">
      <c r="AR4991" s="30">
        <v>0.50500000000000023</v>
      </c>
      <c r="AS4991" s="31">
        <v>0.6841600689897066</v>
      </c>
    </row>
    <row r="4992" spans="44:45" x14ac:dyDescent="0.25">
      <c r="AR4992" s="30">
        <v>0.51500000000000024</v>
      </c>
      <c r="AS4992" s="31">
        <v>0.6841600689897066</v>
      </c>
    </row>
    <row r="4993" spans="44:45" x14ac:dyDescent="0.25">
      <c r="AR4993" s="30">
        <v>0.52500000000000024</v>
      </c>
      <c r="AS4993" s="31">
        <v>0.6841600689897066</v>
      </c>
    </row>
    <row r="4994" spans="44:45" x14ac:dyDescent="0.25">
      <c r="AR4994" s="30">
        <v>0.53500000000000025</v>
      </c>
      <c r="AS4994" s="31">
        <v>0.6841600689897066</v>
      </c>
    </row>
    <row r="4995" spans="44:45" x14ac:dyDescent="0.25">
      <c r="AR4995" s="30">
        <v>0.54500000000000026</v>
      </c>
      <c r="AS4995" s="31">
        <v>0.6841600689897066</v>
      </c>
    </row>
    <row r="4996" spans="44:45" x14ac:dyDescent="0.25">
      <c r="AR4996" s="30">
        <v>0.55500000000000027</v>
      </c>
      <c r="AS4996" s="31">
        <v>0.6841600689897066</v>
      </c>
    </row>
    <row r="4997" spans="44:45" x14ac:dyDescent="0.25">
      <c r="AR4997" s="30">
        <v>0.56500000000000028</v>
      </c>
      <c r="AS4997" s="31">
        <v>0.6841600689897066</v>
      </c>
    </row>
    <row r="4998" spans="44:45" x14ac:dyDescent="0.25">
      <c r="AR4998" s="30">
        <v>0.57500000000000029</v>
      </c>
      <c r="AS4998" s="31">
        <v>0.6841600689897066</v>
      </c>
    </row>
    <row r="4999" spans="44:45" x14ac:dyDescent="0.25">
      <c r="AR4999" s="30">
        <v>0.5850000000000003</v>
      </c>
      <c r="AS4999" s="31">
        <v>0.6841600689897066</v>
      </c>
    </row>
    <row r="5000" spans="44:45" x14ac:dyDescent="0.25">
      <c r="AR5000" s="30">
        <v>0.59500000000000031</v>
      </c>
      <c r="AS5000" s="31">
        <v>0.6841600689897066</v>
      </c>
    </row>
    <row r="5001" spans="44:45" x14ac:dyDescent="0.25">
      <c r="AR5001" s="30">
        <v>0.60500000000000032</v>
      </c>
      <c r="AS5001" s="31">
        <v>0.6841600689897066</v>
      </c>
    </row>
    <row r="5002" spans="44:45" x14ac:dyDescent="0.25">
      <c r="AR5002" s="30"/>
      <c r="AS5002" s="31"/>
    </row>
    <row r="5003" spans="44:45" x14ac:dyDescent="0.25">
      <c r="AR5003" s="30">
        <v>0.40000000000000019</v>
      </c>
      <c r="AS5003" s="31">
        <v>0.69282032302755103</v>
      </c>
    </row>
    <row r="5004" spans="44:45" x14ac:dyDescent="0.25">
      <c r="AR5004" s="30">
        <v>0.4100000000000002</v>
      </c>
      <c r="AS5004" s="31">
        <v>0.69282032302755103</v>
      </c>
    </row>
    <row r="5005" spans="44:45" x14ac:dyDescent="0.25">
      <c r="AR5005" s="30">
        <v>0.42000000000000021</v>
      </c>
      <c r="AS5005" s="31">
        <v>0.69282032302755103</v>
      </c>
    </row>
    <row r="5006" spans="44:45" x14ac:dyDescent="0.25">
      <c r="AR5006" s="30">
        <v>0.43000000000000022</v>
      </c>
      <c r="AS5006" s="31">
        <v>0.69282032302755103</v>
      </c>
    </row>
    <row r="5007" spans="44:45" x14ac:dyDescent="0.25">
      <c r="AR5007" s="30">
        <v>0.44000000000000022</v>
      </c>
      <c r="AS5007" s="31">
        <v>0.69282032302755103</v>
      </c>
    </row>
    <row r="5008" spans="44:45" x14ac:dyDescent="0.25">
      <c r="AR5008" s="30">
        <v>0.45000000000000023</v>
      </c>
      <c r="AS5008" s="31">
        <v>0.69282032302755103</v>
      </c>
    </row>
    <row r="5009" spans="44:45" x14ac:dyDescent="0.25">
      <c r="AR5009" s="30">
        <v>0.46000000000000024</v>
      </c>
      <c r="AS5009" s="31">
        <v>0.69282032302755103</v>
      </c>
    </row>
    <row r="5010" spans="44:45" x14ac:dyDescent="0.25">
      <c r="AR5010" s="30">
        <v>0.47000000000000025</v>
      </c>
      <c r="AS5010" s="31">
        <v>0.69282032302755103</v>
      </c>
    </row>
    <row r="5011" spans="44:45" x14ac:dyDescent="0.25">
      <c r="AR5011" s="30">
        <v>0.48000000000000026</v>
      </c>
      <c r="AS5011" s="31">
        <v>0.69282032302755103</v>
      </c>
    </row>
    <row r="5012" spans="44:45" x14ac:dyDescent="0.25">
      <c r="AR5012" s="30">
        <v>0.49000000000000027</v>
      </c>
      <c r="AS5012" s="31">
        <v>0.69282032302755103</v>
      </c>
    </row>
    <row r="5013" spans="44:45" x14ac:dyDescent="0.25">
      <c r="AR5013" s="30">
        <v>0.50000000000000022</v>
      </c>
      <c r="AS5013" s="31">
        <v>0.69282032302755103</v>
      </c>
    </row>
    <row r="5014" spans="44:45" x14ac:dyDescent="0.25">
      <c r="AR5014" s="30">
        <v>0.51000000000000023</v>
      </c>
      <c r="AS5014" s="31">
        <v>0.69282032302755103</v>
      </c>
    </row>
    <row r="5015" spans="44:45" x14ac:dyDescent="0.25">
      <c r="AR5015" s="30">
        <v>0.52000000000000024</v>
      </c>
      <c r="AS5015" s="31">
        <v>0.69282032302755103</v>
      </c>
    </row>
    <row r="5016" spans="44:45" x14ac:dyDescent="0.25">
      <c r="AR5016" s="30">
        <v>0.53000000000000025</v>
      </c>
      <c r="AS5016" s="31">
        <v>0.69282032302755103</v>
      </c>
    </row>
    <row r="5017" spans="44:45" x14ac:dyDescent="0.25">
      <c r="AR5017" s="30">
        <v>0.54000000000000026</v>
      </c>
      <c r="AS5017" s="31">
        <v>0.69282032302755103</v>
      </c>
    </row>
    <row r="5018" spans="44:45" x14ac:dyDescent="0.25">
      <c r="AR5018" s="30">
        <v>0.55000000000000027</v>
      </c>
      <c r="AS5018" s="31">
        <v>0.69282032302755103</v>
      </c>
    </row>
    <row r="5019" spans="44:45" x14ac:dyDescent="0.25">
      <c r="AR5019" s="30">
        <v>0.56000000000000028</v>
      </c>
      <c r="AS5019" s="31">
        <v>0.69282032302755103</v>
      </c>
    </row>
    <row r="5020" spans="44:45" x14ac:dyDescent="0.25">
      <c r="AR5020" s="30">
        <v>0.57000000000000028</v>
      </c>
      <c r="AS5020" s="31">
        <v>0.69282032302755103</v>
      </c>
    </row>
    <row r="5021" spans="44:45" x14ac:dyDescent="0.25">
      <c r="AR5021" s="30">
        <v>0.58000000000000029</v>
      </c>
      <c r="AS5021" s="31">
        <v>0.69282032302755103</v>
      </c>
    </row>
    <row r="5022" spans="44:45" x14ac:dyDescent="0.25">
      <c r="AR5022" s="30">
        <v>0.5900000000000003</v>
      </c>
      <c r="AS5022" s="31">
        <v>0.69282032302755103</v>
      </c>
    </row>
    <row r="5023" spans="44:45" x14ac:dyDescent="0.25">
      <c r="AR5023" s="30">
        <v>0.60000000000000031</v>
      </c>
      <c r="AS5023" s="31">
        <v>0.69282032302755103</v>
      </c>
    </row>
    <row r="5024" spans="44:45" x14ac:dyDescent="0.25">
      <c r="AR5024" s="30"/>
      <c r="AS5024" s="31"/>
    </row>
    <row r="5025" spans="44:45" x14ac:dyDescent="0.25">
      <c r="AR5025" s="30">
        <v>0.40500000000000019</v>
      </c>
      <c r="AS5025" s="31">
        <v>0.70148057706539535</v>
      </c>
    </row>
    <row r="5026" spans="44:45" x14ac:dyDescent="0.25">
      <c r="AR5026" s="30">
        <v>0.4150000000000002</v>
      </c>
      <c r="AS5026" s="31">
        <v>0.70148057706539535</v>
      </c>
    </row>
    <row r="5027" spans="44:45" x14ac:dyDescent="0.25">
      <c r="AR5027" s="30">
        <v>0.42500000000000021</v>
      </c>
      <c r="AS5027" s="31">
        <v>0.70148057706539535</v>
      </c>
    </row>
    <row r="5028" spans="44:45" x14ac:dyDescent="0.25">
      <c r="AR5028" s="30">
        <v>0.43500000000000022</v>
      </c>
      <c r="AS5028" s="31">
        <v>0.70148057706539535</v>
      </c>
    </row>
    <row r="5029" spans="44:45" x14ac:dyDescent="0.25">
      <c r="AR5029" s="30">
        <v>0.44500000000000023</v>
      </c>
      <c r="AS5029" s="31">
        <v>0.70148057706539535</v>
      </c>
    </row>
    <row r="5030" spans="44:45" x14ac:dyDescent="0.25">
      <c r="AR5030" s="30">
        <v>0.45500000000000024</v>
      </c>
      <c r="AS5030" s="31">
        <v>0.70148057706539535</v>
      </c>
    </row>
    <row r="5031" spans="44:45" x14ac:dyDescent="0.25">
      <c r="AR5031" s="30">
        <v>0.46500000000000025</v>
      </c>
      <c r="AS5031" s="31">
        <v>0.70148057706539535</v>
      </c>
    </row>
    <row r="5032" spans="44:45" x14ac:dyDescent="0.25">
      <c r="AR5032" s="30">
        <v>0.47500000000000026</v>
      </c>
      <c r="AS5032" s="31">
        <v>0.70148057706539535</v>
      </c>
    </row>
    <row r="5033" spans="44:45" x14ac:dyDescent="0.25">
      <c r="AR5033" s="30">
        <v>0.48500000000000026</v>
      </c>
      <c r="AS5033" s="31">
        <v>0.70148057706539535</v>
      </c>
    </row>
    <row r="5034" spans="44:45" x14ac:dyDescent="0.25">
      <c r="AR5034" s="30">
        <v>0.49500000000000027</v>
      </c>
      <c r="AS5034" s="31">
        <v>0.70148057706539535</v>
      </c>
    </row>
    <row r="5035" spans="44:45" x14ac:dyDescent="0.25">
      <c r="AR5035" s="30">
        <v>0.50500000000000023</v>
      </c>
      <c r="AS5035" s="31">
        <v>0.70148057706539535</v>
      </c>
    </row>
    <row r="5036" spans="44:45" x14ac:dyDescent="0.25">
      <c r="AR5036" s="30">
        <v>0.51500000000000024</v>
      </c>
      <c r="AS5036" s="31">
        <v>0.70148057706539535</v>
      </c>
    </row>
    <row r="5037" spans="44:45" x14ac:dyDescent="0.25">
      <c r="AR5037" s="30">
        <v>0.52500000000000024</v>
      </c>
      <c r="AS5037" s="31">
        <v>0.70148057706539535</v>
      </c>
    </row>
    <row r="5038" spans="44:45" x14ac:dyDescent="0.25">
      <c r="AR5038" s="30">
        <v>0.53500000000000025</v>
      </c>
      <c r="AS5038" s="31">
        <v>0.70148057706539535</v>
      </c>
    </row>
    <row r="5039" spans="44:45" x14ac:dyDescent="0.25">
      <c r="AR5039" s="30">
        <v>0.54500000000000026</v>
      </c>
      <c r="AS5039" s="31">
        <v>0.70148057706539535</v>
      </c>
    </row>
    <row r="5040" spans="44:45" x14ac:dyDescent="0.25">
      <c r="AR5040" s="30">
        <v>0.55500000000000027</v>
      </c>
      <c r="AS5040" s="31">
        <v>0.70148057706539535</v>
      </c>
    </row>
    <row r="5041" spans="44:45" x14ac:dyDescent="0.25">
      <c r="AR5041" s="30">
        <v>0.56500000000000028</v>
      </c>
      <c r="AS5041" s="31">
        <v>0.70148057706539535</v>
      </c>
    </row>
    <row r="5042" spans="44:45" x14ac:dyDescent="0.25">
      <c r="AR5042" s="30">
        <v>0.57500000000000029</v>
      </c>
      <c r="AS5042" s="31">
        <v>0.70148057706539535</v>
      </c>
    </row>
    <row r="5043" spans="44:45" x14ac:dyDescent="0.25">
      <c r="AR5043" s="30">
        <v>0.5850000000000003</v>
      </c>
      <c r="AS5043" s="31">
        <v>0.70148057706539535</v>
      </c>
    </row>
    <row r="5044" spans="44:45" x14ac:dyDescent="0.25">
      <c r="AR5044" s="30">
        <v>0.59500000000000031</v>
      </c>
      <c r="AS5044" s="31">
        <v>0.70148057706539535</v>
      </c>
    </row>
    <row r="5045" spans="44:45" x14ac:dyDescent="0.25">
      <c r="AR5045" s="30"/>
      <c r="AS5045" s="31"/>
    </row>
    <row r="5046" spans="44:45" x14ac:dyDescent="0.25">
      <c r="AR5046" s="30">
        <v>0.4100000000000002</v>
      </c>
      <c r="AS5046" s="31">
        <v>0.71014083110323967</v>
      </c>
    </row>
    <row r="5047" spans="44:45" x14ac:dyDescent="0.25">
      <c r="AR5047" s="30">
        <v>0.42000000000000021</v>
      </c>
      <c r="AS5047" s="31">
        <v>0.71014083110323967</v>
      </c>
    </row>
    <row r="5048" spans="44:45" x14ac:dyDescent="0.25">
      <c r="AR5048" s="30">
        <v>0.43000000000000022</v>
      </c>
      <c r="AS5048" s="31">
        <v>0.71014083110323967</v>
      </c>
    </row>
    <row r="5049" spans="44:45" x14ac:dyDescent="0.25">
      <c r="AR5049" s="30">
        <v>0.44000000000000022</v>
      </c>
      <c r="AS5049" s="31">
        <v>0.71014083110323967</v>
      </c>
    </row>
    <row r="5050" spans="44:45" x14ac:dyDescent="0.25">
      <c r="AR5050" s="30">
        <v>0.45000000000000023</v>
      </c>
      <c r="AS5050" s="31">
        <v>0.71014083110323967</v>
      </c>
    </row>
    <row r="5051" spans="44:45" x14ac:dyDescent="0.25">
      <c r="AR5051" s="30">
        <v>0.46000000000000024</v>
      </c>
      <c r="AS5051" s="31">
        <v>0.71014083110323967</v>
      </c>
    </row>
    <row r="5052" spans="44:45" x14ac:dyDescent="0.25">
      <c r="AR5052" s="30">
        <v>0.47000000000000025</v>
      </c>
      <c r="AS5052" s="31">
        <v>0.71014083110323967</v>
      </c>
    </row>
    <row r="5053" spans="44:45" x14ac:dyDescent="0.25">
      <c r="AR5053" s="30">
        <v>0.48000000000000026</v>
      </c>
      <c r="AS5053" s="31">
        <v>0.71014083110323967</v>
      </c>
    </row>
    <row r="5054" spans="44:45" x14ac:dyDescent="0.25">
      <c r="AR5054" s="30">
        <v>0.49000000000000027</v>
      </c>
      <c r="AS5054" s="31">
        <v>0.71014083110323967</v>
      </c>
    </row>
    <row r="5055" spans="44:45" x14ac:dyDescent="0.25">
      <c r="AR5055" s="30">
        <v>0.50000000000000022</v>
      </c>
      <c r="AS5055" s="31">
        <v>0.71014083110323967</v>
      </c>
    </row>
    <row r="5056" spans="44:45" x14ac:dyDescent="0.25">
      <c r="AR5056" s="30">
        <v>0.51000000000000023</v>
      </c>
      <c r="AS5056" s="31">
        <v>0.71014083110323967</v>
      </c>
    </row>
    <row r="5057" spans="44:45" x14ac:dyDescent="0.25">
      <c r="AR5057" s="30">
        <v>0.52000000000000024</v>
      </c>
      <c r="AS5057" s="31">
        <v>0.71014083110323967</v>
      </c>
    </row>
    <row r="5058" spans="44:45" x14ac:dyDescent="0.25">
      <c r="AR5058" s="30">
        <v>0.53000000000000025</v>
      </c>
      <c r="AS5058" s="31">
        <v>0.71014083110323967</v>
      </c>
    </row>
    <row r="5059" spans="44:45" x14ac:dyDescent="0.25">
      <c r="AR5059" s="30">
        <v>0.54000000000000026</v>
      </c>
      <c r="AS5059" s="31">
        <v>0.71014083110323967</v>
      </c>
    </row>
    <row r="5060" spans="44:45" x14ac:dyDescent="0.25">
      <c r="AR5060" s="30">
        <v>0.55000000000000027</v>
      </c>
      <c r="AS5060" s="31">
        <v>0.71014083110323967</v>
      </c>
    </row>
    <row r="5061" spans="44:45" x14ac:dyDescent="0.25">
      <c r="AR5061" s="30">
        <v>0.56000000000000028</v>
      </c>
      <c r="AS5061" s="31">
        <v>0.71014083110323967</v>
      </c>
    </row>
    <row r="5062" spans="44:45" x14ac:dyDescent="0.25">
      <c r="AR5062" s="30">
        <v>0.57000000000000028</v>
      </c>
      <c r="AS5062" s="31">
        <v>0.71014083110323967</v>
      </c>
    </row>
    <row r="5063" spans="44:45" x14ac:dyDescent="0.25">
      <c r="AR5063" s="30">
        <v>0.58000000000000029</v>
      </c>
      <c r="AS5063" s="31">
        <v>0.71014083110323967</v>
      </c>
    </row>
    <row r="5064" spans="44:45" x14ac:dyDescent="0.25">
      <c r="AR5064" s="30">
        <v>0.5900000000000003</v>
      </c>
      <c r="AS5064" s="31">
        <v>0.71014083110323967</v>
      </c>
    </row>
    <row r="5065" spans="44:45" x14ac:dyDescent="0.25">
      <c r="AR5065" s="30"/>
      <c r="AS5065" s="31"/>
    </row>
    <row r="5066" spans="44:45" x14ac:dyDescent="0.25">
      <c r="AR5066" s="30">
        <v>0.4150000000000002</v>
      </c>
      <c r="AS5066" s="31">
        <v>0.7188010851410841</v>
      </c>
    </row>
    <row r="5067" spans="44:45" x14ac:dyDescent="0.25">
      <c r="AR5067" s="30">
        <v>0.42500000000000021</v>
      </c>
      <c r="AS5067" s="31">
        <v>0.7188010851410841</v>
      </c>
    </row>
    <row r="5068" spans="44:45" x14ac:dyDescent="0.25">
      <c r="AR5068" s="30">
        <v>0.43500000000000022</v>
      </c>
      <c r="AS5068" s="31">
        <v>0.7188010851410841</v>
      </c>
    </row>
    <row r="5069" spans="44:45" x14ac:dyDescent="0.25">
      <c r="AR5069" s="30">
        <v>0.44500000000000023</v>
      </c>
      <c r="AS5069" s="31">
        <v>0.7188010851410841</v>
      </c>
    </row>
    <row r="5070" spans="44:45" x14ac:dyDescent="0.25">
      <c r="AR5070" s="30">
        <v>0.45500000000000024</v>
      </c>
      <c r="AS5070" s="31">
        <v>0.7188010851410841</v>
      </c>
    </row>
    <row r="5071" spans="44:45" x14ac:dyDescent="0.25">
      <c r="AR5071" s="30">
        <v>0.46500000000000025</v>
      </c>
      <c r="AS5071" s="31">
        <v>0.7188010851410841</v>
      </c>
    </row>
    <row r="5072" spans="44:45" x14ac:dyDescent="0.25">
      <c r="AR5072" s="30">
        <v>0.47500000000000026</v>
      </c>
      <c r="AS5072" s="31">
        <v>0.7188010851410841</v>
      </c>
    </row>
    <row r="5073" spans="44:45" x14ac:dyDescent="0.25">
      <c r="AR5073" s="30">
        <v>0.48500000000000026</v>
      </c>
      <c r="AS5073" s="31">
        <v>0.7188010851410841</v>
      </c>
    </row>
    <row r="5074" spans="44:45" x14ac:dyDescent="0.25">
      <c r="AR5074" s="30">
        <v>0.49500000000000027</v>
      </c>
      <c r="AS5074" s="31">
        <v>0.7188010851410841</v>
      </c>
    </row>
    <row r="5075" spans="44:45" x14ac:dyDescent="0.25">
      <c r="AR5075" s="30">
        <v>0.50500000000000023</v>
      </c>
      <c r="AS5075" s="31">
        <v>0.7188010851410841</v>
      </c>
    </row>
    <row r="5076" spans="44:45" x14ac:dyDescent="0.25">
      <c r="AR5076" s="30">
        <v>0.51500000000000024</v>
      </c>
      <c r="AS5076" s="31">
        <v>0.7188010851410841</v>
      </c>
    </row>
    <row r="5077" spans="44:45" x14ac:dyDescent="0.25">
      <c r="AR5077" s="30">
        <v>0.52500000000000024</v>
      </c>
      <c r="AS5077" s="31">
        <v>0.7188010851410841</v>
      </c>
    </row>
    <row r="5078" spans="44:45" x14ac:dyDescent="0.25">
      <c r="AR5078" s="30">
        <v>0.53500000000000025</v>
      </c>
      <c r="AS5078" s="31">
        <v>0.7188010851410841</v>
      </c>
    </row>
    <row r="5079" spans="44:45" x14ac:dyDescent="0.25">
      <c r="AR5079" s="30">
        <v>0.54500000000000026</v>
      </c>
      <c r="AS5079" s="31">
        <v>0.7188010851410841</v>
      </c>
    </row>
    <row r="5080" spans="44:45" x14ac:dyDescent="0.25">
      <c r="AR5080" s="30">
        <v>0.55500000000000027</v>
      </c>
      <c r="AS5080" s="31">
        <v>0.7188010851410841</v>
      </c>
    </row>
    <row r="5081" spans="44:45" x14ac:dyDescent="0.25">
      <c r="AR5081" s="30">
        <v>0.56500000000000028</v>
      </c>
      <c r="AS5081" s="31">
        <v>0.7188010851410841</v>
      </c>
    </row>
    <row r="5082" spans="44:45" x14ac:dyDescent="0.25">
      <c r="AR5082" s="30">
        <v>0.57500000000000029</v>
      </c>
      <c r="AS5082" s="31">
        <v>0.7188010851410841</v>
      </c>
    </row>
    <row r="5083" spans="44:45" x14ac:dyDescent="0.25">
      <c r="AR5083" s="30">
        <v>0.5850000000000003</v>
      </c>
      <c r="AS5083" s="31">
        <v>0.7188010851410841</v>
      </c>
    </row>
    <row r="5084" spans="44:45" x14ac:dyDescent="0.25">
      <c r="AR5084" s="30"/>
      <c r="AS5084" s="31"/>
    </row>
    <row r="5085" spans="44:45" x14ac:dyDescent="0.25">
      <c r="AR5085" s="30">
        <v>0.42000000000000021</v>
      </c>
      <c r="AS5085" s="31">
        <v>0.72746133917892841</v>
      </c>
    </row>
    <row r="5086" spans="44:45" x14ac:dyDescent="0.25">
      <c r="AR5086" s="30">
        <v>0.43000000000000022</v>
      </c>
      <c r="AS5086" s="31">
        <v>0.72746133917892841</v>
      </c>
    </row>
    <row r="5087" spans="44:45" x14ac:dyDescent="0.25">
      <c r="AR5087" s="30">
        <v>0.44000000000000022</v>
      </c>
      <c r="AS5087" s="31">
        <v>0.72746133917892841</v>
      </c>
    </row>
    <row r="5088" spans="44:45" x14ac:dyDescent="0.25">
      <c r="AR5088" s="30">
        <v>0.45000000000000023</v>
      </c>
      <c r="AS5088" s="31">
        <v>0.72746133917892841</v>
      </c>
    </row>
    <row r="5089" spans="44:45" x14ac:dyDescent="0.25">
      <c r="AR5089" s="30">
        <v>0.46000000000000024</v>
      </c>
      <c r="AS5089" s="31">
        <v>0.72746133917892841</v>
      </c>
    </row>
    <row r="5090" spans="44:45" x14ac:dyDescent="0.25">
      <c r="AR5090" s="30">
        <v>0.47000000000000025</v>
      </c>
      <c r="AS5090" s="31">
        <v>0.72746133917892841</v>
      </c>
    </row>
    <row r="5091" spans="44:45" x14ac:dyDescent="0.25">
      <c r="AR5091" s="30">
        <v>0.48000000000000026</v>
      </c>
      <c r="AS5091" s="31">
        <v>0.72746133917892841</v>
      </c>
    </row>
    <row r="5092" spans="44:45" x14ac:dyDescent="0.25">
      <c r="AR5092" s="30">
        <v>0.49000000000000027</v>
      </c>
      <c r="AS5092" s="31">
        <v>0.72746133917892841</v>
      </c>
    </row>
    <row r="5093" spans="44:45" x14ac:dyDescent="0.25">
      <c r="AR5093" s="30">
        <v>0.50000000000000022</v>
      </c>
      <c r="AS5093" s="31">
        <v>0.72746133917892841</v>
      </c>
    </row>
    <row r="5094" spans="44:45" x14ac:dyDescent="0.25">
      <c r="AR5094" s="30">
        <v>0.51000000000000023</v>
      </c>
      <c r="AS5094" s="31">
        <v>0.72746133917892841</v>
      </c>
    </row>
    <row r="5095" spans="44:45" x14ac:dyDescent="0.25">
      <c r="AR5095" s="30">
        <v>0.52000000000000024</v>
      </c>
      <c r="AS5095" s="31">
        <v>0.72746133917892841</v>
      </c>
    </row>
    <row r="5096" spans="44:45" x14ac:dyDescent="0.25">
      <c r="AR5096" s="30">
        <v>0.53000000000000025</v>
      </c>
      <c r="AS5096" s="31">
        <v>0.72746133917892841</v>
      </c>
    </row>
    <row r="5097" spans="44:45" x14ac:dyDescent="0.25">
      <c r="AR5097" s="30">
        <v>0.54000000000000026</v>
      </c>
      <c r="AS5097" s="31">
        <v>0.72746133917892841</v>
      </c>
    </row>
    <row r="5098" spans="44:45" x14ac:dyDescent="0.25">
      <c r="AR5098" s="30">
        <v>0.55000000000000027</v>
      </c>
      <c r="AS5098" s="31">
        <v>0.72746133917892841</v>
      </c>
    </row>
    <row r="5099" spans="44:45" x14ac:dyDescent="0.25">
      <c r="AR5099" s="30">
        <v>0.56000000000000028</v>
      </c>
      <c r="AS5099" s="31">
        <v>0.72746133917892841</v>
      </c>
    </row>
    <row r="5100" spans="44:45" x14ac:dyDescent="0.25">
      <c r="AR5100" s="30">
        <v>0.57000000000000028</v>
      </c>
      <c r="AS5100" s="31">
        <v>0.72746133917892841</v>
      </c>
    </row>
    <row r="5101" spans="44:45" x14ac:dyDescent="0.25">
      <c r="AR5101" s="30">
        <v>0.58000000000000029</v>
      </c>
      <c r="AS5101" s="31">
        <v>0.72746133917892841</v>
      </c>
    </row>
    <row r="5102" spans="44:45" x14ac:dyDescent="0.25">
      <c r="AR5102" s="30"/>
      <c r="AS5102" s="31"/>
    </row>
    <row r="5103" spans="44:45" x14ac:dyDescent="0.25">
      <c r="AR5103" s="30">
        <v>0.42500000000000021</v>
      </c>
      <c r="AS5103" s="31">
        <v>0.73612159321677273</v>
      </c>
    </row>
    <row r="5104" spans="44:45" x14ac:dyDescent="0.25">
      <c r="AR5104" s="30">
        <v>0.43500000000000022</v>
      </c>
      <c r="AS5104" s="31">
        <v>0.73612159321677273</v>
      </c>
    </row>
    <row r="5105" spans="44:45" x14ac:dyDescent="0.25">
      <c r="AR5105" s="30">
        <v>0.44500000000000023</v>
      </c>
      <c r="AS5105" s="31">
        <v>0.73612159321677273</v>
      </c>
    </row>
    <row r="5106" spans="44:45" x14ac:dyDescent="0.25">
      <c r="AR5106" s="30">
        <v>0.45500000000000024</v>
      </c>
      <c r="AS5106" s="31">
        <v>0.73612159321677273</v>
      </c>
    </row>
    <row r="5107" spans="44:45" x14ac:dyDescent="0.25">
      <c r="AR5107" s="30">
        <v>0.46500000000000025</v>
      </c>
      <c r="AS5107" s="31">
        <v>0.73612159321677273</v>
      </c>
    </row>
    <row r="5108" spans="44:45" x14ac:dyDescent="0.25">
      <c r="AR5108" s="30">
        <v>0.47500000000000026</v>
      </c>
      <c r="AS5108" s="31">
        <v>0.73612159321677273</v>
      </c>
    </row>
    <row r="5109" spans="44:45" x14ac:dyDescent="0.25">
      <c r="AR5109" s="30">
        <v>0.48500000000000026</v>
      </c>
      <c r="AS5109" s="31">
        <v>0.73612159321677273</v>
      </c>
    </row>
    <row r="5110" spans="44:45" x14ac:dyDescent="0.25">
      <c r="AR5110" s="30">
        <v>0.49500000000000027</v>
      </c>
      <c r="AS5110" s="31">
        <v>0.73612159321677273</v>
      </c>
    </row>
    <row r="5111" spans="44:45" x14ac:dyDescent="0.25">
      <c r="AR5111" s="30">
        <v>0.50500000000000023</v>
      </c>
      <c r="AS5111" s="31">
        <v>0.73612159321677273</v>
      </c>
    </row>
    <row r="5112" spans="44:45" x14ac:dyDescent="0.25">
      <c r="AR5112" s="30">
        <v>0.51500000000000024</v>
      </c>
      <c r="AS5112" s="31">
        <v>0.73612159321677273</v>
      </c>
    </row>
    <row r="5113" spans="44:45" x14ac:dyDescent="0.25">
      <c r="AR5113" s="30">
        <v>0.52500000000000024</v>
      </c>
      <c r="AS5113" s="31">
        <v>0.73612159321677273</v>
      </c>
    </row>
    <row r="5114" spans="44:45" x14ac:dyDescent="0.25">
      <c r="AR5114" s="30">
        <v>0.53500000000000025</v>
      </c>
      <c r="AS5114" s="31">
        <v>0.73612159321677273</v>
      </c>
    </row>
    <row r="5115" spans="44:45" x14ac:dyDescent="0.25">
      <c r="AR5115" s="30">
        <v>0.54500000000000026</v>
      </c>
      <c r="AS5115" s="31">
        <v>0.73612159321677273</v>
      </c>
    </row>
    <row r="5116" spans="44:45" x14ac:dyDescent="0.25">
      <c r="AR5116" s="30">
        <v>0.55500000000000027</v>
      </c>
      <c r="AS5116" s="31">
        <v>0.73612159321677273</v>
      </c>
    </row>
    <row r="5117" spans="44:45" x14ac:dyDescent="0.25">
      <c r="AR5117" s="30">
        <v>0.56500000000000028</v>
      </c>
      <c r="AS5117" s="31">
        <v>0.73612159321677273</v>
      </c>
    </row>
    <row r="5118" spans="44:45" x14ac:dyDescent="0.25">
      <c r="AR5118" s="30">
        <v>0.57500000000000029</v>
      </c>
      <c r="AS5118" s="31">
        <v>0.73612159321677273</v>
      </c>
    </row>
    <row r="5119" spans="44:45" x14ac:dyDescent="0.25">
      <c r="AR5119" s="30"/>
      <c r="AS5119" s="31"/>
    </row>
    <row r="5120" spans="44:45" x14ac:dyDescent="0.25">
      <c r="AR5120" s="30">
        <v>0.43000000000000022</v>
      </c>
      <c r="AS5120" s="31">
        <v>0.74478184725461727</v>
      </c>
    </row>
    <row r="5121" spans="44:45" x14ac:dyDescent="0.25">
      <c r="AR5121" s="30">
        <v>0.44000000000000022</v>
      </c>
      <c r="AS5121" s="31">
        <v>0.74478184725461727</v>
      </c>
    </row>
    <row r="5122" spans="44:45" x14ac:dyDescent="0.25">
      <c r="AR5122" s="30">
        <v>0.45000000000000023</v>
      </c>
      <c r="AS5122" s="31">
        <v>0.74478184725461727</v>
      </c>
    </row>
    <row r="5123" spans="44:45" x14ac:dyDescent="0.25">
      <c r="AR5123" s="30">
        <v>0.46000000000000024</v>
      </c>
      <c r="AS5123" s="31">
        <v>0.74478184725461727</v>
      </c>
    </row>
    <row r="5124" spans="44:45" x14ac:dyDescent="0.25">
      <c r="AR5124" s="30">
        <v>0.47000000000000025</v>
      </c>
      <c r="AS5124" s="31">
        <v>0.74478184725461727</v>
      </c>
    </row>
    <row r="5125" spans="44:45" x14ac:dyDescent="0.25">
      <c r="AR5125" s="30">
        <v>0.48000000000000026</v>
      </c>
      <c r="AS5125" s="31">
        <v>0.74478184725461727</v>
      </c>
    </row>
    <row r="5126" spans="44:45" x14ac:dyDescent="0.25">
      <c r="AR5126" s="30">
        <v>0.49000000000000027</v>
      </c>
      <c r="AS5126" s="31">
        <v>0.74478184725461727</v>
      </c>
    </row>
    <row r="5127" spans="44:45" x14ac:dyDescent="0.25">
      <c r="AR5127" s="30">
        <v>0.50000000000000022</v>
      </c>
      <c r="AS5127" s="31">
        <v>0.74478184725461727</v>
      </c>
    </row>
    <row r="5128" spans="44:45" x14ac:dyDescent="0.25">
      <c r="AR5128" s="30">
        <v>0.51000000000000023</v>
      </c>
      <c r="AS5128" s="31">
        <v>0.74478184725461727</v>
      </c>
    </row>
    <row r="5129" spans="44:45" x14ac:dyDescent="0.25">
      <c r="AR5129" s="30">
        <v>0.52000000000000024</v>
      </c>
      <c r="AS5129" s="31">
        <v>0.74478184725461727</v>
      </c>
    </row>
    <row r="5130" spans="44:45" x14ac:dyDescent="0.25">
      <c r="AR5130" s="30">
        <v>0.53000000000000025</v>
      </c>
      <c r="AS5130" s="31">
        <v>0.74478184725461727</v>
      </c>
    </row>
    <row r="5131" spans="44:45" x14ac:dyDescent="0.25">
      <c r="AR5131" s="30">
        <v>0.54000000000000026</v>
      </c>
      <c r="AS5131" s="31">
        <v>0.74478184725461727</v>
      </c>
    </row>
    <row r="5132" spans="44:45" x14ac:dyDescent="0.25">
      <c r="AR5132" s="30">
        <v>0.55000000000000027</v>
      </c>
      <c r="AS5132" s="31">
        <v>0.74478184725461727</v>
      </c>
    </row>
    <row r="5133" spans="44:45" x14ac:dyDescent="0.25">
      <c r="AR5133" s="30">
        <v>0.56000000000000028</v>
      </c>
      <c r="AS5133" s="31">
        <v>0.74478184725461727</v>
      </c>
    </row>
    <row r="5134" spans="44:45" x14ac:dyDescent="0.25">
      <c r="AR5134" s="30">
        <v>0.57000000000000028</v>
      </c>
      <c r="AS5134" s="31">
        <v>0.74478184725461727</v>
      </c>
    </row>
    <row r="5135" spans="44:45" x14ac:dyDescent="0.25">
      <c r="AR5135" s="30"/>
      <c r="AS5135" s="31"/>
    </row>
    <row r="5136" spans="44:45" x14ac:dyDescent="0.25">
      <c r="AR5136" s="30">
        <v>0.43500000000000022</v>
      </c>
      <c r="AS5136" s="31">
        <v>0.7534421012924617</v>
      </c>
    </row>
    <row r="5137" spans="44:45" x14ac:dyDescent="0.25">
      <c r="AR5137" s="30">
        <v>0.44500000000000023</v>
      </c>
      <c r="AS5137" s="31">
        <v>0.7534421012924617</v>
      </c>
    </row>
    <row r="5138" spans="44:45" x14ac:dyDescent="0.25">
      <c r="AR5138" s="30">
        <v>0.45500000000000024</v>
      </c>
      <c r="AS5138" s="31">
        <v>0.7534421012924617</v>
      </c>
    </row>
    <row r="5139" spans="44:45" x14ac:dyDescent="0.25">
      <c r="AR5139" s="30">
        <v>0.46500000000000025</v>
      </c>
      <c r="AS5139" s="31">
        <v>0.7534421012924617</v>
      </c>
    </row>
    <row r="5140" spans="44:45" x14ac:dyDescent="0.25">
      <c r="AR5140" s="30">
        <v>0.47500000000000026</v>
      </c>
      <c r="AS5140" s="31">
        <v>0.7534421012924617</v>
      </c>
    </row>
    <row r="5141" spans="44:45" x14ac:dyDescent="0.25">
      <c r="AR5141" s="30">
        <v>0.48500000000000026</v>
      </c>
      <c r="AS5141" s="31">
        <v>0.7534421012924617</v>
      </c>
    </row>
    <row r="5142" spans="44:45" x14ac:dyDescent="0.25">
      <c r="AR5142" s="30">
        <v>0.49500000000000027</v>
      </c>
      <c r="AS5142" s="31">
        <v>0.7534421012924617</v>
      </c>
    </row>
    <row r="5143" spans="44:45" x14ac:dyDescent="0.25">
      <c r="AR5143" s="30">
        <v>0.50500000000000023</v>
      </c>
      <c r="AS5143" s="31">
        <v>0.7534421012924617</v>
      </c>
    </row>
    <row r="5144" spans="44:45" x14ac:dyDescent="0.25">
      <c r="AR5144" s="30">
        <v>0.51500000000000024</v>
      </c>
      <c r="AS5144" s="31">
        <v>0.7534421012924617</v>
      </c>
    </row>
    <row r="5145" spans="44:45" x14ac:dyDescent="0.25">
      <c r="AR5145" s="30">
        <v>0.52500000000000024</v>
      </c>
      <c r="AS5145" s="31">
        <v>0.7534421012924617</v>
      </c>
    </row>
    <row r="5146" spans="44:45" x14ac:dyDescent="0.25">
      <c r="AR5146" s="30">
        <v>0.53500000000000025</v>
      </c>
      <c r="AS5146" s="31">
        <v>0.7534421012924617</v>
      </c>
    </row>
    <row r="5147" spans="44:45" x14ac:dyDescent="0.25">
      <c r="AR5147" s="30">
        <v>0.54500000000000026</v>
      </c>
      <c r="AS5147" s="31">
        <v>0.7534421012924617</v>
      </c>
    </row>
    <row r="5148" spans="44:45" x14ac:dyDescent="0.25">
      <c r="AR5148" s="30">
        <v>0.55500000000000027</v>
      </c>
      <c r="AS5148" s="31">
        <v>0.7534421012924617</v>
      </c>
    </row>
    <row r="5149" spans="44:45" x14ac:dyDescent="0.25">
      <c r="AR5149" s="30">
        <v>0.56500000000000028</v>
      </c>
      <c r="AS5149" s="31">
        <v>0.7534421012924617</v>
      </c>
    </row>
    <row r="5150" spans="44:45" x14ac:dyDescent="0.25">
      <c r="AR5150" s="30"/>
      <c r="AS5150" s="31"/>
    </row>
    <row r="5151" spans="44:45" x14ac:dyDescent="0.25">
      <c r="AR5151" s="30">
        <v>0.44000000000000022</v>
      </c>
      <c r="AS5151" s="31">
        <v>0.76210235533030601</v>
      </c>
    </row>
    <row r="5152" spans="44:45" x14ac:dyDescent="0.25">
      <c r="AR5152" s="30">
        <v>0.45000000000000023</v>
      </c>
      <c r="AS5152" s="31">
        <v>0.76210235533030601</v>
      </c>
    </row>
    <row r="5153" spans="44:45" x14ac:dyDescent="0.25">
      <c r="AR5153" s="30">
        <v>0.46000000000000024</v>
      </c>
      <c r="AS5153" s="31">
        <v>0.76210235533030601</v>
      </c>
    </row>
    <row r="5154" spans="44:45" x14ac:dyDescent="0.25">
      <c r="AR5154" s="30">
        <v>0.47000000000000025</v>
      </c>
      <c r="AS5154" s="31">
        <v>0.76210235533030601</v>
      </c>
    </row>
    <row r="5155" spans="44:45" x14ac:dyDescent="0.25">
      <c r="AR5155" s="30">
        <v>0.48000000000000026</v>
      </c>
      <c r="AS5155" s="31">
        <v>0.76210235533030601</v>
      </c>
    </row>
    <row r="5156" spans="44:45" x14ac:dyDescent="0.25">
      <c r="AR5156" s="30">
        <v>0.49000000000000027</v>
      </c>
      <c r="AS5156" s="31">
        <v>0.76210235533030601</v>
      </c>
    </row>
    <row r="5157" spans="44:45" x14ac:dyDescent="0.25">
      <c r="AR5157" s="30">
        <v>0.50000000000000022</v>
      </c>
      <c r="AS5157" s="31">
        <v>0.76210235533030601</v>
      </c>
    </row>
    <row r="5158" spans="44:45" x14ac:dyDescent="0.25">
      <c r="AR5158" s="30">
        <v>0.51000000000000023</v>
      </c>
      <c r="AS5158" s="31">
        <v>0.76210235533030601</v>
      </c>
    </row>
    <row r="5159" spans="44:45" x14ac:dyDescent="0.25">
      <c r="AR5159" s="30">
        <v>0.52000000000000024</v>
      </c>
      <c r="AS5159" s="31">
        <v>0.76210235533030601</v>
      </c>
    </row>
    <row r="5160" spans="44:45" x14ac:dyDescent="0.25">
      <c r="AR5160" s="30">
        <v>0.53000000000000025</v>
      </c>
      <c r="AS5160" s="31">
        <v>0.76210235533030601</v>
      </c>
    </row>
    <row r="5161" spans="44:45" x14ac:dyDescent="0.25">
      <c r="AR5161" s="30">
        <v>0.54000000000000026</v>
      </c>
      <c r="AS5161" s="31">
        <v>0.76210235533030601</v>
      </c>
    </row>
    <row r="5162" spans="44:45" x14ac:dyDescent="0.25">
      <c r="AR5162" s="30">
        <v>0.55000000000000027</v>
      </c>
      <c r="AS5162" s="31">
        <v>0.76210235533030601</v>
      </c>
    </row>
    <row r="5163" spans="44:45" x14ac:dyDescent="0.25">
      <c r="AR5163" s="30">
        <v>0.56000000000000028</v>
      </c>
      <c r="AS5163" s="31">
        <v>0.76210235533030601</v>
      </c>
    </row>
    <row r="5164" spans="44:45" x14ac:dyDescent="0.25">
      <c r="AR5164" s="30"/>
      <c r="AS5164" s="31"/>
    </row>
    <row r="5165" spans="44:45" x14ac:dyDescent="0.25">
      <c r="AR5165" s="30">
        <v>0.44500000000000023</v>
      </c>
      <c r="AS5165" s="31">
        <v>0.77076260936815044</v>
      </c>
    </row>
    <row r="5166" spans="44:45" x14ac:dyDescent="0.25">
      <c r="AR5166" s="30">
        <v>0.45500000000000024</v>
      </c>
      <c r="AS5166" s="31">
        <v>0.77076260936815044</v>
      </c>
    </row>
    <row r="5167" spans="44:45" x14ac:dyDescent="0.25">
      <c r="AR5167" s="30">
        <v>0.46500000000000025</v>
      </c>
      <c r="AS5167" s="31">
        <v>0.77076260936815044</v>
      </c>
    </row>
    <row r="5168" spans="44:45" x14ac:dyDescent="0.25">
      <c r="AR5168" s="30">
        <v>0.47500000000000026</v>
      </c>
      <c r="AS5168" s="31">
        <v>0.77076260936815044</v>
      </c>
    </row>
    <row r="5169" spans="44:45" x14ac:dyDescent="0.25">
      <c r="AR5169" s="30">
        <v>0.48500000000000026</v>
      </c>
      <c r="AS5169" s="31">
        <v>0.77076260936815044</v>
      </c>
    </row>
    <row r="5170" spans="44:45" x14ac:dyDescent="0.25">
      <c r="AR5170" s="30">
        <v>0.49500000000000027</v>
      </c>
      <c r="AS5170" s="31">
        <v>0.77076260936815044</v>
      </c>
    </row>
    <row r="5171" spans="44:45" x14ac:dyDescent="0.25">
      <c r="AR5171" s="30">
        <v>0.50500000000000023</v>
      </c>
      <c r="AS5171" s="31">
        <v>0.77076260936815044</v>
      </c>
    </row>
    <row r="5172" spans="44:45" x14ac:dyDescent="0.25">
      <c r="AR5172" s="30">
        <v>0.51500000000000024</v>
      </c>
      <c r="AS5172" s="31">
        <v>0.77076260936815044</v>
      </c>
    </row>
    <row r="5173" spans="44:45" x14ac:dyDescent="0.25">
      <c r="AR5173" s="30">
        <v>0.52500000000000024</v>
      </c>
      <c r="AS5173" s="31">
        <v>0.77076260936815044</v>
      </c>
    </row>
    <row r="5174" spans="44:45" x14ac:dyDescent="0.25">
      <c r="AR5174" s="30">
        <v>0.53500000000000025</v>
      </c>
      <c r="AS5174" s="31">
        <v>0.77076260936815044</v>
      </c>
    </row>
    <row r="5175" spans="44:45" x14ac:dyDescent="0.25">
      <c r="AR5175" s="30">
        <v>0.54500000000000026</v>
      </c>
      <c r="AS5175" s="31">
        <v>0.77076260936815044</v>
      </c>
    </row>
    <row r="5176" spans="44:45" x14ac:dyDescent="0.25">
      <c r="AR5176" s="30">
        <v>0.55500000000000027</v>
      </c>
      <c r="AS5176" s="31">
        <v>0.77076260936815044</v>
      </c>
    </row>
    <row r="5177" spans="44:45" x14ac:dyDescent="0.25">
      <c r="AR5177" s="30"/>
      <c r="AS5177" s="31"/>
    </row>
    <row r="5178" spans="44:45" x14ac:dyDescent="0.25">
      <c r="AR5178" s="30">
        <v>0.45000000000000023</v>
      </c>
      <c r="AS5178" s="31">
        <v>0.77942286340599476</v>
      </c>
    </row>
    <row r="5179" spans="44:45" x14ac:dyDescent="0.25">
      <c r="AR5179" s="30">
        <v>0.46000000000000024</v>
      </c>
      <c r="AS5179" s="31">
        <v>0.77942286340599476</v>
      </c>
    </row>
    <row r="5180" spans="44:45" x14ac:dyDescent="0.25">
      <c r="AR5180" s="30">
        <v>0.47000000000000025</v>
      </c>
      <c r="AS5180" s="31">
        <v>0.77942286340599476</v>
      </c>
    </row>
    <row r="5181" spans="44:45" x14ac:dyDescent="0.25">
      <c r="AR5181" s="30">
        <v>0.48000000000000026</v>
      </c>
      <c r="AS5181" s="31">
        <v>0.77942286340599476</v>
      </c>
    </row>
    <row r="5182" spans="44:45" x14ac:dyDescent="0.25">
      <c r="AR5182" s="30">
        <v>0.49000000000000027</v>
      </c>
      <c r="AS5182" s="31">
        <v>0.77942286340599476</v>
      </c>
    </row>
    <row r="5183" spans="44:45" x14ac:dyDescent="0.25">
      <c r="AR5183" s="30">
        <v>0.50000000000000022</v>
      </c>
      <c r="AS5183" s="31">
        <v>0.77942286340599476</v>
      </c>
    </row>
    <row r="5184" spans="44:45" x14ac:dyDescent="0.25">
      <c r="AR5184" s="30">
        <v>0.51000000000000023</v>
      </c>
      <c r="AS5184" s="31">
        <v>0.77942286340599476</v>
      </c>
    </row>
    <row r="5185" spans="44:45" x14ac:dyDescent="0.25">
      <c r="AR5185" s="30">
        <v>0.52000000000000024</v>
      </c>
      <c r="AS5185" s="31">
        <v>0.77942286340599476</v>
      </c>
    </row>
    <row r="5186" spans="44:45" x14ac:dyDescent="0.25">
      <c r="AR5186" s="30">
        <v>0.53000000000000025</v>
      </c>
      <c r="AS5186" s="31">
        <v>0.77942286340599476</v>
      </c>
    </row>
    <row r="5187" spans="44:45" x14ac:dyDescent="0.25">
      <c r="AR5187" s="30">
        <v>0.54000000000000026</v>
      </c>
      <c r="AS5187" s="31">
        <v>0.77942286340599476</v>
      </c>
    </row>
    <row r="5188" spans="44:45" x14ac:dyDescent="0.25">
      <c r="AR5188" s="30">
        <v>0.55000000000000027</v>
      </c>
      <c r="AS5188" s="31">
        <v>0.77942286340599476</v>
      </c>
    </row>
    <row r="5189" spans="44:45" x14ac:dyDescent="0.25">
      <c r="AR5189" s="30"/>
      <c r="AS5189" s="31"/>
    </row>
    <row r="5190" spans="44:45" x14ac:dyDescent="0.25">
      <c r="AR5190" s="30">
        <v>0.45500000000000024</v>
      </c>
      <c r="AS5190" s="31">
        <v>0.78808311744383919</v>
      </c>
    </row>
    <row r="5191" spans="44:45" x14ac:dyDescent="0.25">
      <c r="AR5191" s="30">
        <v>0.46500000000000025</v>
      </c>
      <c r="AS5191" s="31">
        <v>0.78808311744383919</v>
      </c>
    </row>
    <row r="5192" spans="44:45" x14ac:dyDescent="0.25">
      <c r="AR5192" s="30">
        <v>0.47500000000000026</v>
      </c>
      <c r="AS5192" s="31">
        <v>0.78808311744383919</v>
      </c>
    </row>
    <row r="5193" spans="44:45" x14ac:dyDescent="0.25">
      <c r="AR5193" s="30">
        <v>0.48500000000000026</v>
      </c>
      <c r="AS5193" s="31">
        <v>0.78808311744383919</v>
      </c>
    </row>
    <row r="5194" spans="44:45" x14ac:dyDescent="0.25">
      <c r="AR5194" s="30">
        <v>0.49500000000000027</v>
      </c>
      <c r="AS5194" s="31">
        <v>0.78808311744383919</v>
      </c>
    </row>
    <row r="5195" spans="44:45" x14ac:dyDescent="0.25">
      <c r="AR5195" s="30">
        <v>0.50500000000000023</v>
      </c>
      <c r="AS5195" s="31">
        <v>0.78808311744383919</v>
      </c>
    </row>
    <row r="5196" spans="44:45" x14ac:dyDescent="0.25">
      <c r="AR5196" s="30">
        <v>0.51500000000000024</v>
      </c>
      <c r="AS5196" s="31">
        <v>0.78808311744383919</v>
      </c>
    </row>
    <row r="5197" spans="44:45" x14ac:dyDescent="0.25">
      <c r="AR5197" s="30">
        <v>0.52500000000000024</v>
      </c>
      <c r="AS5197" s="31">
        <v>0.78808311744383919</v>
      </c>
    </row>
    <row r="5198" spans="44:45" x14ac:dyDescent="0.25">
      <c r="AR5198" s="30">
        <v>0.53500000000000025</v>
      </c>
      <c r="AS5198" s="31">
        <v>0.78808311744383919</v>
      </c>
    </row>
    <row r="5199" spans="44:45" x14ac:dyDescent="0.25">
      <c r="AR5199" s="30">
        <v>0.54500000000000026</v>
      </c>
      <c r="AS5199" s="31">
        <v>0.78808311744383919</v>
      </c>
    </row>
    <row r="5200" spans="44:45" x14ac:dyDescent="0.25">
      <c r="AR5200" s="30"/>
      <c r="AS5200" s="31"/>
    </row>
    <row r="5201" spans="44:45" x14ac:dyDescent="0.25">
      <c r="AR5201" s="30">
        <v>0.46000000000000024</v>
      </c>
      <c r="AS5201" s="31">
        <v>0.79674337148168362</v>
      </c>
    </row>
    <row r="5202" spans="44:45" x14ac:dyDescent="0.25">
      <c r="AR5202" s="30">
        <v>0.47000000000000025</v>
      </c>
      <c r="AS5202" s="31">
        <v>0.79674337148168362</v>
      </c>
    </row>
    <row r="5203" spans="44:45" x14ac:dyDescent="0.25">
      <c r="AR5203" s="30">
        <v>0.48000000000000026</v>
      </c>
      <c r="AS5203" s="31">
        <v>0.79674337148168362</v>
      </c>
    </row>
    <row r="5204" spans="44:45" x14ac:dyDescent="0.25">
      <c r="AR5204" s="30">
        <v>0.49000000000000027</v>
      </c>
      <c r="AS5204" s="31">
        <v>0.79674337148168362</v>
      </c>
    </row>
    <row r="5205" spans="44:45" x14ac:dyDescent="0.25">
      <c r="AR5205" s="30">
        <v>0.50000000000000022</v>
      </c>
      <c r="AS5205" s="31">
        <v>0.79674337148168362</v>
      </c>
    </row>
    <row r="5206" spans="44:45" x14ac:dyDescent="0.25">
      <c r="AR5206" s="30">
        <v>0.51000000000000023</v>
      </c>
      <c r="AS5206" s="31">
        <v>0.79674337148168362</v>
      </c>
    </row>
    <row r="5207" spans="44:45" x14ac:dyDescent="0.25">
      <c r="AR5207" s="30">
        <v>0.52000000000000024</v>
      </c>
      <c r="AS5207" s="31">
        <v>0.79674337148168362</v>
      </c>
    </row>
    <row r="5208" spans="44:45" x14ac:dyDescent="0.25">
      <c r="AR5208" s="30">
        <v>0.53000000000000025</v>
      </c>
      <c r="AS5208" s="31">
        <v>0.79674337148168362</v>
      </c>
    </row>
    <row r="5209" spans="44:45" x14ac:dyDescent="0.25">
      <c r="AR5209" s="30">
        <v>0.54000000000000026</v>
      </c>
      <c r="AS5209" s="31">
        <v>0.79674337148168362</v>
      </c>
    </row>
    <row r="5210" spans="44:45" x14ac:dyDescent="0.25">
      <c r="AR5210" s="30"/>
      <c r="AS5210" s="31"/>
    </row>
    <row r="5211" spans="44:45" x14ac:dyDescent="0.25">
      <c r="AR5211" s="30">
        <v>0.46500000000000025</v>
      </c>
      <c r="AS5211" s="31">
        <v>0.80540362551952804</v>
      </c>
    </row>
    <row r="5212" spans="44:45" x14ac:dyDescent="0.25">
      <c r="AR5212" s="30">
        <v>0.47500000000000026</v>
      </c>
      <c r="AS5212" s="31">
        <v>0.80540362551952804</v>
      </c>
    </row>
    <row r="5213" spans="44:45" x14ac:dyDescent="0.25">
      <c r="AR5213" s="30">
        <v>0.48500000000000026</v>
      </c>
      <c r="AS5213" s="31">
        <v>0.80540362551952804</v>
      </c>
    </row>
    <row r="5214" spans="44:45" x14ac:dyDescent="0.25">
      <c r="AR5214" s="30">
        <v>0.49500000000000027</v>
      </c>
      <c r="AS5214" s="31">
        <v>0.80540362551952804</v>
      </c>
    </row>
    <row r="5215" spans="44:45" x14ac:dyDescent="0.25">
      <c r="AR5215" s="30">
        <v>0.50500000000000023</v>
      </c>
      <c r="AS5215" s="31">
        <v>0.80540362551952804</v>
      </c>
    </row>
    <row r="5216" spans="44:45" x14ac:dyDescent="0.25">
      <c r="AR5216" s="30">
        <v>0.51500000000000024</v>
      </c>
      <c r="AS5216" s="31">
        <v>0.80540362551952804</v>
      </c>
    </row>
    <row r="5217" spans="44:45" x14ac:dyDescent="0.25">
      <c r="AR5217" s="30">
        <v>0.52500000000000024</v>
      </c>
      <c r="AS5217" s="31">
        <v>0.80540362551952804</v>
      </c>
    </row>
    <row r="5218" spans="44:45" x14ac:dyDescent="0.25">
      <c r="AR5218" s="30">
        <v>0.53500000000000025</v>
      </c>
      <c r="AS5218" s="31">
        <v>0.80540362551952804</v>
      </c>
    </row>
    <row r="5219" spans="44:45" x14ac:dyDescent="0.25">
      <c r="AR5219" s="30"/>
      <c r="AS5219" s="31"/>
    </row>
    <row r="5220" spans="44:45" x14ac:dyDescent="0.25">
      <c r="AR5220" s="30">
        <v>0.47000000000000025</v>
      </c>
      <c r="AS5220" s="31">
        <v>0.81406387955737225</v>
      </c>
    </row>
    <row r="5221" spans="44:45" x14ac:dyDescent="0.25">
      <c r="AR5221" s="30">
        <v>0.48000000000000026</v>
      </c>
      <c r="AS5221" s="31">
        <v>0.81406387955737225</v>
      </c>
    </row>
    <row r="5222" spans="44:45" x14ac:dyDescent="0.25">
      <c r="AR5222" s="30">
        <v>0.49000000000000027</v>
      </c>
      <c r="AS5222" s="31">
        <v>0.81406387955737225</v>
      </c>
    </row>
    <row r="5223" spans="44:45" x14ac:dyDescent="0.25">
      <c r="AR5223" s="30">
        <v>0.50000000000000022</v>
      </c>
      <c r="AS5223" s="31">
        <v>0.81406387955737225</v>
      </c>
    </row>
    <row r="5224" spans="44:45" x14ac:dyDescent="0.25">
      <c r="AR5224" s="30">
        <v>0.51000000000000023</v>
      </c>
      <c r="AS5224" s="31">
        <v>0.81406387955737225</v>
      </c>
    </row>
    <row r="5225" spans="44:45" x14ac:dyDescent="0.25">
      <c r="AR5225" s="30">
        <v>0.52000000000000024</v>
      </c>
      <c r="AS5225" s="31">
        <v>0.81406387955737225</v>
      </c>
    </row>
    <row r="5226" spans="44:45" x14ac:dyDescent="0.25">
      <c r="AR5226" s="30">
        <v>0.53000000000000025</v>
      </c>
      <c r="AS5226" s="31">
        <v>0.81406387955737225</v>
      </c>
    </row>
    <row r="5227" spans="44:45" x14ac:dyDescent="0.25">
      <c r="AR5227" s="30"/>
      <c r="AS5227" s="31"/>
    </row>
    <row r="5228" spans="44:45" x14ac:dyDescent="0.25">
      <c r="AR5228" s="30">
        <v>0.47500000000000026</v>
      </c>
      <c r="AS5228" s="31">
        <v>0.82272413359521668</v>
      </c>
    </row>
    <row r="5229" spans="44:45" x14ac:dyDescent="0.25">
      <c r="AR5229" s="30">
        <v>0.48500000000000026</v>
      </c>
      <c r="AS5229" s="31">
        <v>0.82272413359521668</v>
      </c>
    </row>
    <row r="5230" spans="44:45" x14ac:dyDescent="0.25">
      <c r="AR5230" s="30">
        <v>0.49500000000000027</v>
      </c>
      <c r="AS5230" s="31">
        <v>0.82272413359521668</v>
      </c>
    </row>
    <row r="5231" spans="44:45" x14ac:dyDescent="0.25">
      <c r="AR5231" s="30">
        <v>0.50500000000000023</v>
      </c>
      <c r="AS5231" s="31">
        <v>0.82272413359521668</v>
      </c>
    </row>
    <row r="5232" spans="44:45" x14ac:dyDescent="0.25">
      <c r="AR5232" s="30">
        <v>0.51500000000000024</v>
      </c>
      <c r="AS5232" s="31">
        <v>0.82272413359521668</v>
      </c>
    </row>
    <row r="5233" spans="44:45" x14ac:dyDescent="0.25">
      <c r="AR5233" s="30">
        <v>0.52500000000000024</v>
      </c>
      <c r="AS5233" s="31">
        <v>0.82272413359521668</v>
      </c>
    </row>
    <row r="5234" spans="44:45" x14ac:dyDescent="0.25">
      <c r="AR5234" s="30"/>
      <c r="AS5234" s="31"/>
    </row>
    <row r="5235" spans="44:45" x14ac:dyDescent="0.25">
      <c r="AR5235" s="30">
        <v>0.48000000000000026</v>
      </c>
      <c r="AS5235" s="31">
        <v>0.83138438763306111</v>
      </c>
    </row>
    <row r="5236" spans="44:45" x14ac:dyDescent="0.25">
      <c r="AR5236" s="30">
        <v>0.49000000000000027</v>
      </c>
      <c r="AS5236" s="31">
        <v>0.83138438763306111</v>
      </c>
    </row>
    <row r="5237" spans="44:45" x14ac:dyDescent="0.25">
      <c r="AR5237" s="30">
        <v>0.50000000000000022</v>
      </c>
      <c r="AS5237" s="31">
        <v>0.83138438763306111</v>
      </c>
    </row>
    <row r="5238" spans="44:45" x14ac:dyDescent="0.25">
      <c r="AR5238" s="30">
        <v>0.51000000000000023</v>
      </c>
      <c r="AS5238" s="31">
        <v>0.83138438763306111</v>
      </c>
    </row>
    <row r="5239" spans="44:45" x14ac:dyDescent="0.25">
      <c r="AR5239" s="30">
        <v>0.52000000000000024</v>
      </c>
      <c r="AS5239" s="31">
        <v>0.83138438763306111</v>
      </c>
    </row>
    <row r="5240" spans="44:45" x14ac:dyDescent="0.25">
      <c r="AR5240" s="30"/>
      <c r="AS5240" s="31"/>
    </row>
    <row r="5241" spans="44:45" x14ac:dyDescent="0.25">
      <c r="AR5241" s="30">
        <v>0.48500000000000026</v>
      </c>
      <c r="AS5241" s="31">
        <v>0.84004464167090542</v>
      </c>
    </row>
    <row r="5242" spans="44:45" x14ac:dyDescent="0.25">
      <c r="AR5242" s="30">
        <v>0.49500000000000027</v>
      </c>
      <c r="AS5242" s="31">
        <v>0.84004464167090542</v>
      </c>
    </row>
    <row r="5243" spans="44:45" x14ac:dyDescent="0.25">
      <c r="AR5243" s="30">
        <v>0.50500000000000023</v>
      </c>
      <c r="AS5243" s="31">
        <v>0.84004464167090542</v>
      </c>
    </row>
    <row r="5244" spans="44:45" x14ac:dyDescent="0.25">
      <c r="AR5244" s="30">
        <v>0.51500000000000024</v>
      </c>
      <c r="AS5244" s="31">
        <v>0.84004464167090542</v>
      </c>
    </row>
    <row r="5245" spans="44:45" x14ac:dyDescent="0.25">
      <c r="AR5245" s="30"/>
      <c r="AS5245" s="31"/>
    </row>
    <row r="5246" spans="44:45" x14ac:dyDescent="0.25">
      <c r="AR5246" s="30">
        <v>0.49000000000000027</v>
      </c>
      <c r="AS5246" s="31">
        <v>0.84870489570874985</v>
      </c>
    </row>
    <row r="5247" spans="44:45" x14ac:dyDescent="0.25">
      <c r="AR5247" s="30">
        <v>0.50000000000000022</v>
      </c>
      <c r="AS5247" s="31">
        <v>0.84870489570874985</v>
      </c>
    </row>
    <row r="5248" spans="44:45" x14ac:dyDescent="0.25">
      <c r="AR5248" s="30">
        <v>0.51000000000000023</v>
      </c>
      <c r="AS5248" s="31">
        <v>0.84870489570874985</v>
      </c>
    </row>
    <row r="5249" spans="44:45" x14ac:dyDescent="0.25">
      <c r="AR5249" s="30"/>
      <c r="AS5249" s="31"/>
    </row>
    <row r="5250" spans="44:45" x14ac:dyDescent="0.25">
      <c r="AR5250" s="30">
        <v>0.49500000000000027</v>
      </c>
      <c r="AS5250" s="31">
        <v>0.85736514974659417</v>
      </c>
    </row>
    <row r="5251" spans="44:45" x14ac:dyDescent="0.25">
      <c r="AR5251" s="30">
        <v>0.50500000000000023</v>
      </c>
      <c r="AS5251" s="31">
        <v>0.85736514974659417</v>
      </c>
    </row>
    <row r="5252" spans="44:45" x14ac:dyDescent="0.25">
      <c r="AR5252" s="30"/>
      <c r="AS5252" s="31"/>
    </row>
    <row r="5253" spans="44:45" x14ac:dyDescent="0.25">
      <c r="AR5253" s="37">
        <v>0.5</v>
      </c>
      <c r="AS5253" s="38">
        <v>0.8660254037844386</v>
      </c>
    </row>
  </sheetData>
  <sheetProtection algorithmName="SHA-512" hashValue="HS7bu5r7K1tPLXehKLkixUytus9mkHL8HpGsFLsvpAFM/4yYduTbPYJEugf7w72XiXGIKjQY1N0YTgcBIjT1Uw==" saltValue="NIYlKLlkoeAWjLOckhZ32Q==" spinCount="100000" sheet="1" objects="1" scenarios="1"/>
  <mergeCells count="37">
    <mergeCell ref="BA49:BB49"/>
    <mergeCell ref="AX31:AY31"/>
    <mergeCell ref="BA32:BB32"/>
    <mergeCell ref="AU36:AV36"/>
    <mergeCell ref="BA40:BB40"/>
    <mergeCell ref="AX41:AY41"/>
    <mergeCell ref="AU45:AV45"/>
    <mergeCell ref="AU27:AV27"/>
    <mergeCell ref="BF1:BH1"/>
    <mergeCell ref="BJ1:BK1"/>
    <mergeCell ref="BM1:BN1"/>
    <mergeCell ref="AU8:AV8"/>
    <mergeCell ref="AX8:AY8"/>
    <mergeCell ref="BA8:BB8"/>
    <mergeCell ref="BA1:BB1"/>
    <mergeCell ref="AU16:AV16"/>
    <mergeCell ref="AX16:AY16"/>
    <mergeCell ref="BA16:BB16"/>
    <mergeCell ref="AX23:AY23"/>
    <mergeCell ref="BA24:BB24"/>
    <mergeCell ref="AL1:AM1"/>
    <mergeCell ref="AO1:AP1"/>
    <mergeCell ref="AR1:AS1"/>
    <mergeCell ref="AU1:AV1"/>
    <mergeCell ref="AX1:AY1"/>
    <mergeCell ref="AI1:AJ1"/>
    <mergeCell ref="A1:B1"/>
    <mergeCell ref="D1:F1"/>
    <mergeCell ref="H1:I1"/>
    <mergeCell ref="K1:L1"/>
    <mergeCell ref="N1:O1"/>
    <mergeCell ref="Q1:R1"/>
    <mergeCell ref="T1:U1"/>
    <mergeCell ref="W1:X1"/>
    <mergeCell ref="Z1:AA1"/>
    <mergeCell ref="AC1:AD1"/>
    <mergeCell ref="AF1:AG1"/>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EF277-7E73-4DC9-8975-E94C759A34FD}">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Data'!C47+1.5*'Enter Data'!D47&lt;0.15,1,0)</f>
        <v>0</v>
      </c>
      <c r="B2" s="1" t="s">
        <v>14</v>
      </c>
      <c r="C2" s="1" t="s">
        <v>15</v>
      </c>
    </row>
    <row r="3" spans="1:3" x14ac:dyDescent="0.25">
      <c r="A3" s="2">
        <f>IF(AND('Enter Data'!C47+1.5*'Enter Data'!D47&gt;=0.15, 'Enter Data'!C47+2*'Enter Data'!D47&lt;0.3), 2, 0)</f>
        <v>0</v>
      </c>
      <c r="B3" s="1" t="s">
        <v>16</v>
      </c>
      <c r="C3" s="1" t="s">
        <v>17</v>
      </c>
    </row>
    <row r="4" spans="1:3" x14ac:dyDescent="0.25">
      <c r="A4" s="2">
        <f>IF(OR(AND('Enter Data'!D47&gt;=0.07, 'Enter Data'!D47&lt;0.2,'Enter Data'!B47&gt;0.52,'Enter Data'!C47+2*'Enter Data'!D47&gt;=0.3), AND('Enter Data'!D47&lt;0.07, 'Enter Data'!C47&lt;0.5, 'Enter Data'!C47+2*'Enter Data'!D47&gt;=0.3)), 3,0)</f>
        <v>0</v>
      </c>
      <c r="B4" s="1" t="s">
        <v>18</v>
      </c>
      <c r="C4" s="1" t="s">
        <v>19</v>
      </c>
    </row>
    <row r="5" spans="1:3" x14ac:dyDescent="0.25">
      <c r="A5" s="2">
        <f>IF(AND('Enter Data'!D47&gt;=0.07, 'Enter Data'!D47&lt;0.27, 'Enter Data'!C47&gt;=0.28, 'Enter Data'!C47&lt;0.5, 'Enter Data'!B47&lt;=0.52), 4, 0)</f>
        <v>0</v>
      </c>
      <c r="B5" s="1" t="s">
        <v>20</v>
      </c>
      <c r="C5" s="1" t="s">
        <v>21</v>
      </c>
    </row>
    <row r="6" spans="1:3" x14ac:dyDescent="0.25">
      <c r="A6" s="2">
        <f>IF(OR(AND('Enter Data'!C47&gt;=0.5, 'Enter Data'!D47&gt;=0.12,'Enter Data'!D47&lt;0.27), AND('Enter Data'!C47&gt;=0.5,'Enter Data'!C47&lt;0.8,'Enter Data'!D47&lt;0.12)), 5,0)</f>
        <v>0</v>
      </c>
      <c r="B6" s="1" t="s">
        <v>22</v>
      </c>
      <c r="C6" s="1" t="s">
        <v>23</v>
      </c>
    </row>
    <row r="7" spans="1:3" x14ac:dyDescent="0.25">
      <c r="A7" s="2">
        <f>IF(AND('Enter Data'!C47&gt;=0.8, 'Enter Data'!D47&lt;0.12), 6, 0)</f>
        <v>6</v>
      </c>
      <c r="B7" s="1" t="s">
        <v>24</v>
      </c>
      <c r="C7" s="1" t="s">
        <v>25</v>
      </c>
    </row>
    <row r="8" spans="1:3" x14ac:dyDescent="0.25">
      <c r="A8" s="2">
        <f>IF(AND('Enter Data'!D47&gt;=0.2, 'Enter Data'!D47&lt;0.35, 'Enter Data'!C47&lt;0.28, 'Enter Data'!B47&gt;0.45), 7, 0)</f>
        <v>0</v>
      </c>
      <c r="B8" s="1" t="s">
        <v>26</v>
      </c>
      <c r="C8" s="1" t="s">
        <v>27</v>
      </c>
    </row>
    <row r="9" spans="1:3" x14ac:dyDescent="0.25">
      <c r="A9" s="2">
        <f>IF(AND('Enter Data'!D47&gt;=0.27, 'Enter Data'!D47&lt;0.4, 'Enter Data'!B47&gt;0.2, 'Enter Data'!B47&lt;=0.45), 8, 0)</f>
        <v>0</v>
      </c>
      <c r="B9" s="1" t="s">
        <v>28</v>
      </c>
      <c r="C9" s="1" t="s">
        <v>29</v>
      </c>
    </row>
    <row r="10" spans="1:3" x14ac:dyDescent="0.25">
      <c r="A10" s="2">
        <f>IF(AND('Enter Data'!D47&gt;=0.27, 'Enter Data'!D47&lt;0.4, 'Enter Data'!B47&lt;=0.2), 9, 0)</f>
        <v>0</v>
      </c>
      <c r="B10" s="1" t="s">
        <v>30</v>
      </c>
      <c r="C10" s="1" t="s">
        <v>31</v>
      </c>
    </row>
    <row r="11" spans="1:3" x14ac:dyDescent="0.25">
      <c r="A11" s="2">
        <f>IF(AND('Enter Data'!D47&gt;=0.35, 'Enter Data'!B47&gt;0.45), 10, 0)</f>
        <v>0</v>
      </c>
      <c r="B11" s="1" t="s">
        <v>32</v>
      </c>
      <c r="C11" s="1" t="s">
        <v>33</v>
      </c>
    </row>
    <row r="12" spans="1:3" x14ac:dyDescent="0.25">
      <c r="A12" s="2">
        <f>IF(AND('Enter Data'!D47&gt;=0.4, 'Enter Data'!C47&gt;=0.4), 11, 0)</f>
        <v>0</v>
      </c>
      <c r="B12" s="1" t="s">
        <v>34</v>
      </c>
      <c r="C12" s="1" t="s">
        <v>35</v>
      </c>
    </row>
    <row r="13" spans="1:3" x14ac:dyDescent="0.25">
      <c r="A13" s="2">
        <f>IF(AND('Enter Data'!D47&gt;=0.4, 'Enter Data'!B47&lt;=0.45,'Enter Data'!C47&lt;0.4),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Data'!E47:I47)='Enter Data'!B47, 'Enter Data'!E47+'Enter Data'!F47&gt;=0.25, 'Enter Data'!G47&lt;0.5, 'Enter Data'!H47&lt;0.5, 'Enter Data'!I47&lt;0.5), 1, 0)</f>
        <v>0</v>
      </c>
      <c r="B17" s="1" t="s">
        <v>38</v>
      </c>
      <c r="C17" s="1" t="s">
        <v>39</v>
      </c>
    </row>
    <row r="18" spans="1:3" x14ac:dyDescent="0.25">
      <c r="A18" s="2">
        <f>IF(AND(SUM('Enter Data'!E47:I47)='Enter Data'!B47,SUM($A$17) = 0, 'Enter Data'!E47+'Enter Data'!F47+'Enter Data'!G47&gt;=0.25, 'Enter Data'!E47+'Enter Data'!F47&lt;0.25, 'Enter Data'!H47&lt;0.5,'Enter Data'!I47&lt;0.5), 2, 0)</f>
        <v>0</v>
      </c>
      <c r="B18" s="1" t="s">
        <v>40</v>
      </c>
      <c r="C18" s="1" t="s">
        <v>15</v>
      </c>
    </row>
    <row r="19" spans="1:3" x14ac:dyDescent="0.25">
      <c r="A19" s="2">
        <f>IF(AND(SUM('Enter Data'!E47:I47)='Enter Data'!B47,SUM($A$17:$A$18) = 0, 'Enter Data'!G47&gt;=0.5, 'Enter Data'!E47+'Enter Data'!F47&gt;=0.25), 3, 0)</f>
        <v>0</v>
      </c>
      <c r="B19" s="1" t="s">
        <v>41</v>
      </c>
      <c r="C19" s="1" t="s">
        <v>15</v>
      </c>
    </row>
    <row r="20" spans="1:3" x14ac:dyDescent="0.25">
      <c r="A20" s="2">
        <f>IF(AND(SUM('Enter Data'!E47:I47)='Enter Data'!B47,SUM($A$17:$A$19) = 0, 'Enter Data'!H47&gt;=0.5, 'Enter Data'!H47&gt;'Enter Data'!I47), 4, 0)</f>
        <v>0</v>
      </c>
      <c r="B20" s="1" t="s">
        <v>42</v>
      </c>
      <c r="C20" s="1" t="s">
        <v>43</v>
      </c>
    </row>
    <row r="21" spans="1:3" x14ac:dyDescent="0.25">
      <c r="A21" s="2">
        <f>IF(AND(SUM('Enter Data'!E47:I47)='Enter Data'!B47,SUM($A$17:$A$20) = 0, 'Enter Data'!E47+'Enter Data'!F47+'Enter Data'!G47&lt;0.25, 'Enter Data'!I47&lt;0.5), 5, 0)</f>
        <v>5</v>
      </c>
      <c r="B21" s="1" t="s">
        <v>44</v>
      </c>
      <c r="C21" s="1" t="s">
        <v>43</v>
      </c>
    </row>
    <row r="22" spans="1:3" x14ac:dyDescent="0.25">
      <c r="A22" s="2">
        <f>IF(AND(SUM('Enter Data'!E47:I47)='Enter Data'!B47,SUM($A$17:$A$21) = 0, 'Enter Data'!I47&gt;=0.5),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Data'!E47:I47)='Enter Data'!B47, 'Enter Data'!E47+'Enter Data'!F47&gt;=0.25, 'Enter Data'!G47&lt;0.5, 'Enter Data'!H47&lt;0.5, 'Enter Data'!I47&lt;0.5), 1, 0)</f>
        <v>0</v>
      </c>
      <c r="B26" s="1" t="s">
        <v>38</v>
      </c>
      <c r="C26" s="1" t="s">
        <v>48</v>
      </c>
    </row>
    <row r="27" spans="1:3" x14ac:dyDescent="0.25">
      <c r="A27" s="2">
        <f>IF(AND(SUM('Enter Data'!E47:I47)='Enter Data'!B47,SUM($A$26) = 0, 'Enter Data'!E47+'Enter Data'!F47+'Enter Data'!G47&gt;=0.25, 'Enter Data'!E47+'Enter Data'!F47&lt;0.25, 'Enter Data'!H47&lt;0.5,'Enter Data'!I47&lt;0.5), 2, 0)</f>
        <v>0</v>
      </c>
      <c r="B27" s="1" t="s">
        <v>40</v>
      </c>
      <c r="C27" s="1" t="s">
        <v>17</v>
      </c>
    </row>
    <row r="28" spans="1:3" x14ac:dyDescent="0.25">
      <c r="A28" s="2">
        <f>IF(AND(SUM('Enter Data'!E47:I47)='Enter Data'!B47,SUM($A$26:$A$27) = 0, 'Enter Data'!G47&gt;=0.5, 'Enter Data'!E47+'Enter Data'!F47&gt;=0.25),3, 0)</f>
        <v>0</v>
      </c>
      <c r="B28" s="1" t="s">
        <v>41</v>
      </c>
      <c r="C28" s="1" t="s">
        <v>17</v>
      </c>
    </row>
    <row r="29" spans="1:3" x14ac:dyDescent="0.25">
      <c r="A29" s="2">
        <f>IF(AND(SUM('Enter Data'!E47:I47)='Enter Data'!B47,SUM($A$26:$A$28) = 0, 'Enter Data'!H47&gt;=0.5), 4, 0)</f>
        <v>0</v>
      </c>
      <c r="B29" s="1" t="s">
        <v>49</v>
      </c>
      <c r="C29" s="1" t="s">
        <v>50</v>
      </c>
    </row>
    <row r="30" spans="1:3" x14ac:dyDescent="0.25">
      <c r="A30" s="2">
        <f>IF(AND(SUM('Enter Data'!E47:I47)='Enter Data'!B47,SUM($A$26:$A$29) = 0, 'Enter Data'!E47+'Enter Data'!F47+'Enter Data'!G47&lt;0.25, 'Enter Data'!I47&lt;0.5), 5, 0)</f>
        <v>5</v>
      </c>
      <c r="B30" s="1" t="s">
        <v>44</v>
      </c>
      <c r="C30" s="1" t="s">
        <v>50</v>
      </c>
    </row>
    <row r="31" spans="1:3" x14ac:dyDescent="0.25">
      <c r="A31" s="2">
        <f>IF(AND(SUM('Enter Data'!E47:I47)='Enter Data'!B47,SUM($A$26:$A$30) = 0, 'Enter Data'!I47&gt;=0.5),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Data'!E47:I47)='Enter Data'!B47, 'Enter Data'!E47+'Enter Data'!F47&gt;=0.25, 'Enter Data'!G47&lt;0.5, 'Enter Data'!H47&lt;0.5, 'Enter Data'!I47&lt;0.5), 1, 0)</f>
        <v>0</v>
      </c>
      <c r="B35" s="1" t="s">
        <v>38</v>
      </c>
      <c r="C35" s="1" t="s">
        <v>11</v>
      </c>
    </row>
    <row r="36" spans="1:3" x14ac:dyDescent="0.25">
      <c r="A36" s="2">
        <f>IF(AND(SUM('Enter Data'!E47:I47)='Enter Data'!B47,SUM($A$35) = 0,'Enter Data'!E47+'Enter Data'!F47+'Enter Data'!G47&gt;=0.3, 'Enter Data'!I47&gt;=0.3, 'Enter Data'!I47&lt;0.5), 2, 0)</f>
        <v>0</v>
      </c>
      <c r="B36" s="1" t="s">
        <v>53</v>
      </c>
      <c r="C36" s="1" t="s">
        <v>11</v>
      </c>
    </row>
    <row r="37" spans="1:3" x14ac:dyDescent="0.25">
      <c r="A37" s="2">
        <f>IF(AND(SUM('Enter Data'!E47:I47)='Enter Data'!B47,SUM($A$35:$A$36) = 0, 'Enter Data'!E47+'Enter Data'!F47+'Enter Data'!G47&gt;=0.3, 'Enter Data'!E47+'Enter Data'!F47&lt;0.25, 'Enter Data'!H47&lt;0.3,'Enter Data'!I47&lt;0.3), 3, 0)</f>
        <v>0</v>
      </c>
      <c r="B37" s="1" t="s">
        <v>54</v>
      </c>
      <c r="C37" s="1" t="s">
        <v>19</v>
      </c>
    </row>
    <row r="38" spans="1:3" x14ac:dyDescent="0.25">
      <c r="A38" s="2">
        <f>IF(AND(SUM('Enter Data'!E47:I47)='Enter Data'!B47,SUM($A$35:$A$37) = 0,'Enter Data'!E47+'Enter Data'!F47+'Enter Data'!G47&lt;=0.15,'Enter Data'!H47&lt;0.3,'Enter Data'!I47&lt;0.3,'Enter Data'!H47+'Enter Data'!I47&lt;0.4), 4, 0)</f>
        <v>4</v>
      </c>
      <c r="B38" s="1" t="s">
        <v>55</v>
      </c>
      <c r="C38" s="1" t="s">
        <v>19</v>
      </c>
    </row>
    <row r="39" spans="1:3" x14ac:dyDescent="0.25">
      <c r="A39" s="2">
        <f>IF(AND(SUM('Enter Data'!E47:I47)='Enter Data'!B47,SUM($A$35:$A$38) = 0,'Enter Data'!E47+'Enter Data'!F47&gt;=0.25, 'Enter Data'!G47&gt;=0.5), 5, 0)</f>
        <v>0</v>
      </c>
      <c r="B39" s="1" t="s">
        <v>56</v>
      </c>
      <c r="C39" s="1" t="s">
        <v>19</v>
      </c>
    </row>
    <row r="40" spans="1:3" x14ac:dyDescent="0.25">
      <c r="A40" s="2">
        <f>IF(AND(SUM('Enter Data'!E47:I47)='Enter Data'!B47,SUM($A$35:$A$39) = 0,'Enter Data'!H47&gt;=0.3,'Enter Data'!I47&lt;0.3, 'Enter Data'!E47+'Enter Data'!F47&lt;0.25), 6, 0)</f>
        <v>0</v>
      </c>
      <c r="B40" s="1" t="s">
        <v>57</v>
      </c>
      <c r="C40" s="1" t="s">
        <v>58</v>
      </c>
    </row>
    <row r="41" spans="1:3" x14ac:dyDescent="0.25">
      <c r="A41" s="2">
        <f>IF(AND(SUM('Enter Data'!E47:I47)='Enter Data'!B47,SUM($A$35:$A$40) = 0,'Enter Data'!E47+'Enter Data'!F47+'Enter Data'!G47&gt;=0.15, 'Enter Data'!E47+'Enter Data'!F47+'Enter Data'!G47&lt;0.3, 'Enter Data'!E47+'Enter Data'!F47&lt;0.25), 7, 0)</f>
        <v>0</v>
      </c>
      <c r="B41" s="1" t="s">
        <v>59</v>
      </c>
      <c r="C41" s="1" t="s">
        <v>58</v>
      </c>
    </row>
    <row r="42" spans="1:3" x14ac:dyDescent="0.25">
      <c r="A42" s="2">
        <f>IF(AND(SUM('Enter Data'!E47:I47)='Enter Data'!B47,SUM($A$35:$A$41) = 0,'Enter Data'!H47+'Enter Data'!I47&gt;=0.4, 'Enter Data'!H47&gt;='Enter Data'!I47, 'Enter Data'!E47+'Enter Data'!F47+'Enter Data'!G47&lt;=0.15), 8, 0)</f>
        <v>0</v>
      </c>
      <c r="B42" s="1" t="s">
        <v>60</v>
      </c>
      <c r="C42" s="1" t="s">
        <v>58</v>
      </c>
    </row>
    <row r="43" spans="1:3" x14ac:dyDescent="0.25">
      <c r="A43" s="2">
        <f>IF(AND(SUM('Enter Data'!E47:I47)='Enter Data'!B47,SUM($A$35:$A$42) = 0,'Enter Data'!E47+'Enter Data'!F47&gt;=0.25, 'Enter Data'!H47&gt;=0.5), 9, 0)</f>
        <v>0</v>
      </c>
      <c r="B43" s="1" t="s">
        <v>61</v>
      </c>
      <c r="C43" s="1" t="s">
        <v>58</v>
      </c>
    </row>
    <row r="44" spans="1:3" x14ac:dyDescent="0.25">
      <c r="A44" s="2">
        <f>IF(AND(SUM('Enter Data'!E47:I47)='Enter Data'!B47,SUM($A$35:$A$43) = 0,'Enter Data'!I47&gt;=0.3, 'Enter Data'!E47+'Enter Data'!F47+'Enter Data'!G47&lt;0.15, 'Enter Data'!I47&gt;'Enter Data'!H47), 10, 0)</f>
        <v>0</v>
      </c>
      <c r="B44" s="1" t="s">
        <v>62</v>
      </c>
      <c r="C44" s="1" t="s">
        <v>63</v>
      </c>
    </row>
    <row r="45" spans="1:3" x14ac:dyDescent="0.25">
      <c r="A45" s="2">
        <f>IF(AND(SUM('Enter Data'!E47:I47)='Enter Data'!B47,SUM($A$35:$A$44) = 0,'Enter Data'!H47+'Enter Data'!I47&gt;=0.4, 'Enter Data'!I47&gt;'Enter Data'!H47, 'Enter Data'!E47+'Enter Data'!F47+'Enter Data'!G47&lt;15), 11, 0)</f>
        <v>0</v>
      </c>
      <c r="B45" s="1" t="s">
        <v>64</v>
      </c>
      <c r="C45" s="1" t="s">
        <v>63</v>
      </c>
    </row>
    <row r="46" spans="1:3" x14ac:dyDescent="0.25">
      <c r="A46" s="2">
        <f>IF(AND(SUM('Enter Data'!E47:I47)='Enter Data'!B47,SUM($A$35:$A$45) = 0,'Enter Data'!E47+'Enter Data'!F47&gt;=0.25, 'Enter Data'!I47&gt;=0.5), 12, 0)</f>
        <v>0</v>
      </c>
      <c r="B46" s="1" t="s">
        <v>65</v>
      </c>
      <c r="C46" s="1" t="s">
        <v>63</v>
      </c>
    </row>
    <row r="47" spans="1:3" x14ac:dyDescent="0.25">
      <c r="A47" s="2">
        <f>IF(AND(SUM('Enter Data'!E47:I47)='Enter Data'!B47,SUM($A$35:$A$46) = 0,'Enter Data'!E47+'Enter Data'!F47+'Enter Data'!G47&gt;=0.3, 'Enter Data'!I47&gt;=0.5), 13, 0)</f>
        <v>0</v>
      </c>
      <c r="B47" s="1" t="s">
        <v>66</v>
      </c>
      <c r="C47" s="1" t="s">
        <v>63</v>
      </c>
    </row>
    <row r="48" spans="1:3" x14ac:dyDescent="0.25">
      <c r="A48" s="2">
        <f>SUM(A35:A47)+1</f>
        <v>5</v>
      </c>
      <c r="B48" s="4"/>
      <c r="C48"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9EED4-A307-4501-A77C-C2668900B000}">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Data'!C48+1.5*'Enter Data'!D48&lt;0.15,1,0)</f>
        <v>0</v>
      </c>
      <c r="B2" s="1" t="s">
        <v>14</v>
      </c>
      <c r="C2" s="1" t="s">
        <v>15</v>
      </c>
    </row>
    <row r="3" spans="1:3" x14ac:dyDescent="0.25">
      <c r="A3" s="2">
        <f>IF(AND('Enter Data'!C48+1.5*'Enter Data'!D48&gt;=0.15, 'Enter Data'!C48+2*'Enter Data'!D48&lt;0.3), 2, 0)</f>
        <v>0</v>
      </c>
      <c r="B3" s="1" t="s">
        <v>16</v>
      </c>
      <c r="C3" s="1" t="s">
        <v>17</v>
      </c>
    </row>
    <row r="4" spans="1:3" x14ac:dyDescent="0.25">
      <c r="A4" s="2">
        <f>IF(OR(AND('Enter Data'!D48&gt;=0.07, 'Enter Data'!D48&lt;0.2,'Enter Data'!B48&gt;0.52,'Enter Data'!C48+2*'Enter Data'!D48&gt;=0.3), AND('Enter Data'!D48&lt;0.07, 'Enter Data'!C48&lt;0.5, 'Enter Data'!C48+2*'Enter Data'!D48&gt;=0.3)), 3,0)</f>
        <v>0</v>
      </c>
      <c r="B4" s="1" t="s">
        <v>18</v>
      </c>
      <c r="C4" s="1" t="s">
        <v>19</v>
      </c>
    </row>
    <row r="5" spans="1:3" x14ac:dyDescent="0.25">
      <c r="A5" s="2">
        <f>IF(AND('Enter Data'!D48&gt;=0.07, 'Enter Data'!D48&lt;0.27, 'Enter Data'!C48&gt;=0.28, 'Enter Data'!C48&lt;0.5, 'Enter Data'!B48&lt;=0.52), 4, 0)</f>
        <v>0</v>
      </c>
      <c r="B5" s="1" t="s">
        <v>20</v>
      </c>
      <c r="C5" s="1" t="s">
        <v>21</v>
      </c>
    </row>
    <row r="6" spans="1:3" x14ac:dyDescent="0.25">
      <c r="A6" s="2">
        <f>IF(OR(AND('Enter Data'!C48&gt;=0.5, 'Enter Data'!D48&gt;=0.12,'Enter Data'!D48&lt;0.27), AND('Enter Data'!C48&gt;=0.5,'Enter Data'!C48&lt;0.8,'Enter Data'!D48&lt;0.12)), 5,0)</f>
        <v>0</v>
      </c>
      <c r="B6" s="1" t="s">
        <v>22</v>
      </c>
      <c r="C6" s="1" t="s">
        <v>23</v>
      </c>
    </row>
    <row r="7" spans="1:3" x14ac:dyDescent="0.25">
      <c r="A7" s="2">
        <f>IF(AND('Enter Data'!C48&gt;=0.8, 'Enter Data'!D48&lt;0.12), 6, 0)</f>
        <v>6</v>
      </c>
      <c r="B7" s="1" t="s">
        <v>24</v>
      </c>
      <c r="C7" s="1" t="s">
        <v>25</v>
      </c>
    </row>
    <row r="8" spans="1:3" x14ac:dyDescent="0.25">
      <c r="A8" s="2">
        <f>IF(AND('Enter Data'!D48&gt;=0.2, 'Enter Data'!D48&lt;0.35, 'Enter Data'!C48&lt;0.28, 'Enter Data'!B48&gt;0.45), 7, 0)</f>
        <v>0</v>
      </c>
      <c r="B8" s="1" t="s">
        <v>26</v>
      </c>
      <c r="C8" s="1" t="s">
        <v>27</v>
      </c>
    </row>
    <row r="9" spans="1:3" x14ac:dyDescent="0.25">
      <c r="A9" s="2">
        <f>IF(AND('Enter Data'!D48&gt;=0.27, 'Enter Data'!D48&lt;0.4, 'Enter Data'!B48&gt;0.2, 'Enter Data'!B48&lt;=0.45), 8, 0)</f>
        <v>0</v>
      </c>
      <c r="B9" s="1" t="s">
        <v>28</v>
      </c>
      <c r="C9" s="1" t="s">
        <v>29</v>
      </c>
    </row>
    <row r="10" spans="1:3" x14ac:dyDescent="0.25">
      <c r="A10" s="2">
        <f>IF(AND('Enter Data'!D48&gt;=0.27, 'Enter Data'!D48&lt;0.4, 'Enter Data'!B48&lt;=0.2), 9, 0)</f>
        <v>0</v>
      </c>
      <c r="B10" s="1" t="s">
        <v>30</v>
      </c>
      <c r="C10" s="1" t="s">
        <v>31</v>
      </c>
    </row>
    <row r="11" spans="1:3" x14ac:dyDescent="0.25">
      <c r="A11" s="2">
        <f>IF(AND('Enter Data'!D48&gt;=0.35, 'Enter Data'!B48&gt;0.45), 10, 0)</f>
        <v>0</v>
      </c>
      <c r="B11" s="1" t="s">
        <v>32</v>
      </c>
      <c r="C11" s="1" t="s">
        <v>33</v>
      </c>
    </row>
    <row r="12" spans="1:3" x14ac:dyDescent="0.25">
      <c r="A12" s="2">
        <f>IF(AND('Enter Data'!D48&gt;=0.4, 'Enter Data'!C48&gt;=0.4), 11, 0)</f>
        <v>0</v>
      </c>
      <c r="B12" s="1" t="s">
        <v>34</v>
      </c>
      <c r="C12" s="1" t="s">
        <v>35</v>
      </c>
    </row>
    <row r="13" spans="1:3" x14ac:dyDescent="0.25">
      <c r="A13" s="2">
        <f>IF(AND('Enter Data'!D48&gt;=0.4, 'Enter Data'!B48&lt;=0.45,'Enter Data'!C48&lt;0.4),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Data'!E48:I48)='Enter Data'!B48, 'Enter Data'!E48+'Enter Data'!F48&gt;=0.25, 'Enter Data'!G48&lt;0.5, 'Enter Data'!H48&lt;0.5, 'Enter Data'!I48&lt;0.5), 1, 0)</f>
        <v>0</v>
      </c>
      <c r="B17" s="1" t="s">
        <v>38</v>
      </c>
      <c r="C17" s="1" t="s">
        <v>39</v>
      </c>
    </row>
    <row r="18" spans="1:3" x14ac:dyDescent="0.25">
      <c r="A18" s="2">
        <f>IF(AND(SUM('Enter Data'!E48:I48)='Enter Data'!B48,SUM($A$17) = 0, 'Enter Data'!E48+'Enter Data'!F48+'Enter Data'!G48&gt;=0.25, 'Enter Data'!E48+'Enter Data'!F48&lt;0.25, 'Enter Data'!H48&lt;0.5,'Enter Data'!I48&lt;0.5), 2, 0)</f>
        <v>0</v>
      </c>
      <c r="B18" s="1" t="s">
        <v>40</v>
      </c>
      <c r="C18" s="1" t="s">
        <v>15</v>
      </c>
    </row>
    <row r="19" spans="1:3" x14ac:dyDescent="0.25">
      <c r="A19" s="2">
        <f>IF(AND(SUM('Enter Data'!E48:I48)='Enter Data'!B48,SUM($A$17:$A$18) = 0, 'Enter Data'!G48&gt;=0.5, 'Enter Data'!E48+'Enter Data'!F48&gt;=0.25), 3, 0)</f>
        <v>0</v>
      </c>
      <c r="B19" s="1" t="s">
        <v>41</v>
      </c>
      <c r="C19" s="1" t="s">
        <v>15</v>
      </c>
    </row>
    <row r="20" spans="1:3" x14ac:dyDescent="0.25">
      <c r="A20" s="2">
        <f>IF(AND(SUM('Enter Data'!E48:I48)='Enter Data'!B48,SUM($A$17:$A$19) = 0, 'Enter Data'!H48&gt;=0.5, 'Enter Data'!H48&gt;'Enter Data'!I48), 4, 0)</f>
        <v>0</v>
      </c>
      <c r="B20" s="1" t="s">
        <v>42</v>
      </c>
      <c r="C20" s="1" t="s">
        <v>43</v>
      </c>
    </row>
    <row r="21" spans="1:3" x14ac:dyDescent="0.25">
      <c r="A21" s="2">
        <f>IF(AND(SUM('Enter Data'!E48:I48)='Enter Data'!B48,SUM($A$17:$A$20) = 0, 'Enter Data'!E48+'Enter Data'!F48+'Enter Data'!G48&lt;0.25, 'Enter Data'!I48&lt;0.5), 5, 0)</f>
        <v>5</v>
      </c>
      <c r="B21" s="1" t="s">
        <v>44</v>
      </c>
      <c r="C21" s="1" t="s">
        <v>43</v>
      </c>
    </row>
    <row r="22" spans="1:3" x14ac:dyDescent="0.25">
      <c r="A22" s="2">
        <f>IF(AND(SUM('Enter Data'!E48:I48)='Enter Data'!B48,SUM($A$17:$A$21) = 0, 'Enter Data'!I48&gt;=0.5),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Data'!E48:I48)='Enter Data'!B48, 'Enter Data'!E48+'Enter Data'!F48&gt;=0.25, 'Enter Data'!G48&lt;0.5, 'Enter Data'!H48&lt;0.5, 'Enter Data'!I48&lt;0.5), 1, 0)</f>
        <v>0</v>
      </c>
      <c r="B26" s="1" t="s">
        <v>38</v>
      </c>
      <c r="C26" s="1" t="s">
        <v>48</v>
      </c>
    </row>
    <row r="27" spans="1:3" x14ac:dyDescent="0.25">
      <c r="A27" s="2">
        <f>IF(AND(SUM('Enter Data'!E48:I48)='Enter Data'!B48,SUM($A$26) = 0, 'Enter Data'!E48+'Enter Data'!F48+'Enter Data'!G48&gt;=0.25, 'Enter Data'!E48+'Enter Data'!F48&lt;0.25, 'Enter Data'!H48&lt;0.5,'Enter Data'!I48&lt;0.5), 2, 0)</f>
        <v>0</v>
      </c>
      <c r="B27" s="1" t="s">
        <v>40</v>
      </c>
      <c r="C27" s="1" t="s">
        <v>17</v>
      </c>
    </row>
    <row r="28" spans="1:3" x14ac:dyDescent="0.25">
      <c r="A28" s="2">
        <f>IF(AND(SUM('Enter Data'!E48:I48)='Enter Data'!B48,SUM($A$26:$A$27) = 0, 'Enter Data'!G48&gt;=0.5, 'Enter Data'!E48+'Enter Data'!F48&gt;=0.25),3, 0)</f>
        <v>0</v>
      </c>
      <c r="B28" s="1" t="s">
        <v>41</v>
      </c>
      <c r="C28" s="1" t="s">
        <v>17</v>
      </c>
    </row>
    <row r="29" spans="1:3" x14ac:dyDescent="0.25">
      <c r="A29" s="2">
        <f>IF(AND(SUM('Enter Data'!E48:I48)='Enter Data'!B48,SUM($A$26:$A$28) = 0, 'Enter Data'!H48&gt;=0.5), 4, 0)</f>
        <v>0</v>
      </c>
      <c r="B29" s="1" t="s">
        <v>49</v>
      </c>
      <c r="C29" s="1" t="s">
        <v>50</v>
      </c>
    </row>
    <row r="30" spans="1:3" x14ac:dyDescent="0.25">
      <c r="A30" s="2">
        <f>IF(AND(SUM('Enter Data'!E48:I48)='Enter Data'!B48,SUM($A$26:$A$29) = 0, 'Enter Data'!E48+'Enter Data'!F48+'Enter Data'!G48&lt;0.25, 'Enter Data'!I48&lt;0.5), 5, 0)</f>
        <v>5</v>
      </c>
      <c r="B30" s="1" t="s">
        <v>44</v>
      </c>
      <c r="C30" s="1" t="s">
        <v>50</v>
      </c>
    </row>
    <row r="31" spans="1:3" x14ac:dyDescent="0.25">
      <c r="A31" s="2">
        <f>IF(AND(SUM('Enter Data'!E48:I48)='Enter Data'!B48,SUM($A$26:$A$30) = 0, 'Enter Data'!I48&gt;=0.5),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Data'!E48:I48)='Enter Data'!B48, 'Enter Data'!E48+'Enter Data'!F48&gt;=0.25, 'Enter Data'!G48&lt;0.5, 'Enter Data'!H48&lt;0.5, 'Enter Data'!I48&lt;0.5), 1, 0)</f>
        <v>0</v>
      </c>
      <c r="B35" s="1" t="s">
        <v>38</v>
      </c>
      <c r="C35" s="1" t="s">
        <v>11</v>
      </c>
    </row>
    <row r="36" spans="1:3" x14ac:dyDescent="0.25">
      <c r="A36" s="2">
        <f>IF(AND(SUM('Enter Data'!E48:I48)='Enter Data'!B48,SUM($A$35) = 0,'Enter Data'!E48+'Enter Data'!F48+'Enter Data'!G48&gt;=0.3, 'Enter Data'!I48&gt;=0.3, 'Enter Data'!I48&lt;0.5), 2, 0)</f>
        <v>0</v>
      </c>
      <c r="B36" s="1" t="s">
        <v>53</v>
      </c>
      <c r="C36" s="1" t="s">
        <v>11</v>
      </c>
    </row>
    <row r="37" spans="1:3" x14ac:dyDescent="0.25">
      <c r="A37" s="2">
        <f>IF(AND(SUM('Enter Data'!E48:I48)='Enter Data'!B48,SUM($A$35:$A$36) = 0, 'Enter Data'!E48+'Enter Data'!F48+'Enter Data'!G48&gt;=0.3, 'Enter Data'!E48+'Enter Data'!F48&lt;0.25, 'Enter Data'!H48&lt;0.3,'Enter Data'!I48&lt;0.3), 3, 0)</f>
        <v>0</v>
      </c>
      <c r="B37" s="1" t="s">
        <v>54</v>
      </c>
      <c r="C37" s="1" t="s">
        <v>19</v>
      </c>
    </row>
    <row r="38" spans="1:3" x14ac:dyDescent="0.25">
      <c r="A38" s="2">
        <f>IF(AND(SUM('Enter Data'!E48:I48)='Enter Data'!B48,SUM($A$35:$A$37) = 0,'Enter Data'!E48+'Enter Data'!F48+'Enter Data'!G48&lt;=0.15,'Enter Data'!H48&lt;0.3,'Enter Data'!I48&lt;0.3,'Enter Data'!H48+'Enter Data'!I48&lt;0.4), 4, 0)</f>
        <v>4</v>
      </c>
      <c r="B38" s="1" t="s">
        <v>55</v>
      </c>
      <c r="C38" s="1" t="s">
        <v>19</v>
      </c>
    </row>
    <row r="39" spans="1:3" x14ac:dyDescent="0.25">
      <c r="A39" s="2">
        <f>IF(AND(SUM('Enter Data'!E48:I48)='Enter Data'!B48,SUM($A$35:$A$38) = 0,'Enter Data'!E48+'Enter Data'!F48&gt;=0.25, 'Enter Data'!G48&gt;=0.5), 5, 0)</f>
        <v>0</v>
      </c>
      <c r="B39" s="1" t="s">
        <v>56</v>
      </c>
      <c r="C39" s="1" t="s">
        <v>19</v>
      </c>
    </row>
    <row r="40" spans="1:3" x14ac:dyDescent="0.25">
      <c r="A40" s="2">
        <f>IF(AND(SUM('Enter Data'!E48:I48)='Enter Data'!B48,SUM($A$35:$A$39) = 0,'Enter Data'!H48&gt;=0.3,'Enter Data'!I48&lt;0.3, 'Enter Data'!E48+'Enter Data'!F48&lt;0.25), 6, 0)</f>
        <v>0</v>
      </c>
      <c r="B40" s="1" t="s">
        <v>57</v>
      </c>
      <c r="C40" s="1" t="s">
        <v>58</v>
      </c>
    </row>
    <row r="41" spans="1:3" x14ac:dyDescent="0.25">
      <c r="A41" s="2">
        <f>IF(AND(SUM('Enter Data'!E48:I48)='Enter Data'!B48,SUM($A$35:$A$40) = 0,'Enter Data'!E48+'Enter Data'!F48+'Enter Data'!G48&gt;=0.15, 'Enter Data'!E48+'Enter Data'!F48+'Enter Data'!G48&lt;0.3, 'Enter Data'!E48+'Enter Data'!F48&lt;0.25), 7, 0)</f>
        <v>0</v>
      </c>
      <c r="B41" s="1" t="s">
        <v>59</v>
      </c>
      <c r="C41" s="1" t="s">
        <v>58</v>
      </c>
    </row>
    <row r="42" spans="1:3" x14ac:dyDescent="0.25">
      <c r="A42" s="2">
        <f>IF(AND(SUM('Enter Data'!E48:I48)='Enter Data'!B48,SUM($A$35:$A$41) = 0,'Enter Data'!H48+'Enter Data'!I48&gt;=0.4, 'Enter Data'!H48&gt;='Enter Data'!I48, 'Enter Data'!E48+'Enter Data'!F48+'Enter Data'!G48&lt;=0.15), 8, 0)</f>
        <v>0</v>
      </c>
      <c r="B42" s="1" t="s">
        <v>60</v>
      </c>
      <c r="C42" s="1" t="s">
        <v>58</v>
      </c>
    </row>
    <row r="43" spans="1:3" x14ac:dyDescent="0.25">
      <c r="A43" s="2">
        <f>IF(AND(SUM('Enter Data'!E48:I48)='Enter Data'!B48,SUM($A$35:$A$42) = 0,'Enter Data'!E48+'Enter Data'!F48&gt;=0.25, 'Enter Data'!H48&gt;=0.5), 9, 0)</f>
        <v>0</v>
      </c>
      <c r="B43" s="1" t="s">
        <v>61</v>
      </c>
      <c r="C43" s="1" t="s">
        <v>58</v>
      </c>
    </row>
    <row r="44" spans="1:3" x14ac:dyDescent="0.25">
      <c r="A44" s="2">
        <f>IF(AND(SUM('Enter Data'!E48:I48)='Enter Data'!B48,SUM($A$35:$A$43) = 0,'Enter Data'!I48&gt;=0.3, 'Enter Data'!E48+'Enter Data'!F48+'Enter Data'!G48&lt;0.15, 'Enter Data'!I48&gt;'Enter Data'!H48), 10, 0)</f>
        <v>0</v>
      </c>
      <c r="B44" s="1" t="s">
        <v>62</v>
      </c>
      <c r="C44" s="1" t="s">
        <v>63</v>
      </c>
    </row>
    <row r="45" spans="1:3" x14ac:dyDescent="0.25">
      <c r="A45" s="2">
        <f>IF(AND(SUM('Enter Data'!E48:I48)='Enter Data'!B48,SUM($A$35:$A$44) = 0,'Enter Data'!H48+'Enter Data'!I48&gt;=0.4, 'Enter Data'!I48&gt;'Enter Data'!H48, 'Enter Data'!E48+'Enter Data'!F48+'Enter Data'!G48&lt;15), 11, 0)</f>
        <v>0</v>
      </c>
      <c r="B45" s="1" t="s">
        <v>64</v>
      </c>
      <c r="C45" s="1" t="s">
        <v>63</v>
      </c>
    </row>
    <row r="46" spans="1:3" x14ac:dyDescent="0.25">
      <c r="A46" s="2">
        <f>IF(AND(SUM('Enter Data'!E48:I48)='Enter Data'!B48,SUM($A$35:$A$45) = 0,'Enter Data'!E48+'Enter Data'!F48&gt;=0.25, 'Enter Data'!I48&gt;=0.5), 12, 0)</f>
        <v>0</v>
      </c>
      <c r="B46" s="1" t="s">
        <v>65</v>
      </c>
      <c r="C46" s="1" t="s">
        <v>63</v>
      </c>
    </row>
    <row r="47" spans="1:3" x14ac:dyDescent="0.25">
      <c r="A47" s="2">
        <f>IF(AND(SUM('Enter Data'!E48:I48)='Enter Data'!B48,SUM($A$35:$A$46) = 0,'Enter Data'!E48+'Enter Data'!F48+'Enter Data'!G48&gt;=0.3, 'Enter Data'!I48&gt;=0.5), 13, 0)</f>
        <v>0</v>
      </c>
      <c r="B47" s="1" t="s">
        <v>66</v>
      </c>
      <c r="C47" s="1" t="s">
        <v>63</v>
      </c>
    </row>
    <row r="48" spans="1:3" x14ac:dyDescent="0.25">
      <c r="A48" s="2">
        <f>SUM(A35:A47)+1</f>
        <v>5</v>
      </c>
      <c r="B48" s="4"/>
      <c r="C48"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7C027-8C22-4CF8-A994-7BFB6C53C19E}">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Data'!C49+1.5*'Enter Data'!D49&lt;0.15,1,0)</f>
        <v>0</v>
      </c>
      <c r="B2" s="1" t="s">
        <v>14</v>
      </c>
      <c r="C2" s="1" t="s">
        <v>15</v>
      </c>
    </row>
    <row r="3" spans="1:3" x14ac:dyDescent="0.25">
      <c r="A3" s="2">
        <f>IF(AND('Enter Data'!C49+1.5*'Enter Data'!D49&gt;=0.15, 'Enter Data'!C49+2*'Enter Data'!D49&lt;0.3), 2, 0)</f>
        <v>0</v>
      </c>
      <c r="B3" s="1" t="s">
        <v>16</v>
      </c>
      <c r="C3" s="1" t="s">
        <v>17</v>
      </c>
    </row>
    <row r="4" spans="1:3" x14ac:dyDescent="0.25">
      <c r="A4" s="2">
        <f>IF(OR(AND('Enter Data'!D49&gt;=0.07, 'Enter Data'!D49&lt;0.2,'Enter Data'!B49&gt;0.52,'Enter Data'!C49+2*'Enter Data'!D49&gt;=0.3), AND('Enter Data'!D49&lt;0.07, 'Enter Data'!C49&lt;0.5, 'Enter Data'!C49+2*'Enter Data'!D49&gt;=0.3)), 3,0)</f>
        <v>0</v>
      </c>
      <c r="B4" s="1" t="s">
        <v>18</v>
      </c>
      <c r="C4" s="1" t="s">
        <v>19</v>
      </c>
    </row>
    <row r="5" spans="1:3" x14ac:dyDescent="0.25">
      <c r="A5" s="2">
        <f>IF(AND('Enter Data'!D49&gt;=0.07, 'Enter Data'!D49&lt;0.27, 'Enter Data'!C49&gt;=0.28, 'Enter Data'!C49&lt;0.5, 'Enter Data'!B49&lt;=0.52), 4, 0)</f>
        <v>0</v>
      </c>
      <c r="B5" s="1" t="s">
        <v>20</v>
      </c>
      <c r="C5" s="1" t="s">
        <v>21</v>
      </c>
    </row>
    <row r="6" spans="1:3" x14ac:dyDescent="0.25">
      <c r="A6" s="2">
        <f>IF(OR(AND('Enter Data'!C49&gt;=0.5, 'Enter Data'!D49&gt;=0.12,'Enter Data'!D49&lt;0.27), AND('Enter Data'!C49&gt;=0.5,'Enter Data'!C49&lt;0.8,'Enter Data'!D49&lt;0.12)), 5,0)</f>
        <v>0</v>
      </c>
      <c r="B6" s="1" t="s">
        <v>22</v>
      </c>
      <c r="C6" s="1" t="s">
        <v>23</v>
      </c>
    </row>
    <row r="7" spans="1:3" x14ac:dyDescent="0.25">
      <c r="A7" s="2">
        <f>IF(AND('Enter Data'!C49&gt;=0.8, 'Enter Data'!D49&lt;0.12), 6, 0)</f>
        <v>6</v>
      </c>
      <c r="B7" s="1" t="s">
        <v>24</v>
      </c>
      <c r="C7" s="1" t="s">
        <v>25</v>
      </c>
    </row>
    <row r="8" spans="1:3" x14ac:dyDescent="0.25">
      <c r="A8" s="2">
        <f>IF(AND('Enter Data'!D49&gt;=0.2, 'Enter Data'!D49&lt;0.35, 'Enter Data'!C49&lt;0.28, 'Enter Data'!B49&gt;0.45), 7, 0)</f>
        <v>0</v>
      </c>
      <c r="B8" s="1" t="s">
        <v>26</v>
      </c>
      <c r="C8" s="1" t="s">
        <v>27</v>
      </c>
    </row>
    <row r="9" spans="1:3" x14ac:dyDescent="0.25">
      <c r="A9" s="2">
        <f>IF(AND('Enter Data'!D49&gt;=0.27, 'Enter Data'!D49&lt;0.4, 'Enter Data'!B49&gt;0.2, 'Enter Data'!B49&lt;=0.45), 8, 0)</f>
        <v>0</v>
      </c>
      <c r="B9" s="1" t="s">
        <v>28</v>
      </c>
      <c r="C9" s="1" t="s">
        <v>29</v>
      </c>
    </row>
    <row r="10" spans="1:3" x14ac:dyDescent="0.25">
      <c r="A10" s="2">
        <f>IF(AND('Enter Data'!D49&gt;=0.27, 'Enter Data'!D49&lt;0.4, 'Enter Data'!B49&lt;=0.2), 9, 0)</f>
        <v>0</v>
      </c>
      <c r="B10" s="1" t="s">
        <v>30</v>
      </c>
      <c r="C10" s="1" t="s">
        <v>31</v>
      </c>
    </row>
    <row r="11" spans="1:3" x14ac:dyDescent="0.25">
      <c r="A11" s="2">
        <f>IF(AND('Enter Data'!D49&gt;=0.35, 'Enter Data'!B49&gt;0.45), 10, 0)</f>
        <v>0</v>
      </c>
      <c r="B11" s="1" t="s">
        <v>32</v>
      </c>
      <c r="C11" s="1" t="s">
        <v>33</v>
      </c>
    </row>
    <row r="12" spans="1:3" x14ac:dyDescent="0.25">
      <c r="A12" s="2">
        <f>IF(AND('Enter Data'!D49&gt;=0.4, 'Enter Data'!C49&gt;=0.4), 11, 0)</f>
        <v>0</v>
      </c>
      <c r="B12" s="1" t="s">
        <v>34</v>
      </c>
      <c r="C12" s="1" t="s">
        <v>35</v>
      </c>
    </row>
    <row r="13" spans="1:3" x14ac:dyDescent="0.25">
      <c r="A13" s="2">
        <f>IF(AND('Enter Data'!D49&gt;=0.4, 'Enter Data'!B49&lt;=0.45,'Enter Data'!C49&lt;0.4),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Data'!E49:I49)='Enter Data'!B49, 'Enter Data'!E49+'Enter Data'!F49&gt;=0.25, 'Enter Data'!G49&lt;0.5, 'Enter Data'!H49&lt;0.5, 'Enter Data'!I49&lt;0.5), 1, 0)</f>
        <v>0</v>
      </c>
      <c r="B17" s="1" t="s">
        <v>38</v>
      </c>
      <c r="C17" s="1" t="s">
        <v>39</v>
      </c>
    </row>
    <row r="18" spans="1:3" x14ac:dyDescent="0.25">
      <c r="A18" s="2">
        <f>IF(AND(SUM('Enter Data'!E49:I49)='Enter Data'!B49,SUM($A$17) = 0, 'Enter Data'!E49+'Enter Data'!F49+'Enter Data'!G49&gt;=0.25, 'Enter Data'!E49+'Enter Data'!F49&lt;0.25, 'Enter Data'!H49&lt;0.5,'Enter Data'!I49&lt;0.5), 2, 0)</f>
        <v>0</v>
      </c>
      <c r="B18" s="1" t="s">
        <v>40</v>
      </c>
      <c r="C18" s="1" t="s">
        <v>15</v>
      </c>
    </row>
    <row r="19" spans="1:3" x14ac:dyDescent="0.25">
      <c r="A19" s="2">
        <f>IF(AND(SUM('Enter Data'!E49:I49)='Enter Data'!B49,SUM($A$17:$A$18) = 0, 'Enter Data'!G49&gt;=0.5, 'Enter Data'!E49+'Enter Data'!F49&gt;=0.25), 3, 0)</f>
        <v>0</v>
      </c>
      <c r="B19" s="1" t="s">
        <v>41</v>
      </c>
      <c r="C19" s="1" t="s">
        <v>15</v>
      </c>
    </row>
    <row r="20" spans="1:3" x14ac:dyDescent="0.25">
      <c r="A20" s="2">
        <f>IF(AND(SUM('Enter Data'!E49:I49)='Enter Data'!B49,SUM($A$17:$A$19) = 0, 'Enter Data'!H49&gt;=0.5, 'Enter Data'!H49&gt;'Enter Data'!I49), 4, 0)</f>
        <v>0</v>
      </c>
      <c r="B20" s="1" t="s">
        <v>42</v>
      </c>
      <c r="C20" s="1" t="s">
        <v>43</v>
      </c>
    </row>
    <row r="21" spans="1:3" x14ac:dyDescent="0.25">
      <c r="A21" s="2">
        <f>IF(AND(SUM('Enter Data'!E49:I49)='Enter Data'!B49,SUM($A$17:$A$20) = 0, 'Enter Data'!E49+'Enter Data'!F49+'Enter Data'!G49&lt;0.25, 'Enter Data'!I49&lt;0.5), 5, 0)</f>
        <v>5</v>
      </c>
      <c r="B21" s="1" t="s">
        <v>44</v>
      </c>
      <c r="C21" s="1" t="s">
        <v>43</v>
      </c>
    </row>
    <row r="22" spans="1:3" x14ac:dyDescent="0.25">
      <c r="A22" s="2">
        <f>IF(AND(SUM('Enter Data'!E49:I49)='Enter Data'!B49,SUM($A$17:$A$21) = 0, 'Enter Data'!I49&gt;=0.5),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Data'!E49:I49)='Enter Data'!B49, 'Enter Data'!E49+'Enter Data'!F49&gt;=0.25, 'Enter Data'!G49&lt;0.5, 'Enter Data'!H49&lt;0.5, 'Enter Data'!I49&lt;0.5), 1, 0)</f>
        <v>0</v>
      </c>
      <c r="B26" s="1" t="s">
        <v>38</v>
      </c>
      <c r="C26" s="1" t="s">
        <v>48</v>
      </c>
    </row>
    <row r="27" spans="1:3" x14ac:dyDescent="0.25">
      <c r="A27" s="2">
        <f>IF(AND(SUM('Enter Data'!E49:I49)='Enter Data'!B49,SUM($A$26) = 0, 'Enter Data'!E49+'Enter Data'!F49+'Enter Data'!G49&gt;=0.25, 'Enter Data'!E49+'Enter Data'!F49&lt;0.25, 'Enter Data'!H49&lt;0.5,'Enter Data'!I49&lt;0.5), 2, 0)</f>
        <v>0</v>
      </c>
      <c r="B27" s="1" t="s">
        <v>40</v>
      </c>
      <c r="C27" s="1" t="s">
        <v>17</v>
      </c>
    </row>
    <row r="28" spans="1:3" x14ac:dyDescent="0.25">
      <c r="A28" s="2">
        <f>IF(AND(SUM('Enter Data'!E49:I49)='Enter Data'!B49,SUM($A$26:$A$27) = 0, 'Enter Data'!G49&gt;=0.5, 'Enter Data'!E49+'Enter Data'!F49&gt;=0.25),3, 0)</f>
        <v>0</v>
      </c>
      <c r="B28" s="1" t="s">
        <v>41</v>
      </c>
      <c r="C28" s="1" t="s">
        <v>17</v>
      </c>
    </row>
    <row r="29" spans="1:3" x14ac:dyDescent="0.25">
      <c r="A29" s="2">
        <f>IF(AND(SUM('Enter Data'!E49:I49)='Enter Data'!B49,SUM($A$26:$A$28) = 0, 'Enter Data'!H49&gt;=0.5), 4, 0)</f>
        <v>0</v>
      </c>
      <c r="B29" s="1" t="s">
        <v>49</v>
      </c>
      <c r="C29" s="1" t="s">
        <v>50</v>
      </c>
    </row>
    <row r="30" spans="1:3" x14ac:dyDescent="0.25">
      <c r="A30" s="2">
        <f>IF(AND(SUM('Enter Data'!E49:I49)='Enter Data'!B49,SUM($A$26:$A$29) = 0, 'Enter Data'!E49+'Enter Data'!F49+'Enter Data'!G49&lt;0.25, 'Enter Data'!I49&lt;0.5), 5, 0)</f>
        <v>5</v>
      </c>
      <c r="B30" s="1" t="s">
        <v>44</v>
      </c>
      <c r="C30" s="1" t="s">
        <v>50</v>
      </c>
    </row>
    <row r="31" spans="1:3" x14ac:dyDescent="0.25">
      <c r="A31" s="2">
        <f>IF(AND(SUM('Enter Data'!E49:I49)='Enter Data'!B49,SUM($A$26:$A$30) = 0, 'Enter Data'!I49&gt;=0.5),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Data'!E49:I49)='Enter Data'!B49, 'Enter Data'!E49+'Enter Data'!F49&gt;=0.25, 'Enter Data'!G49&lt;0.5, 'Enter Data'!H49&lt;0.5, 'Enter Data'!I49&lt;0.5), 1, 0)</f>
        <v>0</v>
      </c>
      <c r="B35" s="1" t="s">
        <v>38</v>
      </c>
      <c r="C35" s="1" t="s">
        <v>11</v>
      </c>
    </row>
    <row r="36" spans="1:3" x14ac:dyDescent="0.25">
      <c r="A36" s="2">
        <f>IF(AND(SUM('Enter Data'!E49:I49)='Enter Data'!B49,SUM($A$35) = 0,'Enter Data'!E49+'Enter Data'!F49+'Enter Data'!G49&gt;=0.3, 'Enter Data'!I49&gt;=0.3, 'Enter Data'!I49&lt;0.5), 2, 0)</f>
        <v>0</v>
      </c>
      <c r="B36" s="1" t="s">
        <v>53</v>
      </c>
      <c r="C36" s="1" t="s">
        <v>11</v>
      </c>
    </row>
    <row r="37" spans="1:3" x14ac:dyDescent="0.25">
      <c r="A37" s="2">
        <f>IF(AND(SUM('Enter Data'!E49:I49)='Enter Data'!B49,SUM($A$35:$A$36) = 0, 'Enter Data'!E49+'Enter Data'!F49+'Enter Data'!G49&gt;=0.3, 'Enter Data'!E49+'Enter Data'!F49&lt;0.25, 'Enter Data'!H49&lt;0.3,'Enter Data'!I49&lt;0.3), 3, 0)</f>
        <v>0</v>
      </c>
      <c r="B37" s="1" t="s">
        <v>54</v>
      </c>
      <c r="C37" s="1" t="s">
        <v>19</v>
      </c>
    </row>
    <row r="38" spans="1:3" x14ac:dyDescent="0.25">
      <c r="A38" s="2">
        <f>IF(AND(SUM('Enter Data'!E49:I49)='Enter Data'!B49,SUM($A$35:$A$37) = 0,'Enter Data'!E49+'Enter Data'!F49+'Enter Data'!G49&lt;=0.15,'Enter Data'!H49&lt;0.3,'Enter Data'!I49&lt;0.3,'Enter Data'!H49+'Enter Data'!I49&lt;0.4), 4, 0)</f>
        <v>4</v>
      </c>
      <c r="B38" s="1" t="s">
        <v>55</v>
      </c>
      <c r="C38" s="1" t="s">
        <v>19</v>
      </c>
    </row>
    <row r="39" spans="1:3" x14ac:dyDescent="0.25">
      <c r="A39" s="2">
        <f>IF(AND(SUM('Enter Data'!E49:I49)='Enter Data'!B49,SUM($A$35:$A$38) = 0,'Enter Data'!E49+'Enter Data'!F49&gt;=0.25, 'Enter Data'!G49&gt;=0.5), 5, 0)</f>
        <v>0</v>
      </c>
      <c r="B39" s="1" t="s">
        <v>56</v>
      </c>
      <c r="C39" s="1" t="s">
        <v>19</v>
      </c>
    </row>
    <row r="40" spans="1:3" x14ac:dyDescent="0.25">
      <c r="A40" s="2">
        <f>IF(AND(SUM('Enter Data'!E49:I49)='Enter Data'!B49,SUM($A$35:$A$39) = 0,'Enter Data'!H49&gt;=0.3,'Enter Data'!I49&lt;0.3, 'Enter Data'!E49+'Enter Data'!F49&lt;0.25), 6, 0)</f>
        <v>0</v>
      </c>
      <c r="B40" s="1" t="s">
        <v>57</v>
      </c>
      <c r="C40" s="1" t="s">
        <v>58</v>
      </c>
    </row>
    <row r="41" spans="1:3" x14ac:dyDescent="0.25">
      <c r="A41" s="2">
        <f>IF(AND(SUM('Enter Data'!E49:I49)='Enter Data'!B49,SUM($A$35:$A$40) = 0,'Enter Data'!E49+'Enter Data'!F49+'Enter Data'!G49&gt;=0.15, 'Enter Data'!E49+'Enter Data'!F49+'Enter Data'!G49&lt;0.3, 'Enter Data'!E49+'Enter Data'!F49&lt;0.25), 7, 0)</f>
        <v>0</v>
      </c>
      <c r="B41" s="1" t="s">
        <v>59</v>
      </c>
      <c r="C41" s="1" t="s">
        <v>58</v>
      </c>
    </row>
    <row r="42" spans="1:3" x14ac:dyDescent="0.25">
      <c r="A42" s="2">
        <f>IF(AND(SUM('Enter Data'!E49:I49)='Enter Data'!B49,SUM($A$35:$A$41) = 0,'Enter Data'!H49+'Enter Data'!I49&gt;=0.4, 'Enter Data'!H49&gt;='Enter Data'!I49, 'Enter Data'!E49+'Enter Data'!F49+'Enter Data'!G49&lt;=0.15), 8, 0)</f>
        <v>0</v>
      </c>
      <c r="B42" s="1" t="s">
        <v>60</v>
      </c>
      <c r="C42" s="1" t="s">
        <v>58</v>
      </c>
    </row>
    <row r="43" spans="1:3" x14ac:dyDescent="0.25">
      <c r="A43" s="2">
        <f>IF(AND(SUM('Enter Data'!E49:I49)='Enter Data'!B49,SUM($A$35:$A$42) = 0,'Enter Data'!E49+'Enter Data'!F49&gt;=0.25, 'Enter Data'!H49&gt;=0.5), 9, 0)</f>
        <v>0</v>
      </c>
      <c r="B43" s="1" t="s">
        <v>61</v>
      </c>
      <c r="C43" s="1" t="s">
        <v>58</v>
      </c>
    </row>
    <row r="44" spans="1:3" x14ac:dyDescent="0.25">
      <c r="A44" s="2">
        <f>IF(AND(SUM('Enter Data'!E49:I49)='Enter Data'!B49,SUM($A$35:$A$43) = 0,'Enter Data'!I49&gt;=0.3, 'Enter Data'!E49+'Enter Data'!F49+'Enter Data'!G49&lt;0.15, 'Enter Data'!I49&gt;'Enter Data'!H49), 10, 0)</f>
        <v>0</v>
      </c>
      <c r="B44" s="1" t="s">
        <v>62</v>
      </c>
      <c r="C44" s="1" t="s">
        <v>63</v>
      </c>
    </row>
    <row r="45" spans="1:3" x14ac:dyDescent="0.25">
      <c r="A45" s="2">
        <f>IF(AND(SUM('Enter Data'!E49:I49)='Enter Data'!B49,SUM($A$35:$A$44) = 0,'Enter Data'!H49+'Enter Data'!I49&gt;=0.4, 'Enter Data'!I49&gt;'Enter Data'!H49, 'Enter Data'!E49+'Enter Data'!F49+'Enter Data'!G49&lt;15), 11, 0)</f>
        <v>0</v>
      </c>
      <c r="B45" s="1" t="s">
        <v>64</v>
      </c>
      <c r="C45" s="1" t="s">
        <v>63</v>
      </c>
    </row>
    <row r="46" spans="1:3" x14ac:dyDescent="0.25">
      <c r="A46" s="2">
        <f>IF(AND(SUM('Enter Data'!E49:I49)='Enter Data'!B49,SUM($A$35:$A$45) = 0,'Enter Data'!E49+'Enter Data'!F49&gt;=0.25, 'Enter Data'!I49&gt;=0.5), 12, 0)</f>
        <v>0</v>
      </c>
      <c r="B46" s="1" t="s">
        <v>65</v>
      </c>
      <c r="C46" s="1" t="s">
        <v>63</v>
      </c>
    </row>
    <row r="47" spans="1:3" x14ac:dyDescent="0.25">
      <c r="A47" s="2">
        <f>IF(AND(SUM('Enter Data'!E49:I49)='Enter Data'!B49,SUM($A$35:$A$46) = 0,'Enter Data'!E49+'Enter Data'!F49+'Enter Data'!G49&gt;=0.3, 'Enter Data'!I49&gt;=0.5), 13, 0)</f>
        <v>0</v>
      </c>
      <c r="B47" s="1" t="s">
        <v>66</v>
      </c>
      <c r="C47" s="1" t="s">
        <v>63</v>
      </c>
    </row>
    <row r="48" spans="1:3" x14ac:dyDescent="0.25">
      <c r="A48" s="2">
        <f>SUM(A35:A47)+1</f>
        <v>5</v>
      </c>
      <c r="B48" s="4"/>
      <c r="C48"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4E62B-3F62-449A-90D7-9AB5887FAC1F}">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Data'!C50+1.5*'Enter Data'!D50&lt;0.15,1,0)</f>
        <v>0</v>
      </c>
      <c r="B2" s="1" t="s">
        <v>14</v>
      </c>
      <c r="C2" s="1" t="s">
        <v>15</v>
      </c>
    </row>
    <row r="3" spans="1:3" x14ac:dyDescent="0.25">
      <c r="A3" s="2">
        <f>IF(AND('Enter Data'!C50+1.5*'Enter Data'!D50&gt;=0.15, 'Enter Data'!C50+2*'Enter Data'!D50&lt;0.3), 2, 0)</f>
        <v>0</v>
      </c>
      <c r="B3" s="1" t="s">
        <v>16</v>
      </c>
      <c r="C3" s="1" t="s">
        <v>17</v>
      </c>
    </row>
    <row r="4" spans="1:3" x14ac:dyDescent="0.25">
      <c r="A4" s="2">
        <f>IF(OR(AND('Enter Data'!D50&gt;=0.07, 'Enter Data'!D50&lt;0.2,'Enter Data'!B50&gt;0.52,'Enter Data'!C50+2*'Enter Data'!D50&gt;=0.3), AND('Enter Data'!D50&lt;0.07, 'Enter Data'!C50&lt;0.5, 'Enter Data'!C50+2*'Enter Data'!D50&gt;=0.3)), 3,0)</f>
        <v>0</v>
      </c>
      <c r="B4" s="1" t="s">
        <v>18</v>
      </c>
      <c r="C4" s="1" t="s">
        <v>19</v>
      </c>
    </row>
    <row r="5" spans="1:3" x14ac:dyDescent="0.25">
      <c r="A5" s="2">
        <f>IF(AND('Enter Data'!D50&gt;=0.07, 'Enter Data'!D50&lt;0.27, 'Enter Data'!C50&gt;=0.28, 'Enter Data'!C50&lt;0.5, 'Enter Data'!B50&lt;=0.52), 4, 0)</f>
        <v>0</v>
      </c>
      <c r="B5" s="1" t="s">
        <v>20</v>
      </c>
      <c r="C5" s="1" t="s">
        <v>21</v>
      </c>
    </row>
    <row r="6" spans="1:3" x14ac:dyDescent="0.25">
      <c r="A6" s="2">
        <f>IF(OR(AND('Enter Data'!C50&gt;=0.5, 'Enter Data'!D50&gt;=0.12,'Enter Data'!D50&lt;0.27), AND('Enter Data'!C50&gt;=0.5,'Enter Data'!C50&lt;0.8,'Enter Data'!D50&lt;0.12)), 5,0)</f>
        <v>0</v>
      </c>
      <c r="B6" s="1" t="s">
        <v>22</v>
      </c>
      <c r="C6" s="1" t="s">
        <v>23</v>
      </c>
    </row>
    <row r="7" spans="1:3" x14ac:dyDescent="0.25">
      <c r="A7" s="2">
        <f>IF(AND('Enter Data'!C50&gt;=0.8, 'Enter Data'!D50&lt;0.12), 6, 0)</f>
        <v>6</v>
      </c>
      <c r="B7" s="1" t="s">
        <v>24</v>
      </c>
      <c r="C7" s="1" t="s">
        <v>25</v>
      </c>
    </row>
    <row r="8" spans="1:3" x14ac:dyDescent="0.25">
      <c r="A8" s="2">
        <f>IF(AND('Enter Data'!D50&gt;=0.2, 'Enter Data'!D50&lt;0.35, 'Enter Data'!C50&lt;0.28, 'Enter Data'!B50&gt;0.45), 7, 0)</f>
        <v>0</v>
      </c>
      <c r="B8" s="1" t="s">
        <v>26</v>
      </c>
      <c r="C8" s="1" t="s">
        <v>27</v>
      </c>
    </row>
    <row r="9" spans="1:3" x14ac:dyDescent="0.25">
      <c r="A9" s="2">
        <f>IF(AND('Enter Data'!D50&gt;=0.27, 'Enter Data'!D50&lt;0.4, 'Enter Data'!B50&gt;0.2, 'Enter Data'!B50&lt;=0.45), 8, 0)</f>
        <v>0</v>
      </c>
      <c r="B9" s="1" t="s">
        <v>28</v>
      </c>
      <c r="C9" s="1" t="s">
        <v>29</v>
      </c>
    </row>
    <row r="10" spans="1:3" x14ac:dyDescent="0.25">
      <c r="A10" s="2">
        <f>IF(AND('Enter Data'!D50&gt;=0.27, 'Enter Data'!D50&lt;0.4, 'Enter Data'!B50&lt;=0.2), 9, 0)</f>
        <v>0</v>
      </c>
      <c r="B10" s="1" t="s">
        <v>30</v>
      </c>
      <c r="C10" s="1" t="s">
        <v>31</v>
      </c>
    </row>
    <row r="11" spans="1:3" x14ac:dyDescent="0.25">
      <c r="A11" s="2">
        <f>IF(AND('Enter Data'!D50&gt;=0.35, 'Enter Data'!B50&gt;0.45), 10, 0)</f>
        <v>0</v>
      </c>
      <c r="B11" s="1" t="s">
        <v>32</v>
      </c>
      <c r="C11" s="1" t="s">
        <v>33</v>
      </c>
    </row>
    <row r="12" spans="1:3" x14ac:dyDescent="0.25">
      <c r="A12" s="2">
        <f>IF(AND('Enter Data'!D50&gt;=0.4, 'Enter Data'!C50&gt;=0.4), 11, 0)</f>
        <v>0</v>
      </c>
      <c r="B12" s="1" t="s">
        <v>34</v>
      </c>
      <c r="C12" s="1" t="s">
        <v>35</v>
      </c>
    </row>
    <row r="13" spans="1:3" x14ac:dyDescent="0.25">
      <c r="A13" s="2">
        <f>IF(AND('Enter Data'!D50&gt;=0.4, 'Enter Data'!B50&lt;=0.45,'Enter Data'!C50&lt;0.4),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Data'!E50:I50)='Enter Data'!B50, 'Enter Data'!E50+'Enter Data'!F50&gt;=0.25, 'Enter Data'!G50&lt;0.5, 'Enter Data'!H50&lt;0.5, 'Enter Data'!I50&lt;0.5), 1, 0)</f>
        <v>0</v>
      </c>
      <c r="B17" s="1" t="s">
        <v>38</v>
      </c>
      <c r="C17" s="1" t="s">
        <v>39</v>
      </c>
    </row>
    <row r="18" spans="1:3" x14ac:dyDescent="0.25">
      <c r="A18" s="2">
        <f>IF(AND(SUM('Enter Data'!E50:I50)='Enter Data'!B50,SUM($A$17) = 0, 'Enter Data'!E50+'Enter Data'!F50+'Enter Data'!G50&gt;=0.25, 'Enter Data'!E50+'Enter Data'!F50&lt;0.25, 'Enter Data'!H50&lt;0.5,'Enter Data'!I50&lt;0.5), 2, 0)</f>
        <v>0</v>
      </c>
      <c r="B18" s="1" t="s">
        <v>40</v>
      </c>
      <c r="C18" s="1" t="s">
        <v>15</v>
      </c>
    </row>
    <row r="19" spans="1:3" x14ac:dyDescent="0.25">
      <c r="A19" s="2">
        <f>IF(AND(SUM('Enter Data'!E50:I50)='Enter Data'!B50,SUM($A$17:$A$18) = 0, 'Enter Data'!G50&gt;=0.5, 'Enter Data'!E50+'Enter Data'!F50&gt;=0.25), 3, 0)</f>
        <v>0</v>
      </c>
      <c r="B19" s="1" t="s">
        <v>41</v>
      </c>
      <c r="C19" s="1" t="s">
        <v>15</v>
      </c>
    </row>
    <row r="20" spans="1:3" x14ac:dyDescent="0.25">
      <c r="A20" s="2">
        <f>IF(AND(SUM('Enter Data'!E50:I50)='Enter Data'!B50,SUM($A$17:$A$19) = 0, 'Enter Data'!H50&gt;=0.5, 'Enter Data'!H50&gt;'Enter Data'!I50), 4, 0)</f>
        <v>0</v>
      </c>
      <c r="B20" s="1" t="s">
        <v>42</v>
      </c>
      <c r="C20" s="1" t="s">
        <v>43</v>
      </c>
    </row>
    <row r="21" spans="1:3" x14ac:dyDescent="0.25">
      <c r="A21" s="2">
        <f>IF(AND(SUM('Enter Data'!E50:I50)='Enter Data'!B50,SUM($A$17:$A$20) = 0, 'Enter Data'!E50+'Enter Data'!F50+'Enter Data'!G50&lt;0.25, 'Enter Data'!I50&lt;0.5), 5, 0)</f>
        <v>5</v>
      </c>
      <c r="B21" s="1" t="s">
        <v>44</v>
      </c>
      <c r="C21" s="1" t="s">
        <v>43</v>
      </c>
    </row>
    <row r="22" spans="1:3" x14ac:dyDescent="0.25">
      <c r="A22" s="2">
        <f>IF(AND(SUM('Enter Data'!E50:I50)='Enter Data'!B50,SUM($A$17:$A$21) = 0, 'Enter Data'!I50&gt;=0.5),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Data'!E50:I50)='Enter Data'!B50, 'Enter Data'!E50+'Enter Data'!F50&gt;=0.25, 'Enter Data'!G50&lt;0.5, 'Enter Data'!H50&lt;0.5, 'Enter Data'!I50&lt;0.5), 1, 0)</f>
        <v>0</v>
      </c>
      <c r="B26" s="1" t="s">
        <v>38</v>
      </c>
      <c r="C26" s="1" t="s">
        <v>48</v>
      </c>
    </row>
    <row r="27" spans="1:3" x14ac:dyDescent="0.25">
      <c r="A27" s="2">
        <f>IF(AND(SUM('Enter Data'!E50:I50)='Enter Data'!B50,SUM($A$26) = 0, 'Enter Data'!E50+'Enter Data'!F50+'Enter Data'!G50&gt;=0.25, 'Enter Data'!E50+'Enter Data'!F50&lt;0.25, 'Enter Data'!H50&lt;0.5,'Enter Data'!I50&lt;0.5), 2, 0)</f>
        <v>0</v>
      </c>
      <c r="B27" s="1" t="s">
        <v>40</v>
      </c>
      <c r="C27" s="1" t="s">
        <v>17</v>
      </c>
    </row>
    <row r="28" spans="1:3" x14ac:dyDescent="0.25">
      <c r="A28" s="2">
        <f>IF(AND(SUM('Enter Data'!E50:I50)='Enter Data'!B50,SUM($A$26:$A$27) = 0, 'Enter Data'!G50&gt;=0.5, 'Enter Data'!E50+'Enter Data'!F50&gt;=0.25),3, 0)</f>
        <v>0</v>
      </c>
      <c r="B28" s="1" t="s">
        <v>41</v>
      </c>
      <c r="C28" s="1" t="s">
        <v>17</v>
      </c>
    </row>
    <row r="29" spans="1:3" x14ac:dyDescent="0.25">
      <c r="A29" s="2">
        <f>IF(AND(SUM('Enter Data'!E50:I50)='Enter Data'!B50,SUM($A$26:$A$28) = 0, 'Enter Data'!H50&gt;=0.5), 4, 0)</f>
        <v>0</v>
      </c>
      <c r="B29" s="1" t="s">
        <v>49</v>
      </c>
      <c r="C29" s="1" t="s">
        <v>50</v>
      </c>
    </row>
    <row r="30" spans="1:3" x14ac:dyDescent="0.25">
      <c r="A30" s="2">
        <f>IF(AND(SUM('Enter Data'!E50:I50)='Enter Data'!B50,SUM($A$26:$A$29) = 0, 'Enter Data'!E50+'Enter Data'!F50+'Enter Data'!G50&lt;0.25, 'Enter Data'!I50&lt;0.5), 5, 0)</f>
        <v>5</v>
      </c>
      <c r="B30" s="1" t="s">
        <v>44</v>
      </c>
      <c r="C30" s="1" t="s">
        <v>50</v>
      </c>
    </row>
    <row r="31" spans="1:3" x14ac:dyDescent="0.25">
      <c r="A31" s="2">
        <f>IF(AND(SUM('Enter Data'!E50:I50)='Enter Data'!B50,SUM($A$26:$A$30) = 0, 'Enter Data'!I50&gt;=0.5),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Data'!E50:I50)='Enter Data'!B50, 'Enter Data'!E50+'Enter Data'!F50&gt;=0.25, 'Enter Data'!G50&lt;0.5, 'Enter Data'!H50&lt;0.5, 'Enter Data'!I50&lt;0.5), 1, 0)</f>
        <v>0</v>
      </c>
      <c r="B35" s="1" t="s">
        <v>38</v>
      </c>
      <c r="C35" s="1" t="s">
        <v>11</v>
      </c>
    </row>
    <row r="36" spans="1:3" x14ac:dyDescent="0.25">
      <c r="A36" s="2">
        <f>IF(AND(SUM('Enter Data'!E50:I50)='Enter Data'!B50,SUM($A$35) = 0,'Enter Data'!E50+'Enter Data'!F50+'Enter Data'!G50&gt;=0.3, 'Enter Data'!I50&gt;=0.3, 'Enter Data'!I50&lt;0.5), 2, 0)</f>
        <v>0</v>
      </c>
      <c r="B36" s="1" t="s">
        <v>53</v>
      </c>
      <c r="C36" s="1" t="s">
        <v>11</v>
      </c>
    </row>
    <row r="37" spans="1:3" x14ac:dyDescent="0.25">
      <c r="A37" s="2">
        <f>IF(AND(SUM('Enter Data'!E50:I50)='Enter Data'!B50,SUM($A$35:$A$36) = 0, 'Enter Data'!E50+'Enter Data'!F50+'Enter Data'!G50&gt;=0.3, 'Enter Data'!E50+'Enter Data'!F50&lt;0.25, 'Enter Data'!H50&lt;0.3,'Enter Data'!I50&lt;0.3), 3, 0)</f>
        <v>0</v>
      </c>
      <c r="B37" s="1" t="s">
        <v>54</v>
      </c>
      <c r="C37" s="1" t="s">
        <v>19</v>
      </c>
    </row>
    <row r="38" spans="1:3" x14ac:dyDescent="0.25">
      <c r="A38" s="2">
        <f>IF(AND(SUM('Enter Data'!E50:I50)='Enter Data'!B50,SUM($A$35:$A$37) = 0,'Enter Data'!E50+'Enter Data'!F50+'Enter Data'!G50&lt;=0.15,'Enter Data'!H50&lt;0.3,'Enter Data'!I50&lt;0.3,'Enter Data'!H50+'Enter Data'!I50&lt;0.4), 4, 0)</f>
        <v>4</v>
      </c>
      <c r="B38" s="1" t="s">
        <v>55</v>
      </c>
      <c r="C38" s="1" t="s">
        <v>19</v>
      </c>
    </row>
    <row r="39" spans="1:3" x14ac:dyDescent="0.25">
      <c r="A39" s="2">
        <f>IF(AND(SUM('Enter Data'!E50:I50)='Enter Data'!B50,SUM($A$35:$A$38) = 0,'Enter Data'!E50+'Enter Data'!F50&gt;=0.25, 'Enter Data'!G50&gt;=0.5), 5, 0)</f>
        <v>0</v>
      </c>
      <c r="B39" s="1" t="s">
        <v>56</v>
      </c>
      <c r="C39" s="1" t="s">
        <v>19</v>
      </c>
    </row>
    <row r="40" spans="1:3" x14ac:dyDescent="0.25">
      <c r="A40" s="2">
        <f>IF(AND(SUM('Enter Data'!E50:I50)='Enter Data'!B50,SUM($A$35:$A$39) = 0,'Enter Data'!H50&gt;=0.3,'Enter Data'!I50&lt;0.3, 'Enter Data'!E50+'Enter Data'!F50&lt;0.25), 6, 0)</f>
        <v>0</v>
      </c>
      <c r="B40" s="1" t="s">
        <v>57</v>
      </c>
      <c r="C40" s="1" t="s">
        <v>58</v>
      </c>
    </row>
    <row r="41" spans="1:3" x14ac:dyDescent="0.25">
      <c r="A41" s="2">
        <f>IF(AND(SUM('Enter Data'!E50:I50)='Enter Data'!B50,SUM($A$35:$A$40) = 0,'Enter Data'!E50+'Enter Data'!F50+'Enter Data'!G50&gt;=0.15, 'Enter Data'!E50+'Enter Data'!F50+'Enter Data'!G50&lt;0.3, 'Enter Data'!E50+'Enter Data'!F50&lt;0.25), 7, 0)</f>
        <v>0</v>
      </c>
      <c r="B41" s="1" t="s">
        <v>59</v>
      </c>
      <c r="C41" s="1" t="s">
        <v>58</v>
      </c>
    </row>
    <row r="42" spans="1:3" x14ac:dyDescent="0.25">
      <c r="A42" s="2">
        <f>IF(AND(SUM('Enter Data'!E50:I50)='Enter Data'!B50,SUM($A$35:$A$41) = 0,'Enter Data'!H50+'Enter Data'!I50&gt;=0.4, 'Enter Data'!H50&gt;='Enter Data'!I50, 'Enter Data'!E50+'Enter Data'!F50+'Enter Data'!G50&lt;=0.15), 8, 0)</f>
        <v>0</v>
      </c>
      <c r="B42" s="1" t="s">
        <v>60</v>
      </c>
      <c r="C42" s="1" t="s">
        <v>58</v>
      </c>
    </row>
    <row r="43" spans="1:3" x14ac:dyDescent="0.25">
      <c r="A43" s="2">
        <f>IF(AND(SUM('Enter Data'!E50:I50)='Enter Data'!B50,SUM($A$35:$A$42) = 0,'Enter Data'!E50+'Enter Data'!F50&gt;=0.25, 'Enter Data'!H50&gt;=0.5), 9, 0)</f>
        <v>0</v>
      </c>
      <c r="B43" s="1" t="s">
        <v>61</v>
      </c>
      <c r="C43" s="1" t="s">
        <v>58</v>
      </c>
    </row>
    <row r="44" spans="1:3" x14ac:dyDescent="0.25">
      <c r="A44" s="2">
        <f>IF(AND(SUM('Enter Data'!E50:I50)='Enter Data'!B50,SUM($A$35:$A$43) = 0,'Enter Data'!I50&gt;=0.3, 'Enter Data'!E50+'Enter Data'!F50+'Enter Data'!G50&lt;0.15, 'Enter Data'!I50&gt;'Enter Data'!H50), 10, 0)</f>
        <v>0</v>
      </c>
      <c r="B44" s="1" t="s">
        <v>62</v>
      </c>
      <c r="C44" s="1" t="s">
        <v>63</v>
      </c>
    </row>
    <row r="45" spans="1:3" x14ac:dyDescent="0.25">
      <c r="A45" s="2">
        <f>IF(AND(SUM('Enter Data'!E50:I50)='Enter Data'!B50,SUM($A$35:$A$44) = 0,'Enter Data'!H50+'Enter Data'!I50&gt;=0.4, 'Enter Data'!I50&gt;'Enter Data'!H50, 'Enter Data'!E50+'Enter Data'!F50+'Enter Data'!G50&lt;15), 11, 0)</f>
        <v>0</v>
      </c>
      <c r="B45" s="1" t="s">
        <v>64</v>
      </c>
      <c r="C45" s="1" t="s">
        <v>63</v>
      </c>
    </row>
    <row r="46" spans="1:3" x14ac:dyDescent="0.25">
      <c r="A46" s="2">
        <f>IF(AND(SUM('Enter Data'!E50:I50)='Enter Data'!B50,SUM($A$35:$A$45) = 0,'Enter Data'!E50+'Enter Data'!F50&gt;=0.25, 'Enter Data'!I50&gt;=0.5), 12, 0)</f>
        <v>0</v>
      </c>
      <c r="B46" s="1" t="s">
        <v>65</v>
      </c>
      <c r="C46" s="1" t="s">
        <v>63</v>
      </c>
    </row>
    <row r="47" spans="1:3" x14ac:dyDescent="0.25">
      <c r="A47" s="2">
        <f>IF(AND(SUM('Enter Data'!E50:I50)='Enter Data'!B50,SUM($A$35:$A$46) = 0,'Enter Data'!E50+'Enter Data'!F50+'Enter Data'!G50&gt;=0.3, 'Enter Data'!I50&gt;=0.5), 13, 0)</f>
        <v>0</v>
      </c>
      <c r="B47" s="1" t="s">
        <v>66</v>
      </c>
      <c r="C47" s="1" t="s">
        <v>63</v>
      </c>
    </row>
    <row r="48" spans="1:3" x14ac:dyDescent="0.25">
      <c r="A48" s="2">
        <f>SUM(A35:A47)+1</f>
        <v>5</v>
      </c>
      <c r="B48" s="4"/>
      <c r="C48"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6E830-6590-4C74-AC7D-99BD8D62B59C}">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Data'!C51+1.5*'Enter Data'!D51&lt;0.15,1,0)</f>
        <v>0</v>
      </c>
      <c r="B2" s="1" t="s">
        <v>14</v>
      </c>
      <c r="C2" s="1" t="s">
        <v>15</v>
      </c>
    </row>
    <row r="3" spans="1:3" x14ac:dyDescent="0.25">
      <c r="A3" s="2">
        <f>IF(AND('Enter Data'!C51+1.5*'Enter Data'!D51&gt;=0.15, 'Enter Data'!C51+2*'Enter Data'!D51&lt;0.3), 2, 0)</f>
        <v>0</v>
      </c>
      <c r="B3" s="1" t="s">
        <v>16</v>
      </c>
      <c r="C3" s="1" t="s">
        <v>17</v>
      </c>
    </row>
    <row r="4" spans="1:3" x14ac:dyDescent="0.25">
      <c r="A4" s="2">
        <f>IF(OR(AND('Enter Data'!D51&gt;=0.07, 'Enter Data'!D51&lt;0.2,'Enter Data'!B51&gt;0.52,'Enter Data'!C51+2*'Enter Data'!D51&gt;=0.3), AND('Enter Data'!D51&lt;0.07, 'Enter Data'!C51&lt;0.5, 'Enter Data'!C51+2*'Enter Data'!D51&gt;=0.3)), 3,0)</f>
        <v>0</v>
      </c>
      <c r="B4" s="1" t="s">
        <v>18</v>
      </c>
      <c r="C4" s="1" t="s">
        <v>19</v>
      </c>
    </row>
    <row r="5" spans="1:3" x14ac:dyDescent="0.25">
      <c r="A5" s="2">
        <f>IF(AND('Enter Data'!D51&gt;=0.07, 'Enter Data'!D51&lt;0.27, 'Enter Data'!C51&gt;=0.28, 'Enter Data'!C51&lt;0.5, 'Enter Data'!B51&lt;=0.52), 4, 0)</f>
        <v>0</v>
      </c>
      <c r="B5" s="1" t="s">
        <v>20</v>
      </c>
      <c r="C5" s="1" t="s">
        <v>21</v>
      </c>
    </row>
    <row r="6" spans="1:3" x14ac:dyDescent="0.25">
      <c r="A6" s="2">
        <f>IF(OR(AND('Enter Data'!C51&gt;=0.5, 'Enter Data'!D51&gt;=0.12,'Enter Data'!D51&lt;0.27), AND('Enter Data'!C51&gt;=0.5,'Enter Data'!C51&lt;0.8,'Enter Data'!D51&lt;0.12)), 5,0)</f>
        <v>0</v>
      </c>
      <c r="B6" s="1" t="s">
        <v>22</v>
      </c>
      <c r="C6" s="1" t="s">
        <v>23</v>
      </c>
    </row>
    <row r="7" spans="1:3" x14ac:dyDescent="0.25">
      <c r="A7" s="2">
        <f>IF(AND('Enter Data'!C51&gt;=0.8, 'Enter Data'!D51&lt;0.12), 6, 0)</f>
        <v>6</v>
      </c>
      <c r="B7" s="1" t="s">
        <v>24</v>
      </c>
      <c r="C7" s="1" t="s">
        <v>25</v>
      </c>
    </row>
    <row r="8" spans="1:3" x14ac:dyDescent="0.25">
      <c r="A8" s="2">
        <f>IF(AND('Enter Data'!D51&gt;=0.2, 'Enter Data'!D51&lt;0.35, 'Enter Data'!C51&lt;0.28, 'Enter Data'!B51&gt;0.45), 7, 0)</f>
        <v>0</v>
      </c>
      <c r="B8" s="1" t="s">
        <v>26</v>
      </c>
      <c r="C8" s="1" t="s">
        <v>27</v>
      </c>
    </row>
    <row r="9" spans="1:3" x14ac:dyDescent="0.25">
      <c r="A9" s="2">
        <f>IF(AND('Enter Data'!D51&gt;=0.27, 'Enter Data'!D51&lt;0.4, 'Enter Data'!B51&gt;0.2, 'Enter Data'!B51&lt;=0.45), 8, 0)</f>
        <v>0</v>
      </c>
      <c r="B9" s="1" t="s">
        <v>28</v>
      </c>
      <c r="C9" s="1" t="s">
        <v>29</v>
      </c>
    </row>
    <row r="10" spans="1:3" x14ac:dyDescent="0.25">
      <c r="A10" s="2">
        <f>IF(AND('Enter Data'!D51&gt;=0.27, 'Enter Data'!D51&lt;0.4, 'Enter Data'!B51&lt;=0.2), 9, 0)</f>
        <v>0</v>
      </c>
      <c r="B10" s="1" t="s">
        <v>30</v>
      </c>
      <c r="C10" s="1" t="s">
        <v>31</v>
      </c>
    </row>
    <row r="11" spans="1:3" x14ac:dyDescent="0.25">
      <c r="A11" s="2">
        <f>IF(AND('Enter Data'!D51&gt;=0.35, 'Enter Data'!B51&gt;0.45), 10, 0)</f>
        <v>0</v>
      </c>
      <c r="B11" s="1" t="s">
        <v>32</v>
      </c>
      <c r="C11" s="1" t="s">
        <v>33</v>
      </c>
    </row>
    <row r="12" spans="1:3" x14ac:dyDescent="0.25">
      <c r="A12" s="2">
        <f>IF(AND('Enter Data'!D51&gt;=0.4, 'Enter Data'!C51&gt;=0.4), 11, 0)</f>
        <v>0</v>
      </c>
      <c r="B12" s="1" t="s">
        <v>34</v>
      </c>
      <c r="C12" s="1" t="s">
        <v>35</v>
      </c>
    </row>
    <row r="13" spans="1:3" x14ac:dyDescent="0.25">
      <c r="A13" s="2">
        <f>IF(AND('Enter Data'!D51&gt;=0.4, 'Enter Data'!B51&lt;=0.45,'Enter Data'!C51&lt;0.4),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Data'!E51:I51)='Enter Data'!B51, 'Enter Data'!E51+'Enter Data'!F51&gt;=0.25, 'Enter Data'!G51&lt;0.5, 'Enter Data'!H51&lt;0.5, 'Enter Data'!I51&lt;0.5), 1, 0)</f>
        <v>0</v>
      </c>
      <c r="B17" s="1" t="s">
        <v>38</v>
      </c>
      <c r="C17" s="1" t="s">
        <v>39</v>
      </c>
    </row>
    <row r="18" spans="1:3" x14ac:dyDescent="0.25">
      <c r="A18" s="2">
        <f>IF(AND(SUM('Enter Data'!E51:I51)='Enter Data'!B51,SUM($A$17) = 0, 'Enter Data'!E51+'Enter Data'!F51+'Enter Data'!G51&gt;=0.25, 'Enter Data'!E51+'Enter Data'!F51&lt;0.25, 'Enter Data'!H51&lt;0.5,'Enter Data'!I51&lt;0.5), 2, 0)</f>
        <v>0</v>
      </c>
      <c r="B18" s="1" t="s">
        <v>40</v>
      </c>
      <c r="C18" s="1" t="s">
        <v>15</v>
      </c>
    </row>
    <row r="19" spans="1:3" x14ac:dyDescent="0.25">
      <c r="A19" s="2">
        <f>IF(AND(SUM('Enter Data'!E51:I51)='Enter Data'!B51,SUM($A$17:$A$18) = 0, 'Enter Data'!G51&gt;=0.5, 'Enter Data'!E51+'Enter Data'!F51&gt;=0.25), 3, 0)</f>
        <v>0</v>
      </c>
      <c r="B19" s="1" t="s">
        <v>41</v>
      </c>
      <c r="C19" s="1" t="s">
        <v>15</v>
      </c>
    </row>
    <row r="20" spans="1:3" x14ac:dyDescent="0.25">
      <c r="A20" s="2">
        <f>IF(AND(SUM('Enter Data'!E51:I51)='Enter Data'!B51,SUM($A$17:$A$19) = 0, 'Enter Data'!H51&gt;=0.5, 'Enter Data'!H51&gt;'Enter Data'!I51), 4, 0)</f>
        <v>0</v>
      </c>
      <c r="B20" s="1" t="s">
        <v>42</v>
      </c>
      <c r="C20" s="1" t="s">
        <v>43</v>
      </c>
    </row>
    <row r="21" spans="1:3" x14ac:dyDescent="0.25">
      <c r="A21" s="2">
        <f>IF(AND(SUM('Enter Data'!E51:I51)='Enter Data'!B51,SUM($A$17:$A$20) = 0, 'Enter Data'!E51+'Enter Data'!F51+'Enter Data'!G51&lt;0.25, 'Enter Data'!I51&lt;0.5), 5, 0)</f>
        <v>5</v>
      </c>
      <c r="B21" s="1" t="s">
        <v>44</v>
      </c>
      <c r="C21" s="1" t="s">
        <v>43</v>
      </c>
    </row>
    <row r="22" spans="1:3" x14ac:dyDescent="0.25">
      <c r="A22" s="2">
        <f>IF(AND(SUM('Enter Data'!E51:I51)='Enter Data'!B51,SUM($A$17:$A$21) = 0, 'Enter Data'!I51&gt;=0.5),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Data'!E51:I51)='Enter Data'!B51, 'Enter Data'!E51+'Enter Data'!F51&gt;=0.25, 'Enter Data'!G51&lt;0.5, 'Enter Data'!H51&lt;0.5, 'Enter Data'!I51&lt;0.5), 1, 0)</f>
        <v>0</v>
      </c>
      <c r="B26" s="1" t="s">
        <v>38</v>
      </c>
      <c r="C26" s="1" t="s">
        <v>48</v>
      </c>
    </row>
    <row r="27" spans="1:3" x14ac:dyDescent="0.25">
      <c r="A27" s="2">
        <f>IF(AND(SUM('Enter Data'!E51:I51)='Enter Data'!B51,SUM($A$26) = 0, 'Enter Data'!E51+'Enter Data'!F51+'Enter Data'!G51&gt;=0.25, 'Enter Data'!E51+'Enter Data'!F51&lt;0.25, 'Enter Data'!H51&lt;0.5,'Enter Data'!I51&lt;0.5), 2, 0)</f>
        <v>0</v>
      </c>
      <c r="B27" s="1" t="s">
        <v>40</v>
      </c>
      <c r="C27" s="1" t="s">
        <v>17</v>
      </c>
    </row>
    <row r="28" spans="1:3" x14ac:dyDescent="0.25">
      <c r="A28" s="2">
        <f>IF(AND(SUM('Enter Data'!E51:I51)='Enter Data'!B51,SUM($A$26:$A$27) = 0, 'Enter Data'!G51&gt;=0.5, 'Enter Data'!E51+'Enter Data'!F51&gt;=0.25),3, 0)</f>
        <v>0</v>
      </c>
      <c r="B28" s="1" t="s">
        <v>41</v>
      </c>
      <c r="C28" s="1" t="s">
        <v>17</v>
      </c>
    </row>
    <row r="29" spans="1:3" x14ac:dyDescent="0.25">
      <c r="A29" s="2">
        <f>IF(AND(SUM('Enter Data'!E51:I51)='Enter Data'!B51,SUM($A$26:$A$28) = 0, 'Enter Data'!H51&gt;=0.5), 4, 0)</f>
        <v>0</v>
      </c>
      <c r="B29" s="1" t="s">
        <v>49</v>
      </c>
      <c r="C29" s="1" t="s">
        <v>50</v>
      </c>
    </row>
    <row r="30" spans="1:3" x14ac:dyDescent="0.25">
      <c r="A30" s="2">
        <f>IF(AND(SUM('Enter Data'!E51:I51)='Enter Data'!B51,SUM($A$26:$A$29) = 0, 'Enter Data'!E51+'Enter Data'!F51+'Enter Data'!G51&lt;0.25, 'Enter Data'!I51&lt;0.5), 5, 0)</f>
        <v>5</v>
      </c>
      <c r="B30" s="1" t="s">
        <v>44</v>
      </c>
      <c r="C30" s="1" t="s">
        <v>50</v>
      </c>
    </row>
    <row r="31" spans="1:3" x14ac:dyDescent="0.25">
      <c r="A31" s="2">
        <f>IF(AND(SUM('Enter Data'!E51:I51)='Enter Data'!B51,SUM($A$26:$A$30) = 0, 'Enter Data'!I51&gt;=0.5),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Data'!E51:I51)='Enter Data'!B51, 'Enter Data'!E51+'Enter Data'!F51&gt;=0.25, 'Enter Data'!G51&lt;0.5, 'Enter Data'!H51&lt;0.5, 'Enter Data'!I51&lt;0.5), 1, 0)</f>
        <v>0</v>
      </c>
      <c r="B35" s="1" t="s">
        <v>38</v>
      </c>
      <c r="C35" s="1" t="s">
        <v>11</v>
      </c>
    </row>
    <row r="36" spans="1:3" x14ac:dyDescent="0.25">
      <c r="A36" s="2">
        <f>IF(AND(SUM('Enter Data'!E51:I51)='Enter Data'!B51,SUM($A$35) = 0,'Enter Data'!E51+'Enter Data'!F51+'Enter Data'!G51&gt;=0.3, 'Enter Data'!I51&gt;=0.3, 'Enter Data'!I51&lt;0.5), 2, 0)</f>
        <v>0</v>
      </c>
      <c r="B36" s="1" t="s">
        <v>53</v>
      </c>
      <c r="C36" s="1" t="s">
        <v>11</v>
      </c>
    </row>
    <row r="37" spans="1:3" x14ac:dyDescent="0.25">
      <c r="A37" s="2">
        <f>IF(AND(SUM('Enter Data'!E51:I51)='Enter Data'!B51,SUM($A$35:$A$36) = 0, 'Enter Data'!E51+'Enter Data'!F51+'Enter Data'!G51&gt;=0.3, 'Enter Data'!E51+'Enter Data'!F51&lt;0.25, 'Enter Data'!H51&lt;0.3,'Enter Data'!I51&lt;0.3), 3, 0)</f>
        <v>0</v>
      </c>
      <c r="B37" s="1" t="s">
        <v>54</v>
      </c>
      <c r="C37" s="1" t="s">
        <v>19</v>
      </c>
    </row>
    <row r="38" spans="1:3" x14ac:dyDescent="0.25">
      <c r="A38" s="2">
        <f>IF(AND(SUM('Enter Data'!E51:I51)='Enter Data'!B51,SUM($A$35:$A$37) = 0,'Enter Data'!E51+'Enter Data'!F51+'Enter Data'!G51&lt;=0.15,'Enter Data'!H51&lt;0.3,'Enter Data'!I51&lt;0.3,'Enter Data'!H51+'Enter Data'!I51&lt;0.4), 4, 0)</f>
        <v>4</v>
      </c>
      <c r="B38" s="1" t="s">
        <v>55</v>
      </c>
      <c r="C38" s="1" t="s">
        <v>19</v>
      </c>
    </row>
    <row r="39" spans="1:3" x14ac:dyDescent="0.25">
      <c r="A39" s="2">
        <f>IF(AND(SUM('Enter Data'!E51:I51)='Enter Data'!B51,SUM($A$35:$A$38) = 0,'Enter Data'!E51+'Enter Data'!F51&gt;=0.25, 'Enter Data'!G51&gt;=0.5), 5, 0)</f>
        <v>0</v>
      </c>
      <c r="B39" s="1" t="s">
        <v>56</v>
      </c>
      <c r="C39" s="1" t="s">
        <v>19</v>
      </c>
    </row>
    <row r="40" spans="1:3" x14ac:dyDescent="0.25">
      <c r="A40" s="2">
        <f>IF(AND(SUM('Enter Data'!E51:I51)='Enter Data'!B51,SUM($A$35:$A$39) = 0,'Enter Data'!H51&gt;=0.3,'Enter Data'!I51&lt;0.3, 'Enter Data'!E51+'Enter Data'!F51&lt;0.25), 6, 0)</f>
        <v>0</v>
      </c>
      <c r="B40" s="1" t="s">
        <v>57</v>
      </c>
      <c r="C40" s="1" t="s">
        <v>58</v>
      </c>
    </row>
    <row r="41" spans="1:3" x14ac:dyDescent="0.25">
      <c r="A41" s="2">
        <f>IF(AND(SUM('Enter Data'!E51:I51)='Enter Data'!B51,SUM($A$35:$A$40) = 0,'Enter Data'!E51+'Enter Data'!F51+'Enter Data'!G51&gt;=0.15, 'Enter Data'!E51+'Enter Data'!F51+'Enter Data'!G51&lt;0.3, 'Enter Data'!E51+'Enter Data'!F51&lt;0.25), 7, 0)</f>
        <v>0</v>
      </c>
      <c r="B41" s="1" t="s">
        <v>59</v>
      </c>
      <c r="C41" s="1" t="s">
        <v>58</v>
      </c>
    </row>
    <row r="42" spans="1:3" x14ac:dyDescent="0.25">
      <c r="A42" s="2">
        <f>IF(AND(SUM('Enter Data'!E51:I51)='Enter Data'!B51,SUM($A$35:$A$41) = 0,'Enter Data'!H51+'Enter Data'!I51&gt;=0.4, 'Enter Data'!H51&gt;='Enter Data'!I51, 'Enter Data'!E51+'Enter Data'!F51+'Enter Data'!G51&lt;=0.15), 8, 0)</f>
        <v>0</v>
      </c>
      <c r="B42" s="1" t="s">
        <v>60</v>
      </c>
      <c r="C42" s="1" t="s">
        <v>58</v>
      </c>
    </row>
    <row r="43" spans="1:3" x14ac:dyDescent="0.25">
      <c r="A43" s="2">
        <f>IF(AND(SUM('Enter Data'!E51:I51)='Enter Data'!B51,SUM($A$35:$A$42) = 0,'Enter Data'!E51+'Enter Data'!F51&gt;=0.25, 'Enter Data'!H51&gt;=0.5), 9, 0)</f>
        <v>0</v>
      </c>
      <c r="B43" s="1" t="s">
        <v>61</v>
      </c>
      <c r="C43" s="1" t="s">
        <v>58</v>
      </c>
    </row>
    <row r="44" spans="1:3" x14ac:dyDescent="0.25">
      <c r="A44" s="2">
        <f>IF(AND(SUM('Enter Data'!E51:I51)='Enter Data'!B51,SUM($A$35:$A$43) = 0,'Enter Data'!I51&gt;=0.3, 'Enter Data'!E51+'Enter Data'!F51+'Enter Data'!G51&lt;0.15, 'Enter Data'!I51&gt;'Enter Data'!H51), 10, 0)</f>
        <v>0</v>
      </c>
      <c r="B44" s="1" t="s">
        <v>62</v>
      </c>
      <c r="C44" s="1" t="s">
        <v>63</v>
      </c>
    </row>
    <row r="45" spans="1:3" x14ac:dyDescent="0.25">
      <c r="A45" s="2">
        <f>IF(AND(SUM('Enter Data'!E51:I51)='Enter Data'!B51,SUM($A$35:$A$44) = 0,'Enter Data'!H51+'Enter Data'!I51&gt;=0.4, 'Enter Data'!I51&gt;'Enter Data'!H51, 'Enter Data'!E51+'Enter Data'!F51+'Enter Data'!G51&lt;15), 11, 0)</f>
        <v>0</v>
      </c>
      <c r="B45" s="1" t="s">
        <v>64</v>
      </c>
      <c r="C45" s="1" t="s">
        <v>63</v>
      </c>
    </row>
    <row r="46" spans="1:3" x14ac:dyDescent="0.25">
      <c r="A46" s="2">
        <f>IF(AND(SUM('Enter Data'!E51:I51)='Enter Data'!B51,SUM($A$35:$A$45) = 0,'Enter Data'!E51+'Enter Data'!F51&gt;=0.25, 'Enter Data'!I51&gt;=0.5), 12, 0)</f>
        <v>0</v>
      </c>
      <c r="B46" s="1" t="s">
        <v>65</v>
      </c>
      <c r="C46" s="1" t="s">
        <v>63</v>
      </c>
    </row>
    <row r="47" spans="1:3" x14ac:dyDescent="0.25">
      <c r="A47" s="2">
        <f>IF(AND(SUM('Enter Data'!E51:I51)='Enter Data'!B51,SUM($A$35:$A$46) = 0,'Enter Data'!E51+'Enter Data'!F51+'Enter Data'!G51&gt;=0.3, 'Enter Data'!I51&gt;=0.5), 13, 0)</f>
        <v>0</v>
      </c>
      <c r="B47" s="1" t="s">
        <v>66</v>
      </c>
      <c r="C47" s="1" t="s">
        <v>63</v>
      </c>
    </row>
    <row r="48" spans="1:3" x14ac:dyDescent="0.25">
      <c r="A48" s="2">
        <f>SUM(A35:A47)+1</f>
        <v>5</v>
      </c>
      <c r="B48" s="4"/>
      <c r="C48"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54693-0E1B-4725-8C16-9F5DB56F2C0E}">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Data'!C52+1.5*'Enter Data'!D52&lt;0.15,1,0)</f>
        <v>0</v>
      </c>
      <c r="B2" s="1" t="s">
        <v>14</v>
      </c>
      <c r="C2" s="1" t="s">
        <v>15</v>
      </c>
    </row>
    <row r="3" spans="1:3" x14ac:dyDescent="0.25">
      <c r="A3" s="2">
        <f>IF(AND('Enter Data'!C52+1.5*'Enter Data'!D52&gt;=0.15, 'Enter Data'!C52+2*'Enter Data'!D52&lt;0.3), 2, 0)</f>
        <v>0</v>
      </c>
      <c r="B3" s="1" t="s">
        <v>16</v>
      </c>
      <c r="C3" s="1" t="s">
        <v>17</v>
      </c>
    </row>
    <row r="4" spans="1:3" x14ac:dyDescent="0.25">
      <c r="A4" s="2">
        <f>IF(OR(AND('Enter Data'!D52&gt;=0.07, 'Enter Data'!D52&lt;0.2,'Enter Data'!B52&gt;0.52,'Enter Data'!C52+2*'Enter Data'!D52&gt;=0.3), AND('Enter Data'!D52&lt;0.07, 'Enter Data'!C52&lt;0.5, 'Enter Data'!C52+2*'Enter Data'!D52&gt;=0.3)), 3,0)</f>
        <v>0</v>
      </c>
      <c r="B4" s="1" t="s">
        <v>18</v>
      </c>
      <c r="C4" s="1" t="s">
        <v>19</v>
      </c>
    </row>
    <row r="5" spans="1:3" x14ac:dyDescent="0.25">
      <c r="A5" s="2">
        <f>IF(AND('Enter Data'!D52&gt;=0.07, 'Enter Data'!D52&lt;0.27, 'Enter Data'!C52&gt;=0.28, 'Enter Data'!C52&lt;0.5, 'Enter Data'!B52&lt;=0.52), 4, 0)</f>
        <v>0</v>
      </c>
      <c r="B5" s="1" t="s">
        <v>20</v>
      </c>
      <c r="C5" s="1" t="s">
        <v>21</v>
      </c>
    </row>
    <row r="6" spans="1:3" x14ac:dyDescent="0.25">
      <c r="A6" s="2">
        <f>IF(OR(AND('Enter Data'!C52&gt;=0.5, 'Enter Data'!D52&gt;=0.12,'Enter Data'!D52&lt;0.27), AND('Enter Data'!C52&gt;=0.5,'Enter Data'!C52&lt;0.8,'Enter Data'!D52&lt;0.12)), 5,0)</f>
        <v>0</v>
      </c>
      <c r="B6" s="1" t="s">
        <v>22</v>
      </c>
      <c r="C6" s="1" t="s">
        <v>23</v>
      </c>
    </row>
    <row r="7" spans="1:3" x14ac:dyDescent="0.25">
      <c r="A7" s="2">
        <f>IF(AND('Enter Data'!C52&gt;=0.8, 'Enter Data'!D52&lt;0.12), 6, 0)</f>
        <v>6</v>
      </c>
      <c r="B7" s="1" t="s">
        <v>24</v>
      </c>
      <c r="C7" s="1" t="s">
        <v>25</v>
      </c>
    </row>
    <row r="8" spans="1:3" x14ac:dyDescent="0.25">
      <c r="A8" s="2">
        <f>IF(AND('Enter Data'!D52&gt;=0.2, 'Enter Data'!D52&lt;0.35, 'Enter Data'!C52&lt;0.28, 'Enter Data'!B52&gt;0.45), 7, 0)</f>
        <v>0</v>
      </c>
      <c r="B8" s="1" t="s">
        <v>26</v>
      </c>
      <c r="C8" s="1" t="s">
        <v>27</v>
      </c>
    </row>
    <row r="9" spans="1:3" x14ac:dyDescent="0.25">
      <c r="A9" s="2">
        <f>IF(AND('Enter Data'!D52&gt;=0.27, 'Enter Data'!D52&lt;0.4, 'Enter Data'!B52&gt;0.2, 'Enter Data'!B52&lt;=0.45), 8, 0)</f>
        <v>0</v>
      </c>
      <c r="B9" s="1" t="s">
        <v>28</v>
      </c>
      <c r="C9" s="1" t="s">
        <v>29</v>
      </c>
    </row>
    <row r="10" spans="1:3" x14ac:dyDescent="0.25">
      <c r="A10" s="2">
        <f>IF(AND('Enter Data'!D52&gt;=0.27, 'Enter Data'!D52&lt;0.4, 'Enter Data'!B52&lt;=0.2), 9, 0)</f>
        <v>0</v>
      </c>
      <c r="B10" s="1" t="s">
        <v>30</v>
      </c>
      <c r="C10" s="1" t="s">
        <v>31</v>
      </c>
    </row>
    <row r="11" spans="1:3" x14ac:dyDescent="0.25">
      <c r="A11" s="2">
        <f>IF(AND('Enter Data'!D52&gt;=0.35, 'Enter Data'!B52&gt;0.45), 10, 0)</f>
        <v>0</v>
      </c>
      <c r="B11" s="1" t="s">
        <v>32</v>
      </c>
      <c r="C11" s="1" t="s">
        <v>33</v>
      </c>
    </row>
    <row r="12" spans="1:3" x14ac:dyDescent="0.25">
      <c r="A12" s="2">
        <f>IF(AND('Enter Data'!D52&gt;=0.4, 'Enter Data'!C52&gt;=0.4), 11, 0)</f>
        <v>0</v>
      </c>
      <c r="B12" s="1" t="s">
        <v>34</v>
      </c>
      <c r="C12" s="1" t="s">
        <v>35</v>
      </c>
    </row>
    <row r="13" spans="1:3" x14ac:dyDescent="0.25">
      <c r="A13" s="2">
        <f>IF(AND('Enter Data'!D52&gt;=0.4, 'Enter Data'!B52&lt;=0.45,'Enter Data'!C52&lt;0.4),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Data'!E52:I52)='Enter Data'!B52, 'Enter Data'!E52+'Enter Data'!F52&gt;=0.25, 'Enter Data'!G52&lt;0.5, 'Enter Data'!H52&lt;0.5, 'Enter Data'!I52&lt;0.5), 1, 0)</f>
        <v>0</v>
      </c>
      <c r="B17" s="1" t="s">
        <v>38</v>
      </c>
      <c r="C17" s="1" t="s">
        <v>39</v>
      </c>
    </row>
    <row r="18" spans="1:3" x14ac:dyDescent="0.25">
      <c r="A18" s="2">
        <f>IF(AND(SUM('Enter Data'!E52:I52)='Enter Data'!B52,SUM($A$17) = 0, 'Enter Data'!E52+'Enter Data'!F52+'Enter Data'!G52&gt;=0.25, 'Enter Data'!E52+'Enter Data'!F52&lt;0.25, 'Enter Data'!H52&lt;0.5,'Enter Data'!I52&lt;0.5), 2, 0)</f>
        <v>0</v>
      </c>
      <c r="B18" s="1" t="s">
        <v>40</v>
      </c>
      <c r="C18" s="1" t="s">
        <v>15</v>
      </c>
    </row>
    <row r="19" spans="1:3" x14ac:dyDescent="0.25">
      <c r="A19" s="2">
        <f>IF(AND(SUM('Enter Data'!E52:I52)='Enter Data'!B52,SUM($A$17:$A$18) = 0, 'Enter Data'!G52&gt;=0.5, 'Enter Data'!E52+'Enter Data'!F52&gt;=0.25), 3, 0)</f>
        <v>0</v>
      </c>
      <c r="B19" s="1" t="s">
        <v>41</v>
      </c>
      <c r="C19" s="1" t="s">
        <v>15</v>
      </c>
    </row>
    <row r="20" spans="1:3" x14ac:dyDescent="0.25">
      <c r="A20" s="2">
        <f>IF(AND(SUM('Enter Data'!E52:I52)='Enter Data'!B52,SUM($A$17:$A$19) = 0, 'Enter Data'!H52&gt;=0.5, 'Enter Data'!H52&gt;'Enter Data'!I52), 4, 0)</f>
        <v>0</v>
      </c>
      <c r="B20" s="1" t="s">
        <v>42</v>
      </c>
      <c r="C20" s="1" t="s">
        <v>43</v>
      </c>
    </row>
    <row r="21" spans="1:3" x14ac:dyDescent="0.25">
      <c r="A21" s="2">
        <f>IF(AND(SUM('Enter Data'!E52:I52)='Enter Data'!B52,SUM($A$17:$A$20) = 0, 'Enter Data'!E52+'Enter Data'!F52+'Enter Data'!G52&lt;0.25, 'Enter Data'!I52&lt;0.5), 5, 0)</f>
        <v>5</v>
      </c>
      <c r="B21" s="1" t="s">
        <v>44</v>
      </c>
      <c r="C21" s="1" t="s">
        <v>43</v>
      </c>
    </row>
    <row r="22" spans="1:3" x14ac:dyDescent="0.25">
      <c r="A22" s="2">
        <f>IF(AND(SUM('Enter Data'!E52:I52)='Enter Data'!B52,SUM($A$17:$A$21) = 0, 'Enter Data'!I52&gt;=0.5),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Data'!E52:I52)='Enter Data'!B52, 'Enter Data'!E52+'Enter Data'!F52&gt;=0.25, 'Enter Data'!G52&lt;0.5, 'Enter Data'!H52&lt;0.5, 'Enter Data'!I52&lt;0.5), 1, 0)</f>
        <v>0</v>
      </c>
      <c r="B26" s="1" t="s">
        <v>38</v>
      </c>
      <c r="C26" s="1" t="s">
        <v>48</v>
      </c>
    </row>
    <row r="27" spans="1:3" x14ac:dyDescent="0.25">
      <c r="A27" s="2">
        <f>IF(AND(SUM('Enter Data'!E52:I52)='Enter Data'!B52,SUM($A$26) = 0, 'Enter Data'!E52+'Enter Data'!F52+'Enter Data'!G52&gt;=0.25, 'Enter Data'!E52+'Enter Data'!F52&lt;0.25, 'Enter Data'!H52&lt;0.5,'Enter Data'!I52&lt;0.5), 2, 0)</f>
        <v>0</v>
      </c>
      <c r="B27" s="1" t="s">
        <v>40</v>
      </c>
      <c r="C27" s="1" t="s">
        <v>17</v>
      </c>
    </row>
    <row r="28" spans="1:3" x14ac:dyDescent="0.25">
      <c r="A28" s="2">
        <f>IF(AND(SUM('Enter Data'!E52:I52)='Enter Data'!B52,SUM($A$26:$A$27) = 0, 'Enter Data'!G52&gt;=0.5, 'Enter Data'!E52+'Enter Data'!F52&gt;=0.25),3, 0)</f>
        <v>0</v>
      </c>
      <c r="B28" s="1" t="s">
        <v>41</v>
      </c>
      <c r="C28" s="1" t="s">
        <v>17</v>
      </c>
    </row>
    <row r="29" spans="1:3" x14ac:dyDescent="0.25">
      <c r="A29" s="2">
        <f>IF(AND(SUM('Enter Data'!E52:I52)='Enter Data'!B52,SUM($A$26:$A$28) = 0, 'Enter Data'!H52&gt;=0.5), 4, 0)</f>
        <v>0</v>
      </c>
      <c r="B29" s="1" t="s">
        <v>49</v>
      </c>
      <c r="C29" s="1" t="s">
        <v>50</v>
      </c>
    </row>
    <row r="30" spans="1:3" x14ac:dyDescent="0.25">
      <c r="A30" s="2">
        <f>IF(AND(SUM('Enter Data'!E52:I52)='Enter Data'!B52,SUM($A$26:$A$29) = 0, 'Enter Data'!E52+'Enter Data'!F52+'Enter Data'!G52&lt;0.25, 'Enter Data'!I52&lt;0.5), 5, 0)</f>
        <v>5</v>
      </c>
      <c r="B30" s="1" t="s">
        <v>44</v>
      </c>
      <c r="C30" s="1" t="s">
        <v>50</v>
      </c>
    </row>
    <row r="31" spans="1:3" x14ac:dyDescent="0.25">
      <c r="A31" s="2">
        <f>IF(AND(SUM('Enter Data'!E52:I52)='Enter Data'!B52,SUM($A$26:$A$30) = 0, 'Enter Data'!I52&gt;=0.5),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Data'!E52:I52)='Enter Data'!B52, 'Enter Data'!E52+'Enter Data'!F52&gt;=0.25, 'Enter Data'!G52&lt;0.5, 'Enter Data'!H52&lt;0.5, 'Enter Data'!I52&lt;0.5), 1, 0)</f>
        <v>0</v>
      </c>
      <c r="B35" s="1" t="s">
        <v>38</v>
      </c>
      <c r="C35" s="1" t="s">
        <v>11</v>
      </c>
    </row>
    <row r="36" spans="1:3" x14ac:dyDescent="0.25">
      <c r="A36" s="2">
        <f>IF(AND(SUM('Enter Data'!E52:I52)='Enter Data'!B52,SUM($A$35) = 0,'Enter Data'!E52+'Enter Data'!F52+'Enter Data'!G52&gt;=0.3, 'Enter Data'!I52&gt;=0.3, 'Enter Data'!I52&lt;0.5), 2, 0)</f>
        <v>0</v>
      </c>
      <c r="B36" s="1" t="s">
        <v>53</v>
      </c>
      <c r="C36" s="1" t="s">
        <v>11</v>
      </c>
    </row>
    <row r="37" spans="1:3" x14ac:dyDescent="0.25">
      <c r="A37" s="2">
        <f>IF(AND(SUM('Enter Data'!E52:I52)='Enter Data'!B52,SUM($A$35:$A$36) = 0, 'Enter Data'!E52+'Enter Data'!F52+'Enter Data'!G52&gt;=0.3, 'Enter Data'!E52+'Enter Data'!F52&lt;0.25, 'Enter Data'!H52&lt;0.3,'Enter Data'!I52&lt;0.3), 3, 0)</f>
        <v>0</v>
      </c>
      <c r="B37" s="1" t="s">
        <v>54</v>
      </c>
      <c r="C37" s="1" t="s">
        <v>19</v>
      </c>
    </row>
    <row r="38" spans="1:3" x14ac:dyDescent="0.25">
      <c r="A38" s="2">
        <f>IF(AND(SUM('Enter Data'!E52:I52)='Enter Data'!B52,SUM($A$35:$A$37) = 0,'Enter Data'!E52+'Enter Data'!F52+'Enter Data'!G52&lt;=0.15,'Enter Data'!H52&lt;0.3,'Enter Data'!I52&lt;0.3,'Enter Data'!H52+'Enter Data'!I52&lt;0.4), 4, 0)</f>
        <v>4</v>
      </c>
      <c r="B38" s="1" t="s">
        <v>55</v>
      </c>
      <c r="C38" s="1" t="s">
        <v>19</v>
      </c>
    </row>
    <row r="39" spans="1:3" x14ac:dyDescent="0.25">
      <c r="A39" s="2">
        <f>IF(AND(SUM('Enter Data'!E52:I52)='Enter Data'!B52,SUM($A$35:$A$38) = 0,'Enter Data'!E52+'Enter Data'!F52&gt;=0.25, 'Enter Data'!G52&gt;=0.5), 5, 0)</f>
        <v>0</v>
      </c>
      <c r="B39" s="1" t="s">
        <v>56</v>
      </c>
      <c r="C39" s="1" t="s">
        <v>19</v>
      </c>
    </row>
    <row r="40" spans="1:3" x14ac:dyDescent="0.25">
      <c r="A40" s="2">
        <f>IF(AND(SUM('Enter Data'!E52:I52)='Enter Data'!B52,SUM($A$35:$A$39) = 0,'Enter Data'!H52&gt;=0.3,'Enter Data'!I52&lt;0.3, 'Enter Data'!E52+'Enter Data'!F52&lt;0.25), 6, 0)</f>
        <v>0</v>
      </c>
      <c r="B40" s="1" t="s">
        <v>57</v>
      </c>
      <c r="C40" s="1" t="s">
        <v>58</v>
      </c>
    </row>
    <row r="41" spans="1:3" x14ac:dyDescent="0.25">
      <c r="A41" s="2">
        <f>IF(AND(SUM('Enter Data'!E52:I52)='Enter Data'!B52,SUM($A$35:$A$40) = 0,'Enter Data'!E52+'Enter Data'!F52+'Enter Data'!G52&gt;=0.15, 'Enter Data'!E52+'Enter Data'!F52+'Enter Data'!G52&lt;0.3, 'Enter Data'!E52+'Enter Data'!F52&lt;0.25), 7, 0)</f>
        <v>0</v>
      </c>
      <c r="B41" s="1" t="s">
        <v>59</v>
      </c>
      <c r="C41" s="1" t="s">
        <v>58</v>
      </c>
    </row>
    <row r="42" spans="1:3" x14ac:dyDescent="0.25">
      <c r="A42" s="2">
        <f>IF(AND(SUM('Enter Data'!E52:I52)='Enter Data'!B52,SUM($A$35:$A$41) = 0,'Enter Data'!H52+'Enter Data'!I52&gt;=0.4, 'Enter Data'!H52&gt;='Enter Data'!I52, 'Enter Data'!E52+'Enter Data'!F52+'Enter Data'!G52&lt;=0.15), 8, 0)</f>
        <v>0</v>
      </c>
      <c r="B42" s="1" t="s">
        <v>60</v>
      </c>
      <c r="C42" s="1" t="s">
        <v>58</v>
      </c>
    </row>
    <row r="43" spans="1:3" x14ac:dyDescent="0.25">
      <c r="A43" s="2">
        <f>IF(AND(SUM('Enter Data'!E52:I52)='Enter Data'!B52,SUM($A$35:$A$42) = 0,'Enter Data'!E52+'Enter Data'!F52&gt;=0.25, 'Enter Data'!H52&gt;=0.5), 9, 0)</f>
        <v>0</v>
      </c>
      <c r="B43" s="1" t="s">
        <v>61</v>
      </c>
      <c r="C43" s="1" t="s">
        <v>58</v>
      </c>
    </row>
    <row r="44" spans="1:3" x14ac:dyDescent="0.25">
      <c r="A44" s="2">
        <f>IF(AND(SUM('Enter Data'!E52:I52)='Enter Data'!B52,SUM($A$35:$A$43) = 0,'Enter Data'!I52&gt;=0.3, 'Enter Data'!E52+'Enter Data'!F52+'Enter Data'!G52&lt;0.15, 'Enter Data'!I52&gt;'Enter Data'!H52), 10, 0)</f>
        <v>0</v>
      </c>
      <c r="B44" s="1" t="s">
        <v>62</v>
      </c>
      <c r="C44" s="1" t="s">
        <v>63</v>
      </c>
    </row>
    <row r="45" spans="1:3" x14ac:dyDescent="0.25">
      <c r="A45" s="2">
        <f>IF(AND(SUM('Enter Data'!E52:I52)='Enter Data'!B52,SUM($A$35:$A$44) = 0,'Enter Data'!H52+'Enter Data'!I52&gt;=0.4, 'Enter Data'!I52&gt;'Enter Data'!H52, 'Enter Data'!E52+'Enter Data'!F52+'Enter Data'!G52&lt;15), 11, 0)</f>
        <v>0</v>
      </c>
      <c r="B45" s="1" t="s">
        <v>64</v>
      </c>
      <c r="C45" s="1" t="s">
        <v>63</v>
      </c>
    </row>
    <row r="46" spans="1:3" x14ac:dyDescent="0.25">
      <c r="A46" s="2">
        <f>IF(AND(SUM('Enter Data'!E52:I52)='Enter Data'!B52,SUM($A$35:$A$45) = 0,'Enter Data'!E52+'Enter Data'!F52&gt;=0.25, 'Enter Data'!I52&gt;=0.5), 12, 0)</f>
        <v>0</v>
      </c>
      <c r="B46" s="1" t="s">
        <v>65</v>
      </c>
      <c r="C46" s="1" t="s">
        <v>63</v>
      </c>
    </row>
    <row r="47" spans="1:3" x14ac:dyDescent="0.25">
      <c r="A47" s="2">
        <f>IF(AND(SUM('Enter Data'!E52:I52)='Enter Data'!B52,SUM($A$35:$A$46) = 0,'Enter Data'!E52+'Enter Data'!F52+'Enter Data'!G52&gt;=0.3, 'Enter Data'!I52&gt;=0.5), 13, 0)</f>
        <v>0</v>
      </c>
      <c r="B47" s="1" t="s">
        <v>66</v>
      </c>
      <c r="C47" s="1" t="s">
        <v>63</v>
      </c>
    </row>
    <row r="48" spans="1:3" x14ac:dyDescent="0.25">
      <c r="A48" s="2">
        <f>SUM(A35:A47)+1</f>
        <v>5</v>
      </c>
      <c r="B48" s="4"/>
      <c r="C48"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95BB9-6922-4FC2-BFB9-C6D731E5A858}">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Data'!C53+1.5*'Enter Data'!D53&lt;0.15,1,0)</f>
        <v>0</v>
      </c>
      <c r="B2" s="1" t="s">
        <v>14</v>
      </c>
      <c r="C2" s="1" t="s">
        <v>15</v>
      </c>
    </row>
    <row r="3" spans="1:3" x14ac:dyDescent="0.25">
      <c r="A3" s="2">
        <f>IF(AND('Enter Data'!C53+1.5*'Enter Data'!D53&gt;=0.15, 'Enter Data'!C53+2*'Enter Data'!D53&lt;0.3), 2, 0)</f>
        <v>0</v>
      </c>
      <c r="B3" s="1" t="s">
        <v>16</v>
      </c>
      <c r="C3" s="1" t="s">
        <v>17</v>
      </c>
    </row>
    <row r="4" spans="1:3" x14ac:dyDescent="0.25">
      <c r="A4" s="2">
        <f>IF(OR(AND('Enter Data'!D53&gt;=0.07, 'Enter Data'!D53&lt;0.2,'Enter Data'!B53&gt;0.52,'Enter Data'!C53+2*'Enter Data'!D53&gt;=0.3), AND('Enter Data'!D53&lt;0.07, 'Enter Data'!C53&lt;0.5, 'Enter Data'!C53+2*'Enter Data'!D53&gt;=0.3)), 3,0)</f>
        <v>0</v>
      </c>
      <c r="B4" s="1" t="s">
        <v>18</v>
      </c>
      <c r="C4" s="1" t="s">
        <v>19</v>
      </c>
    </row>
    <row r="5" spans="1:3" x14ac:dyDescent="0.25">
      <c r="A5" s="2">
        <f>IF(AND('Enter Data'!D53&gt;=0.07, 'Enter Data'!D53&lt;0.27, 'Enter Data'!C53&gt;=0.28, 'Enter Data'!C53&lt;0.5, 'Enter Data'!B53&lt;=0.52), 4, 0)</f>
        <v>0</v>
      </c>
      <c r="B5" s="1" t="s">
        <v>20</v>
      </c>
      <c r="C5" s="1" t="s">
        <v>21</v>
      </c>
    </row>
    <row r="6" spans="1:3" x14ac:dyDescent="0.25">
      <c r="A6" s="2">
        <f>IF(OR(AND('Enter Data'!C53&gt;=0.5, 'Enter Data'!D53&gt;=0.12,'Enter Data'!D53&lt;0.27), AND('Enter Data'!C53&gt;=0.5,'Enter Data'!C53&lt;0.8,'Enter Data'!D53&lt;0.12)), 5,0)</f>
        <v>0</v>
      </c>
      <c r="B6" s="1" t="s">
        <v>22</v>
      </c>
      <c r="C6" s="1" t="s">
        <v>23</v>
      </c>
    </row>
    <row r="7" spans="1:3" x14ac:dyDescent="0.25">
      <c r="A7" s="2">
        <f>IF(AND('Enter Data'!C53&gt;=0.8, 'Enter Data'!D53&lt;0.12), 6, 0)</f>
        <v>6</v>
      </c>
      <c r="B7" s="1" t="s">
        <v>24</v>
      </c>
      <c r="C7" s="1" t="s">
        <v>25</v>
      </c>
    </row>
    <row r="8" spans="1:3" x14ac:dyDescent="0.25">
      <c r="A8" s="2">
        <f>IF(AND('Enter Data'!D53&gt;=0.2, 'Enter Data'!D53&lt;0.35, 'Enter Data'!C53&lt;0.28, 'Enter Data'!B53&gt;0.45), 7, 0)</f>
        <v>0</v>
      </c>
      <c r="B8" s="1" t="s">
        <v>26</v>
      </c>
      <c r="C8" s="1" t="s">
        <v>27</v>
      </c>
    </row>
    <row r="9" spans="1:3" x14ac:dyDescent="0.25">
      <c r="A9" s="2">
        <f>IF(AND('Enter Data'!D53&gt;=0.27, 'Enter Data'!D53&lt;0.4, 'Enter Data'!B53&gt;0.2, 'Enter Data'!B53&lt;=0.45), 8, 0)</f>
        <v>0</v>
      </c>
      <c r="B9" s="1" t="s">
        <v>28</v>
      </c>
      <c r="C9" s="1" t="s">
        <v>29</v>
      </c>
    </row>
    <row r="10" spans="1:3" x14ac:dyDescent="0.25">
      <c r="A10" s="2">
        <f>IF(AND('Enter Data'!D53&gt;=0.27, 'Enter Data'!D53&lt;0.4, 'Enter Data'!B53&lt;=0.2), 9, 0)</f>
        <v>0</v>
      </c>
      <c r="B10" s="1" t="s">
        <v>30</v>
      </c>
      <c r="C10" s="1" t="s">
        <v>31</v>
      </c>
    </row>
    <row r="11" spans="1:3" x14ac:dyDescent="0.25">
      <c r="A11" s="2">
        <f>IF(AND('Enter Data'!D53&gt;=0.35, 'Enter Data'!B53&gt;0.45), 10, 0)</f>
        <v>0</v>
      </c>
      <c r="B11" s="1" t="s">
        <v>32</v>
      </c>
      <c r="C11" s="1" t="s">
        <v>33</v>
      </c>
    </row>
    <row r="12" spans="1:3" x14ac:dyDescent="0.25">
      <c r="A12" s="2">
        <f>IF(AND('Enter Data'!D53&gt;=0.4, 'Enter Data'!C53&gt;=0.4), 11, 0)</f>
        <v>0</v>
      </c>
      <c r="B12" s="1" t="s">
        <v>34</v>
      </c>
      <c r="C12" s="1" t="s">
        <v>35</v>
      </c>
    </row>
    <row r="13" spans="1:3" x14ac:dyDescent="0.25">
      <c r="A13" s="2">
        <f>IF(AND('Enter Data'!D53&gt;=0.4, 'Enter Data'!B53&lt;=0.45,'Enter Data'!C53&lt;0.4),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Data'!E53:I53)='Enter Data'!B53, 'Enter Data'!E53+'Enter Data'!F53&gt;=0.25, 'Enter Data'!G53&lt;0.5, 'Enter Data'!H53&lt;0.5, 'Enter Data'!I53&lt;0.5), 1, 0)</f>
        <v>0</v>
      </c>
      <c r="B17" s="1" t="s">
        <v>38</v>
      </c>
      <c r="C17" s="1" t="s">
        <v>39</v>
      </c>
    </row>
    <row r="18" spans="1:3" x14ac:dyDescent="0.25">
      <c r="A18" s="2">
        <f>IF(AND(SUM('Enter Data'!E53:I53)='Enter Data'!B53,SUM($A$17) = 0, 'Enter Data'!E53+'Enter Data'!F53+'Enter Data'!G53&gt;=0.25, 'Enter Data'!E53+'Enter Data'!F53&lt;0.25, 'Enter Data'!H53&lt;0.5,'Enter Data'!I53&lt;0.5), 2, 0)</f>
        <v>0</v>
      </c>
      <c r="B18" s="1" t="s">
        <v>40</v>
      </c>
      <c r="C18" s="1" t="s">
        <v>15</v>
      </c>
    </row>
    <row r="19" spans="1:3" x14ac:dyDescent="0.25">
      <c r="A19" s="2">
        <f>IF(AND(SUM('Enter Data'!E53:I53)='Enter Data'!B53,SUM($A$17:$A$18) = 0, 'Enter Data'!G53&gt;=0.5, 'Enter Data'!E53+'Enter Data'!F53&gt;=0.25), 3, 0)</f>
        <v>0</v>
      </c>
      <c r="B19" s="1" t="s">
        <v>41</v>
      </c>
      <c r="C19" s="1" t="s">
        <v>15</v>
      </c>
    </row>
    <row r="20" spans="1:3" x14ac:dyDescent="0.25">
      <c r="A20" s="2">
        <f>IF(AND(SUM('Enter Data'!E53:I53)='Enter Data'!B53,SUM($A$17:$A$19) = 0, 'Enter Data'!H53&gt;=0.5, 'Enter Data'!H53&gt;'Enter Data'!I53), 4, 0)</f>
        <v>0</v>
      </c>
      <c r="B20" s="1" t="s">
        <v>42</v>
      </c>
      <c r="C20" s="1" t="s">
        <v>43</v>
      </c>
    </row>
    <row r="21" spans="1:3" x14ac:dyDescent="0.25">
      <c r="A21" s="2">
        <f>IF(AND(SUM('Enter Data'!E53:I53)='Enter Data'!B53,SUM($A$17:$A$20) = 0, 'Enter Data'!E53+'Enter Data'!F53+'Enter Data'!G53&lt;0.25, 'Enter Data'!I53&lt;0.5), 5, 0)</f>
        <v>5</v>
      </c>
      <c r="B21" s="1" t="s">
        <v>44</v>
      </c>
      <c r="C21" s="1" t="s">
        <v>43</v>
      </c>
    </row>
    <row r="22" spans="1:3" x14ac:dyDescent="0.25">
      <c r="A22" s="2">
        <f>IF(AND(SUM('Enter Data'!E53:I53)='Enter Data'!B53,SUM($A$17:$A$21) = 0, 'Enter Data'!I53&gt;=0.5),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Data'!E53:I53)='Enter Data'!B53, 'Enter Data'!E53+'Enter Data'!F53&gt;=0.25, 'Enter Data'!G53&lt;0.5, 'Enter Data'!H53&lt;0.5, 'Enter Data'!I53&lt;0.5), 1, 0)</f>
        <v>0</v>
      </c>
      <c r="B26" s="1" t="s">
        <v>38</v>
      </c>
      <c r="C26" s="1" t="s">
        <v>48</v>
      </c>
    </row>
    <row r="27" spans="1:3" x14ac:dyDescent="0.25">
      <c r="A27" s="2">
        <f>IF(AND(SUM('Enter Data'!E53:I53)='Enter Data'!B53,SUM($A$26) = 0, 'Enter Data'!E53+'Enter Data'!F53+'Enter Data'!G53&gt;=0.25, 'Enter Data'!E53+'Enter Data'!F53&lt;0.25, 'Enter Data'!H53&lt;0.5,'Enter Data'!I53&lt;0.5), 2, 0)</f>
        <v>0</v>
      </c>
      <c r="B27" s="1" t="s">
        <v>40</v>
      </c>
      <c r="C27" s="1" t="s">
        <v>17</v>
      </c>
    </row>
    <row r="28" spans="1:3" x14ac:dyDescent="0.25">
      <c r="A28" s="2">
        <f>IF(AND(SUM('Enter Data'!E53:I53)='Enter Data'!B53,SUM($A$26:$A$27) = 0, 'Enter Data'!G53&gt;=0.5, 'Enter Data'!E53+'Enter Data'!F53&gt;=0.25),3, 0)</f>
        <v>0</v>
      </c>
      <c r="B28" s="1" t="s">
        <v>41</v>
      </c>
      <c r="C28" s="1" t="s">
        <v>17</v>
      </c>
    </row>
    <row r="29" spans="1:3" x14ac:dyDescent="0.25">
      <c r="A29" s="2">
        <f>IF(AND(SUM('Enter Data'!E53:I53)='Enter Data'!B53,SUM($A$26:$A$28) = 0, 'Enter Data'!H53&gt;=0.5), 4, 0)</f>
        <v>0</v>
      </c>
      <c r="B29" s="1" t="s">
        <v>49</v>
      </c>
      <c r="C29" s="1" t="s">
        <v>50</v>
      </c>
    </row>
    <row r="30" spans="1:3" x14ac:dyDescent="0.25">
      <c r="A30" s="2">
        <f>IF(AND(SUM('Enter Data'!E53:I53)='Enter Data'!B53,SUM($A$26:$A$29) = 0, 'Enter Data'!E53+'Enter Data'!F53+'Enter Data'!G53&lt;0.25, 'Enter Data'!I53&lt;0.5), 5, 0)</f>
        <v>5</v>
      </c>
      <c r="B30" s="1" t="s">
        <v>44</v>
      </c>
      <c r="C30" s="1" t="s">
        <v>50</v>
      </c>
    </row>
    <row r="31" spans="1:3" x14ac:dyDescent="0.25">
      <c r="A31" s="2">
        <f>IF(AND(SUM('Enter Data'!E53:I53)='Enter Data'!B53,SUM($A$26:$A$30) = 0, 'Enter Data'!I53&gt;=0.5),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Data'!E53:I53)='Enter Data'!B53, 'Enter Data'!E53+'Enter Data'!F53&gt;=0.25, 'Enter Data'!G53&lt;0.5, 'Enter Data'!H53&lt;0.5, 'Enter Data'!I53&lt;0.5), 1, 0)</f>
        <v>0</v>
      </c>
      <c r="B35" s="1" t="s">
        <v>38</v>
      </c>
      <c r="C35" s="1" t="s">
        <v>11</v>
      </c>
    </row>
    <row r="36" spans="1:3" x14ac:dyDescent="0.25">
      <c r="A36" s="2">
        <f>IF(AND(SUM('Enter Data'!E53:I53)='Enter Data'!B53,SUM($A$35) = 0,'Enter Data'!E53+'Enter Data'!F53+'Enter Data'!G53&gt;=0.3, 'Enter Data'!I53&gt;=0.3, 'Enter Data'!I53&lt;0.5), 2, 0)</f>
        <v>0</v>
      </c>
      <c r="B36" s="1" t="s">
        <v>53</v>
      </c>
      <c r="C36" s="1" t="s">
        <v>11</v>
      </c>
    </row>
    <row r="37" spans="1:3" x14ac:dyDescent="0.25">
      <c r="A37" s="2">
        <f>IF(AND(SUM('Enter Data'!E53:I53)='Enter Data'!B53,SUM($A$35:$A$36) = 0, 'Enter Data'!E53+'Enter Data'!F53+'Enter Data'!G53&gt;=0.3, 'Enter Data'!E53+'Enter Data'!F53&lt;0.25, 'Enter Data'!H53&lt;0.3,'Enter Data'!I53&lt;0.3), 3, 0)</f>
        <v>0</v>
      </c>
      <c r="B37" s="1" t="s">
        <v>54</v>
      </c>
      <c r="C37" s="1" t="s">
        <v>19</v>
      </c>
    </row>
    <row r="38" spans="1:3" x14ac:dyDescent="0.25">
      <c r="A38" s="2">
        <f>IF(AND(SUM('Enter Data'!E53:I53)='Enter Data'!B53,SUM($A$35:$A$37) = 0,'Enter Data'!E53+'Enter Data'!F53+'Enter Data'!G53&lt;=0.15,'Enter Data'!H53&lt;0.3,'Enter Data'!I53&lt;0.3,'Enter Data'!H53+'Enter Data'!I53&lt;0.4), 4, 0)</f>
        <v>4</v>
      </c>
      <c r="B38" s="1" t="s">
        <v>55</v>
      </c>
      <c r="C38" s="1" t="s">
        <v>19</v>
      </c>
    </row>
    <row r="39" spans="1:3" x14ac:dyDescent="0.25">
      <c r="A39" s="2">
        <f>IF(AND(SUM('Enter Data'!E53:I53)='Enter Data'!B53,SUM($A$35:$A$38) = 0,'Enter Data'!E53+'Enter Data'!F53&gt;=0.25, 'Enter Data'!G53&gt;=0.5), 5, 0)</f>
        <v>0</v>
      </c>
      <c r="B39" s="1" t="s">
        <v>56</v>
      </c>
      <c r="C39" s="1" t="s">
        <v>19</v>
      </c>
    </row>
    <row r="40" spans="1:3" x14ac:dyDescent="0.25">
      <c r="A40" s="2">
        <f>IF(AND(SUM('Enter Data'!E53:I53)='Enter Data'!B53,SUM($A$35:$A$39) = 0,'Enter Data'!H53&gt;=0.3,'Enter Data'!I53&lt;0.3, 'Enter Data'!E53+'Enter Data'!F53&lt;0.25), 6, 0)</f>
        <v>0</v>
      </c>
      <c r="B40" s="1" t="s">
        <v>57</v>
      </c>
      <c r="C40" s="1" t="s">
        <v>58</v>
      </c>
    </row>
    <row r="41" spans="1:3" x14ac:dyDescent="0.25">
      <c r="A41" s="2">
        <f>IF(AND(SUM('Enter Data'!E53:I53)='Enter Data'!B53,SUM($A$35:$A$40) = 0,'Enter Data'!E53+'Enter Data'!F53+'Enter Data'!G53&gt;=0.15, 'Enter Data'!E53+'Enter Data'!F53+'Enter Data'!G53&lt;0.3, 'Enter Data'!E53+'Enter Data'!F53&lt;0.25), 7, 0)</f>
        <v>0</v>
      </c>
      <c r="B41" s="1" t="s">
        <v>59</v>
      </c>
      <c r="C41" s="1" t="s">
        <v>58</v>
      </c>
    </row>
    <row r="42" spans="1:3" x14ac:dyDescent="0.25">
      <c r="A42" s="2">
        <f>IF(AND(SUM('Enter Data'!E53:I53)='Enter Data'!B53,SUM($A$35:$A$41) = 0,'Enter Data'!H53+'Enter Data'!I53&gt;=0.4, 'Enter Data'!H53&gt;='Enter Data'!I53, 'Enter Data'!E53+'Enter Data'!F53+'Enter Data'!G53&lt;=0.15), 8, 0)</f>
        <v>0</v>
      </c>
      <c r="B42" s="1" t="s">
        <v>60</v>
      </c>
      <c r="C42" s="1" t="s">
        <v>58</v>
      </c>
    </row>
    <row r="43" spans="1:3" x14ac:dyDescent="0.25">
      <c r="A43" s="2">
        <f>IF(AND(SUM('Enter Data'!E53:I53)='Enter Data'!B53,SUM($A$35:$A$42) = 0,'Enter Data'!E53+'Enter Data'!F53&gt;=0.25, 'Enter Data'!H53&gt;=0.5), 9, 0)</f>
        <v>0</v>
      </c>
      <c r="B43" s="1" t="s">
        <v>61</v>
      </c>
      <c r="C43" s="1" t="s">
        <v>58</v>
      </c>
    </row>
    <row r="44" spans="1:3" x14ac:dyDescent="0.25">
      <c r="A44" s="2">
        <f>IF(AND(SUM('Enter Data'!E53:I53)='Enter Data'!B53,SUM($A$35:$A$43) = 0,'Enter Data'!I53&gt;=0.3, 'Enter Data'!E53+'Enter Data'!F53+'Enter Data'!G53&lt;0.15, 'Enter Data'!I53&gt;'Enter Data'!H53), 10, 0)</f>
        <v>0</v>
      </c>
      <c r="B44" s="1" t="s">
        <v>62</v>
      </c>
      <c r="C44" s="1" t="s">
        <v>63</v>
      </c>
    </row>
    <row r="45" spans="1:3" x14ac:dyDescent="0.25">
      <c r="A45" s="2">
        <f>IF(AND(SUM('Enter Data'!E53:I53)='Enter Data'!B53,SUM($A$35:$A$44) = 0,'Enter Data'!H53+'Enter Data'!I53&gt;=0.4, 'Enter Data'!I53&gt;'Enter Data'!H53, 'Enter Data'!E53+'Enter Data'!F53+'Enter Data'!G53&lt;15), 11, 0)</f>
        <v>0</v>
      </c>
      <c r="B45" s="1" t="s">
        <v>64</v>
      </c>
      <c r="C45" s="1" t="s">
        <v>63</v>
      </c>
    </row>
    <row r="46" spans="1:3" x14ac:dyDescent="0.25">
      <c r="A46" s="2">
        <f>IF(AND(SUM('Enter Data'!E53:I53)='Enter Data'!B53,SUM($A$35:$A$45) = 0,'Enter Data'!E53+'Enter Data'!F53&gt;=0.25, 'Enter Data'!I53&gt;=0.5), 12, 0)</f>
        <v>0</v>
      </c>
      <c r="B46" s="1" t="s">
        <v>65</v>
      </c>
      <c r="C46" s="1" t="s">
        <v>63</v>
      </c>
    </row>
    <row r="47" spans="1:3" x14ac:dyDescent="0.25">
      <c r="A47" s="2">
        <f>IF(AND(SUM('Enter Data'!E53:I53)='Enter Data'!B53,SUM($A$35:$A$46) = 0,'Enter Data'!E53+'Enter Data'!F53+'Enter Data'!G53&gt;=0.3, 'Enter Data'!I53&gt;=0.5), 13, 0)</f>
        <v>0</v>
      </c>
      <c r="B47" s="1" t="s">
        <v>66</v>
      </c>
      <c r="C47" s="1" t="s">
        <v>63</v>
      </c>
    </row>
    <row r="48" spans="1:3" x14ac:dyDescent="0.25">
      <c r="A48" s="2">
        <f>SUM(A35:A47)+1</f>
        <v>5</v>
      </c>
      <c r="B48" s="4"/>
      <c r="C48"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42B11-E5AC-4CCF-BB6C-D150B73F6DF5}">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Data'!C54+1.5*'Enter Data'!D54&lt;0.15,1,0)</f>
        <v>0</v>
      </c>
      <c r="B2" s="1" t="s">
        <v>14</v>
      </c>
      <c r="C2" s="1" t="s">
        <v>15</v>
      </c>
    </row>
    <row r="3" spans="1:3" x14ac:dyDescent="0.25">
      <c r="A3" s="2">
        <f>IF(AND('Enter Data'!C54+1.5*'Enter Data'!D54&gt;=0.15, 'Enter Data'!C54+2*'Enter Data'!D54&lt;0.3), 2, 0)</f>
        <v>0</v>
      </c>
      <c r="B3" s="1" t="s">
        <v>16</v>
      </c>
      <c r="C3" s="1" t="s">
        <v>17</v>
      </c>
    </row>
    <row r="4" spans="1:3" x14ac:dyDescent="0.25">
      <c r="A4" s="2">
        <f>IF(OR(AND('Enter Data'!D54&gt;=0.07, 'Enter Data'!D54&lt;0.2,'Enter Data'!B54&gt;0.52,'Enter Data'!C54+2*'Enter Data'!D54&gt;=0.3), AND('Enter Data'!D54&lt;0.07, 'Enter Data'!C54&lt;0.5, 'Enter Data'!C54+2*'Enter Data'!D54&gt;=0.3)), 3,0)</f>
        <v>0</v>
      </c>
      <c r="B4" s="1" t="s">
        <v>18</v>
      </c>
      <c r="C4" s="1" t="s">
        <v>19</v>
      </c>
    </row>
    <row r="5" spans="1:3" x14ac:dyDescent="0.25">
      <c r="A5" s="2">
        <f>IF(AND('Enter Data'!D54&gt;=0.07, 'Enter Data'!D54&lt;0.27, 'Enter Data'!C54&gt;=0.28, 'Enter Data'!C54&lt;0.5, 'Enter Data'!B54&lt;=0.52), 4, 0)</f>
        <v>0</v>
      </c>
      <c r="B5" s="1" t="s">
        <v>20</v>
      </c>
      <c r="C5" s="1" t="s">
        <v>21</v>
      </c>
    </row>
    <row r="6" spans="1:3" x14ac:dyDescent="0.25">
      <c r="A6" s="2">
        <f>IF(OR(AND('Enter Data'!C54&gt;=0.5, 'Enter Data'!D54&gt;=0.12,'Enter Data'!D54&lt;0.27), AND('Enter Data'!C54&gt;=0.5,'Enter Data'!C54&lt;0.8,'Enter Data'!D54&lt;0.12)), 5,0)</f>
        <v>0</v>
      </c>
      <c r="B6" s="1" t="s">
        <v>22</v>
      </c>
      <c r="C6" s="1" t="s">
        <v>23</v>
      </c>
    </row>
    <row r="7" spans="1:3" x14ac:dyDescent="0.25">
      <c r="A7" s="2">
        <f>IF(AND('Enter Data'!C54&gt;=0.8, 'Enter Data'!D54&lt;0.12), 6, 0)</f>
        <v>6</v>
      </c>
      <c r="B7" s="1" t="s">
        <v>24</v>
      </c>
      <c r="C7" s="1" t="s">
        <v>25</v>
      </c>
    </row>
    <row r="8" spans="1:3" x14ac:dyDescent="0.25">
      <c r="A8" s="2">
        <f>IF(AND('Enter Data'!D54&gt;=0.2, 'Enter Data'!D54&lt;0.35, 'Enter Data'!C54&lt;0.28, 'Enter Data'!B54&gt;0.45), 7, 0)</f>
        <v>0</v>
      </c>
      <c r="B8" s="1" t="s">
        <v>26</v>
      </c>
      <c r="C8" s="1" t="s">
        <v>27</v>
      </c>
    </row>
    <row r="9" spans="1:3" x14ac:dyDescent="0.25">
      <c r="A9" s="2">
        <f>IF(AND('Enter Data'!D54&gt;=0.27, 'Enter Data'!D54&lt;0.4, 'Enter Data'!B54&gt;0.2, 'Enter Data'!B54&lt;=0.45), 8, 0)</f>
        <v>0</v>
      </c>
      <c r="B9" s="1" t="s">
        <v>28</v>
      </c>
      <c r="C9" s="1" t="s">
        <v>29</v>
      </c>
    </row>
    <row r="10" spans="1:3" x14ac:dyDescent="0.25">
      <c r="A10" s="2">
        <f>IF(AND('Enter Data'!D54&gt;=0.27, 'Enter Data'!D54&lt;0.4, 'Enter Data'!B54&lt;=0.2), 9, 0)</f>
        <v>0</v>
      </c>
      <c r="B10" s="1" t="s">
        <v>30</v>
      </c>
      <c r="C10" s="1" t="s">
        <v>31</v>
      </c>
    </row>
    <row r="11" spans="1:3" x14ac:dyDescent="0.25">
      <c r="A11" s="2">
        <f>IF(AND('Enter Data'!D54&gt;=0.35, 'Enter Data'!B54&gt;0.45), 10, 0)</f>
        <v>0</v>
      </c>
      <c r="B11" s="1" t="s">
        <v>32</v>
      </c>
      <c r="C11" s="1" t="s">
        <v>33</v>
      </c>
    </row>
    <row r="12" spans="1:3" x14ac:dyDescent="0.25">
      <c r="A12" s="2">
        <f>IF(AND('Enter Data'!D54&gt;=0.4, 'Enter Data'!C54&gt;=0.4), 11, 0)</f>
        <v>0</v>
      </c>
      <c r="B12" s="1" t="s">
        <v>34</v>
      </c>
      <c r="C12" s="1" t="s">
        <v>35</v>
      </c>
    </row>
    <row r="13" spans="1:3" x14ac:dyDescent="0.25">
      <c r="A13" s="2">
        <f>IF(AND('Enter Data'!D54&gt;=0.4, 'Enter Data'!B54&lt;=0.45,'Enter Data'!C54&lt;0.4),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Data'!E54:I54)='Enter Data'!B54, 'Enter Data'!E54+'Enter Data'!F54&gt;=0.25, 'Enter Data'!G54&lt;0.5, 'Enter Data'!H54&lt;0.5, 'Enter Data'!I54&lt;0.5), 1, 0)</f>
        <v>0</v>
      </c>
      <c r="B17" s="1" t="s">
        <v>38</v>
      </c>
      <c r="C17" s="1" t="s">
        <v>39</v>
      </c>
    </row>
    <row r="18" spans="1:3" x14ac:dyDescent="0.25">
      <c r="A18" s="2">
        <f>IF(AND(SUM('Enter Data'!E54:I54)='Enter Data'!B54,SUM($A$17) = 0, 'Enter Data'!E54+'Enter Data'!F54+'Enter Data'!G54&gt;=0.25, 'Enter Data'!E54+'Enter Data'!F54&lt;0.25, 'Enter Data'!H54&lt;0.5,'Enter Data'!I54&lt;0.5), 2, 0)</f>
        <v>0</v>
      </c>
      <c r="B18" s="1" t="s">
        <v>40</v>
      </c>
      <c r="C18" s="1" t="s">
        <v>15</v>
      </c>
    </row>
    <row r="19" spans="1:3" x14ac:dyDescent="0.25">
      <c r="A19" s="2">
        <f>IF(AND(SUM('Enter Data'!E54:I54)='Enter Data'!B54,SUM($A$17:$A$18) = 0, 'Enter Data'!G54&gt;=0.5, 'Enter Data'!E54+'Enter Data'!F54&gt;=0.25), 3, 0)</f>
        <v>0</v>
      </c>
      <c r="B19" s="1" t="s">
        <v>41</v>
      </c>
      <c r="C19" s="1" t="s">
        <v>15</v>
      </c>
    </row>
    <row r="20" spans="1:3" x14ac:dyDescent="0.25">
      <c r="A20" s="2">
        <f>IF(AND(SUM('Enter Data'!E54:I54)='Enter Data'!B54,SUM($A$17:$A$19) = 0, 'Enter Data'!H54&gt;=0.5, 'Enter Data'!H54&gt;'Enter Data'!I54), 4, 0)</f>
        <v>0</v>
      </c>
      <c r="B20" s="1" t="s">
        <v>42</v>
      </c>
      <c r="C20" s="1" t="s">
        <v>43</v>
      </c>
    </row>
    <row r="21" spans="1:3" x14ac:dyDescent="0.25">
      <c r="A21" s="2">
        <f>IF(AND(SUM('Enter Data'!E54:I54)='Enter Data'!B54,SUM($A$17:$A$20) = 0, 'Enter Data'!E54+'Enter Data'!F54+'Enter Data'!G54&lt;0.25, 'Enter Data'!I54&lt;0.5), 5, 0)</f>
        <v>5</v>
      </c>
      <c r="B21" s="1" t="s">
        <v>44</v>
      </c>
      <c r="C21" s="1" t="s">
        <v>43</v>
      </c>
    </row>
    <row r="22" spans="1:3" x14ac:dyDescent="0.25">
      <c r="A22" s="2">
        <f>IF(AND(SUM('Enter Data'!E54:I54)='Enter Data'!B54,SUM($A$17:$A$21) = 0, 'Enter Data'!I54&gt;=0.5),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Data'!E54:I54)='Enter Data'!B54, 'Enter Data'!E54+'Enter Data'!F54&gt;=0.25, 'Enter Data'!G54&lt;0.5, 'Enter Data'!H54&lt;0.5, 'Enter Data'!I54&lt;0.5), 1, 0)</f>
        <v>0</v>
      </c>
      <c r="B26" s="1" t="s">
        <v>38</v>
      </c>
      <c r="C26" s="1" t="s">
        <v>48</v>
      </c>
    </row>
    <row r="27" spans="1:3" x14ac:dyDescent="0.25">
      <c r="A27" s="2">
        <f>IF(AND(SUM('Enter Data'!E54:I54)='Enter Data'!B54,SUM($A$26) = 0, 'Enter Data'!E54+'Enter Data'!F54+'Enter Data'!G54&gt;=0.25, 'Enter Data'!E54+'Enter Data'!F54&lt;0.25, 'Enter Data'!H54&lt;0.5,'Enter Data'!I54&lt;0.5), 2, 0)</f>
        <v>0</v>
      </c>
      <c r="B27" s="1" t="s">
        <v>40</v>
      </c>
      <c r="C27" s="1" t="s">
        <v>17</v>
      </c>
    </row>
    <row r="28" spans="1:3" x14ac:dyDescent="0.25">
      <c r="A28" s="2">
        <f>IF(AND(SUM('Enter Data'!E54:I54)='Enter Data'!B54,SUM($A$26:$A$27) = 0, 'Enter Data'!G54&gt;=0.5, 'Enter Data'!E54+'Enter Data'!F54&gt;=0.25),3, 0)</f>
        <v>0</v>
      </c>
      <c r="B28" s="1" t="s">
        <v>41</v>
      </c>
      <c r="C28" s="1" t="s">
        <v>17</v>
      </c>
    </row>
    <row r="29" spans="1:3" x14ac:dyDescent="0.25">
      <c r="A29" s="2">
        <f>IF(AND(SUM('Enter Data'!E54:I54)='Enter Data'!B54,SUM($A$26:$A$28) = 0, 'Enter Data'!H54&gt;=0.5), 4, 0)</f>
        <v>0</v>
      </c>
      <c r="B29" s="1" t="s">
        <v>49</v>
      </c>
      <c r="C29" s="1" t="s">
        <v>50</v>
      </c>
    </row>
    <row r="30" spans="1:3" x14ac:dyDescent="0.25">
      <c r="A30" s="2">
        <f>IF(AND(SUM('Enter Data'!E54:I54)='Enter Data'!B54,SUM($A$26:$A$29) = 0, 'Enter Data'!E54+'Enter Data'!F54+'Enter Data'!G54&lt;0.25, 'Enter Data'!I54&lt;0.5), 5, 0)</f>
        <v>5</v>
      </c>
      <c r="B30" s="1" t="s">
        <v>44</v>
      </c>
      <c r="C30" s="1" t="s">
        <v>50</v>
      </c>
    </row>
    <row r="31" spans="1:3" x14ac:dyDescent="0.25">
      <c r="A31" s="2">
        <f>IF(AND(SUM('Enter Data'!E54:I54)='Enter Data'!B54,SUM($A$26:$A$30) = 0, 'Enter Data'!I54&gt;=0.5),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Data'!E54:I54)='Enter Data'!B54, 'Enter Data'!E54+'Enter Data'!F54&gt;=0.25, 'Enter Data'!G54&lt;0.5, 'Enter Data'!H54&lt;0.5, 'Enter Data'!I54&lt;0.5), 1, 0)</f>
        <v>0</v>
      </c>
      <c r="B35" s="1" t="s">
        <v>38</v>
      </c>
      <c r="C35" s="1" t="s">
        <v>11</v>
      </c>
    </row>
    <row r="36" spans="1:3" x14ac:dyDescent="0.25">
      <c r="A36" s="2">
        <f>IF(AND(SUM('Enter Data'!E54:I54)='Enter Data'!B54,SUM($A$35) = 0,'Enter Data'!E54+'Enter Data'!F54+'Enter Data'!G54&gt;=0.3, 'Enter Data'!I54&gt;=0.3, 'Enter Data'!I54&lt;0.5), 2, 0)</f>
        <v>0</v>
      </c>
      <c r="B36" s="1" t="s">
        <v>53</v>
      </c>
      <c r="C36" s="1" t="s">
        <v>11</v>
      </c>
    </row>
    <row r="37" spans="1:3" x14ac:dyDescent="0.25">
      <c r="A37" s="2">
        <f>IF(AND(SUM('Enter Data'!E54:I54)='Enter Data'!B54,SUM($A$35:$A$36) = 0, 'Enter Data'!E54+'Enter Data'!F54+'Enter Data'!G54&gt;=0.3, 'Enter Data'!E54+'Enter Data'!F54&lt;0.25, 'Enter Data'!H54&lt;0.3,'Enter Data'!I54&lt;0.3), 3, 0)</f>
        <v>0</v>
      </c>
      <c r="B37" s="1" t="s">
        <v>54</v>
      </c>
      <c r="C37" s="1" t="s">
        <v>19</v>
      </c>
    </row>
    <row r="38" spans="1:3" x14ac:dyDescent="0.25">
      <c r="A38" s="2">
        <f>IF(AND(SUM('Enter Data'!E54:I54)='Enter Data'!B54,SUM($A$35:$A$37) = 0,'Enter Data'!E54+'Enter Data'!F54+'Enter Data'!G54&lt;=0.15,'Enter Data'!H54&lt;0.3,'Enter Data'!I54&lt;0.3,'Enter Data'!H54+'Enter Data'!I54&lt;0.4), 4, 0)</f>
        <v>4</v>
      </c>
      <c r="B38" s="1" t="s">
        <v>55</v>
      </c>
      <c r="C38" s="1" t="s">
        <v>19</v>
      </c>
    </row>
    <row r="39" spans="1:3" x14ac:dyDescent="0.25">
      <c r="A39" s="2">
        <f>IF(AND(SUM('Enter Data'!E54:I54)='Enter Data'!B54,SUM($A$35:$A$38) = 0,'Enter Data'!E54+'Enter Data'!F54&gt;=0.25, 'Enter Data'!G54&gt;=0.5), 5, 0)</f>
        <v>0</v>
      </c>
      <c r="B39" s="1" t="s">
        <v>56</v>
      </c>
      <c r="C39" s="1" t="s">
        <v>19</v>
      </c>
    </row>
    <row r="40" spans="1:3" x14ac:dyDescent="0.25">
      <c r="A40" s="2">
        <f>IF(AND(SUM('Enter Data'!E54:I54)='Enter Data'!B54,SUM($A$35:$A$39) = 0,'Enter Data'!H54&gt;=0.3,'Enter Data'!I54&lt;0.3, 'Enter Data'!E54+'Enter Data'!F54&lt;0.25), 6, 0)</f>
        <v>0</v>
      </c>
      <c r="B40" s="1" t="s">
        <v>57</v>
      </c>
      <c r="C40" s="1" t="s">
        <v>58</v>
      </c>
    </row>
    <row r="41" spans="1:3" x14ac:dyDescent="0.25">
      <c r="A41" s="2">
        <f>IF(AND(SUM('Enter Data'!E54:I54)='Enter Data'!B54,SUM($A$35:$A$40) = 0,'Enter Data'!E54+'Enter Data'!F54+'Enter Data'!G54&gt;=0.15, 'Enter Data'!E54+'Enter Data'!F54+'Enter Data'!G54&lt;0.3, 'Enter Data'!E54+'Enter Data'!F54&lt;0.25), 7, 0)</f>
        <v>0</v>
      </c>
      <c r="B41" s="1" t="s">
        <v>59</v>
      </c>
      <c r="C41" s="1" t="s">
        <v>58</v>
      </c>
    </row>
    <row r="42" spans="1:3" x14ac:dyDescent="0.25">
      <c r="A42" s="2">
        <f>IF(AND(SUM('Enter Data'!E54:I54)='Enter Data'!B54,SUM($A$35:$A$41) = 0,'Enter Data'!H54+'Enter Data'!I54&gt;=0.4, 'Enter Data'!H54&gt;='Enter Data'!I54, 'Enter Data'!E54+'Enter Data'!F54+'Enter Data'!G54&lt;=0.15), 8, 0)</f>
        <v>0</v>
      </c>
      <c r="B42" s="1" t="s">
        <v>60</v>
      </c>
      <c r="C42" s="1" t="s">
        <v>58</v>
      </c>
    </row>
    <row r="43" spans="1:3" x14ac:dyDescent="0.25">
      <c r="A43" s="2">
        <f>IF(AND(SUM('Enter Data'!E54:I54)='Enter Data'!B54,SUM($A$35:$A$42) = 0,'Enter Data'!E54+'Enter Data'!F54&gt;=0.25, 'Enter Data'!H54&gt;=0.5), 9, 0)</f>
        <v>0</v>
      </c>
      <c r="B43" s="1" t="s">
        <v>61</v>
      </c>
      <c r="C43" s="1" t="s">
        <v>58</v>
      </c>
    </row>
    <row r="44" spans="1:3" x14ac:dyDescent="0.25">
      <c r="A44" s="2">
        <f>IF(AND(SUM('Enter Data'!E54:I54)='Enter Data'!B54,SUM($A$35:$A$43) = 0,'Enter Data'!I54&gt;=0.3, 'Enter Data'!E54+'Enter Data'!F54+'Enter Data'!G54&lt;0.15, 'Enter Data'!I54&gt;'Enter Data'!H54), 10, 0)</f>
        <v>0</v>
      </c>
      <c r="B44" s="1" t="s">
        <v>62</v>
      </c>
      <c r="C44" s="1" t="s">
        <v>63</v>
      </c>
    </row>
    <row r="45" spans="1:3" x14ac:dyDescent="0.25">
      <c r="A45" s="2">
        <f>IF(AND(SUM('Enter Data'!E54:I54)='Enter Data'!B54,SUM($A$35:$A$44) = 0,'Enter Data'!H54+'Enter Data'!I54&gt;=0.4, 'Enter Data'!I54&gt;'Enter Data'!H54, 'Enter Data'!E54+'Enter Data'!F54+'Enter Data'!G54&lt;15), 11, 0)</f>
        <v>0</v>
      </c>
      <c r="B45" s="1" t="s">
        <v>64</v>
      </c>
      <c r="C45" s="1" t="s">
        <v>63</v>
      </c>
    </row>
    <row r="46" spans="1:3" x14ac:dyDescent="0.25">
      <c r="A46" s="2">
        <f>IF(AND(SUM('Enter Data'!E54:I54)='Enter Data'!B54,SUM($A$35:$A$45) = 0,'Enter Data'!E54+'Enter Data'!F54&gt;=0.25, 'Enter Data'!I54&gt;=0.5), 12, 0)</f>
        <v>0</v>
      </c>
      <c r="B46" s="1" t="s">
        <v>65</v>
      </c>
      <c r="C46" s="1" t="s">
        <v>63</v>
      </c>
    </row>
    <row r="47" spans="1:3" x14ac:dyDescent="0.25">
      <c r="A47" s="2">
        <f>IF(AND(SUM('Enter Data'!E54:I54)='Enter Data'!B54,SUM($A$35:$A$46) = 0,'Enter Data'!E54+'Enter Data'!F54+'Enter Data'!G54&gt;=0.3, 'Enter Data'!I54&gt;=0.5), 13, 0)</f>
        <v>0</v>
      </c>
      <c r="B47" s="1" t="s">
        <v>66</v>
      </c>
      <c r="C47" s="1" t="s">
        <v>63</v>
      </c>
    </row>
    <row r="48" spans="1:3" x14ac:dyDescent="0.25">
      <c r="A48" s="2">
        <f>SUM(A35:A47)+1</f>
        <v>5</v>
      </c>
      <c r="B48" s="4"/>
      <c r="C48"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41294-2407-4235-98B7-D489DE77D99B}">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Data'!C55+1.5*'Enter Data'!D55&lt;0.15,1,0)</f>
        <v>0</v>
      </c>
      <c r="B2" s="1" t="s">
        <v>14</v>
      </c>
      <c r="C2" s="1" t="s">
        <v>15</v>
      </c>
    </row>
    <row r="3" spans="1:3" x14ac:dyDescent="0.25">
      <c r="A3" s="2">
        <f>IF(AND('Enter Data'!C55+1.5*'Enter Data'!D55&gt;=0.15, 'Enter Data'!C55+2*'Enter Data'!D55&lt;0.3), 2, 0)</f>
        <v>0</v>
      </c>
      <c r="B3" s="1" t="s">
        <v>16</v>
      </c>
      <c r="C3" s="1" t="s">
        <v>17</v>
      </c>
    </row>
    <row r="4" spans="1:3" x14ac:dyDescent="0.25">
      <c r="A4" s="2">
        <f>IF(OR(AND('Enter Data'!D55&gt;=0.07, 'Enter Data'!D55&lt;0.2,'Enter Data'!B55&gt;0.52,'Enter Data'!C55+2*'Enter Data'!D55&gt;=0.3), AND('Enter Data'!D55&lt;0.07, 'Enter Data'!C55&lt;0.5, 'Enter Data'!C55+2*'Enter Data'!D55&gt;=0.3)), 3,0)</f>
        <v>0</v>
      </c>
      <c r="B4" s="1" t="s">
        <v>18</v>
      </c>
      <c r="C4" s="1" t="s">
        <v>19</v>
      </c>
    </row>
    <row r="5" spans="1:3" x14ac:dyDescent="0.25">
      <c r="A5" s="2">
        <f>IF(AND('Enter Data'!D55&gt;=0.07, 'Enter Data'!D55&lt;0.27, 'Enter Data'!C55&gt;=0.28, 'Enter Data'!C55&lt;0.5, 'Enter Data'!B55&lt;=0.52), 4, 0)</f>
        <v>0</v>
      </c>
      <c r="B5" s="1" t="s">
        <v>20</v>
      </c>
      <c r="C5" s="1" t="s">
        <v>21</v>
      </c>
    </row>
    <row r="6" spans="1:3" x14ac:dyDescent="0.25">
      <c r="A6" s="2">
        <f>IF(OR(AND('Enter Data'!C55&gt;=0.5, 'Enter Data'!D55&gt;=0.12,'Enter Data'!D55&lt;0.27), AND('Enter Data'!C55&gt;=0.5,'Enter Data'!C55&lt;0.8,'Enter Data'!D55&lt;0.12)), 5,0)</f>
        <v>0</v>
      </c>
      <c r="B6" s="1" t="s">
        <v>22</v>
      </c>
      <c r="C6" s="1" t="s">
        <v>23</v>
      </c>
    </row>
    <row r="7" spans="1:3" x14ac:dyDescent="0.25">
      <c r="A7" s="2">
        <f>IF(AND('Enter Data'!C55&gt;=0.8, 'Enter Data'!D55&lt;0.12), 6, 0)</f>
        <v>6</v>
      </c>
      <c r="B7" s="1" t="s">
        <v>24</v>
      </c>
      <c r="C7" s="1" t="s">
        <v>25</v>
      </c>
    </row>
    <row r="8" spans="1:3" x14ac:dyDescent="0.25">
      <c r="A8" s="2">
        <f>IF(AND('Enter Data'!D55&gt;=0.2, 'Enter Data'!D55&lt;0.35, 'Enter Data'!C55&lt;0.28, 'Enter Data'!B55&gt;0.45), 7, 0)</f>
        <v>0</v>
      </c>
      <c r="B8" s="1" t="s">
        <v>26</v>
      </c>
      <c r="C8" s="1" t="s">
        <v>27</v>
      </c>
    </row>
    <row r="9" spans="1:3" x14ac:dyDescent="0.25">
      <c r="A9" s="2">
        <f>IF(AND('Enter Data'!D55&gt;=0.27, 'Enter Data'!D55&lt;0.4, 'Enter Data'!B55&gt;0.2, 'Enter Data'!B55&lt;=0.45), 8, 0)</f>
        <v>0</v>
      </c>
      <c r="B9" s="1" t="s">
        <v>28</v>
      </c>
      <c r="C9" s="1" t="s">
        <v>29</v>
      </c>
    </row>
    <row r="10" spans="1:3" x14ac:dyDescent="0.25">
      <c r="A10" s="2">
        <f>IF(AND('Enter Data'!D55&gt;=0.27, 'Enter Data'!D55&lt;0.4, 'Enter Data'!B55&lt;=0.2), 9, 0)</f>
        <v>0</v>
      </c>
      <c r="B10" s="1" t="s">
        <v>30</v>
      </c>
      <c r="C10" s="1" t="s">
        <v>31</v>
      </c>
    </row>
    <row r="11" spans="1:3" x14ac:dyDescent="0.25">
      <c r="A11" s="2">
        <f>IF(AND('Enter Data'!D55&gt;=0.35, 'Enter Data'!B55&gt;0.45), 10, 0)</f>
        <v>0</v>
      </c>
      <c r="B11" s="1" t="s">
        <v>32</v>
      </c>
      <c r="C11" s="1" t="s">
        <v>33</v>
      </c>
    </row>
    <row r="12" spans="1:3" x14ac:dyDescent="0.25">
      <c r="A12" s="2">
        <f>IF(AND('Enter Data'!D55&gt;=0.4, 'Enter Data'!C55&gt;=0.4), 11, 0)</f>
        <v>0</v>
      </c>
      <c r="B12" s="1" t="s">
        <v>34</v>
      </c>
      <c r="C12" s="1" t="s">
        <v>35</v>
      </c>
    </row>
    <row r="13" spans="1:3" x14ac:dyDescent="0.25">
      <c r="A13" s="2">
        <f>IF(AND('Enter Data'!D55&gt;=0.4, 'Enter Data'!B55&lt;=0.45,'Enter Data'!C55&lt;0.4),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Data'!E55:I55)='Enter Data'!B55, 'Enter Data'!E55+'Enter Data'!F55&gt;=0.25, 'Enter Data'!G55&lt;0.5, 'Enter Data'!H55&lt;0.5, 'Enter Data'!I55&lt;0.5), 1, 0)</f>
        <v>0</v>
      </c>
      <c r="B17" s="1" t="s">
        <v>38</v>
      </c>
      <c r="C17" s="1" t="s">
        <v>39</v>
      </c>
    </row>
    <row r="18" spans="1:3" x14ac:dyDescent="0.25">
      <c r="A18" s="2">
        <f>IF(AND(SUM('Enter Data'!E55:I55)='Enter Data'!B55,SUM($A$17) = 0, 'Enter Data'!E55+'Enter Data'!F55+'Enter Data'!G55&gt;=0.25, 'Enter Data'!E55+'Enter Data'!F55&lt;0.25, 'Enter Data'!H55&lt;0.5,'Enter Data'!I55&lt;0.5), 2, 0)</f>
        <v>0</v>
      </c>
      <c r="B18" s="1" t="s">
        <v>40</v>
      </c>
      <c r="C18" s="1" t="s">
        <v>15</v>
      </c>
    </row>
    <row r="19" spans="1:3" x14ac:dyDescent="0.25">
      <c r="A19" s="2">
        <f>IF(AND(SUM('Enter Data'!E55:I55)='Enter Data'!B55,SUM($A$17:$A$18) = 0, 'Enter Data'!G55&gt;=0.5, 'Enter Data'!E55+'Enter Data'!F55&gt;=0.25), 3, 0)</f>
        <v>0</v>
      </c>
      <c r="B19" s="1" t="s">
        <v>41</v>
      </c>
      <c r="C19" s="1" t="s">
        <v>15</v>
      </c>
    </row>
    <row r="20" spans="1:3" x14ac:dyDescent="0.25">
      <c r="A20" s="2">
        <f>IF(AND(SUM('Enter Data'!E55:I55)='Enter Data'!B55,SUM($A$17:$A$19) = 0, 'Enter Data'!H55&gt;=0.5, 'Enter Data'!H55&gt;'Enter Data'!I55), 4, 0)</f>
        <v>0</v>
      </c>
      <c r="B20" s="1" t="s">
        <v>42</v>
      </c>
      <c r="C20" s="1" t="s">
        <v>43</v>
      </c>
    </row>
    <row r="21" spans="1:3" x14ac:dyDescent="0.25">
      <c r="A21" s="2">
        <f>IF(AND(SUM('Enter Data'!E55:I55)='Enter Data'!B55,SUM($A$17:$A$20) = 0, 'Enter Data'!E55+'Enter Data'!F55+'Enter Data'!G55&lt;0.25, 'Enter Data'!I55&lt;0.5), 5, 0)</f>
        <v>5</v>
      </c>
      <c r="B21" s="1" t="s">
        <v>44</v>
      </c>
      <c r="C21" s="1" t="s">
        <v>43</v>
      </c>
    </row>
    <row r="22" spans="1:3" x14ac:dyDescent="0.25">
      <c r="A22" s="2">
        <f>IF(AND(SUM('Enter Data'!E55:I55)='Enter Data'!B55,SUM($A$17:$A$21) = 0, 'Enter Data'!I55&gt;=0.5),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Data'!E55:I55)='Enter Data'!B55, 'Enter Data'!E55+'Enter Data'!F55&gt;=0.25, 'Enter Data'!G55&lt;0.5, 'Enter Data'!H55&lt;0.5, 'Enter Data'!I55&lt;0.5), 1, 0)</f>
        <v>0</v>
      </c>
      <c r="B26" s="1" t="s">
        <v>38</v>
      </c>
      <c r="C26" s="1" t="s">
        <v>48</v>
      </c>
    </row>
    <row r="27" spans="1:3" x14ac:dyDescent="0.25">
      <c r="A27" s="2">
        <f>IF(AND(SUM('Enter Data'!E55:I55)='Enter Data'!B55,SUM($A$26) = 0, 'Enter Data'!E55+'Enter Data'!F55+'Enter Data'!G55&gt;=0.25, 'Enter Data'!E55+'Enter Data'!F55&lt;0.25, 'Enter Data'!H55&lt;0.5,'Enter Data'!I55&lt;0.5), 2, 0)</f>
        <v>0</v>
      </c>
      <c r="B27" s="1" t="s">
        <v>40</v>
      </c>
      <c r="C27" s="1" t="s">
        <v>17</v>
      </c>
    </row>
    <row r="28" spans="1:3" x14ac:dyDescent="0.25">
      <c r="A28" s="2">
        <f>IF(AND(SUM('Enter Data'!E55:I55)='Enter Data'!B55,SUM($A$26:$A$27) = 0, 'Enter Data'!G55&gt;=0.5, 'Enter Data'!E55+'Enter Data'!F55&gt;=0.25),3, 0)</f>
        <v>0</v>
      </c>
      <c r="B28" s="1" t="s">
        <v>41</v>
      </c>
      <c r="C28" s="1" t="s">
        <v>17</v>
      </c>
    </row>
    <row r="29" spans="1:3" x14ac:dyDescent="0.25">
      <c r="A29" s="2">
        <f>IF(AND(SUM('Enter Data'!E55:I55)='Enter Data'!B55,SUM($A$26:$A$28) = 0, 'Enter Data'!H55&gt;=0.5), 4, 0)</f>
        <v>0</v>
      </c>
      <c r="B29" s="1" t="s">
        <v>49</v>
      </c>
      <c r="C29" s="1" t="s">
        <v>50</v>
      </c>
    </row>
    <row r="30" spans="1:3" x14ac:dyDescent="0.25">
      <c r="A30" s="2">
        <f>IF(AND(SUM('Enter Data'!E55:I55)='Enter Data'!B55,SUM($A$26:$A$29) = 0, 'Enter Data'!E55+'Enter Data'!F55+'Enter Data'!G55&lt;0.25, 'Enter Data'!I55&lt;0.5), 5, 0)</f>
        <v>5</v>
      </c>
      <c r="B30" s="1" t="s">
        <v>44</v>
      </c>
      <c r="C30" s="1" t="s">
        <v>50</v>
      </c>
    </row>
    <row r="31" spans="1:3" x14ac:dyDescent="0.25">
      <c r="A31" s="2">
        <f>IF(AND(SUM('Enter Data'!E55:I55)='Enter Data'!B55,SUM($A$26:$A$30) = 0, 'Enter Data'!I55&gt;=0.5),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Data'!E55:I55)='Enter Data'!B55, 'Enter Data'!E55+'Enter Data'!F55&gt;=0.25, 'Enter Data'!G55&lt;0.5, 'Enter Data'!H55&lt;0.5, 'Enter Data'!I55&lt;0.5), 1, 0)</f>
        <v>0</v>
      </c>
      <c r="B35" s="1" t="s">
        <v>38</v>
      </c>
      <c r="C35" s="1" t="s">
        <v>11</v>
      </c>
    </row>
    <row r="36" spans="1:3" x14ac:dyDescent="0.25">
      <c r="A36" s="2">
        <f>IF(AND(SUM('Enter Data'!E55:I55)='Enter Data'!B55,SUM($A$35) = 0,'Enter Data'!E55+'Enter Data'!F55+'Enter Data'!G55&gt;=0.3, 'Enter Data'!I55&gt;=0.3, 'Enter Data'!I55&lt;0.5), 2, 0)</f>
        <v>0</v>
      </c>
      <c r="B36" s="1" t="s">
        <v>53</v>
      </c>
      <c r="C36" s="1" t="s">
        <v>11</v>
      </c>
    </row>
    <row r="37" spans="1:3" x14ac:dyDescent="0.25">
      <c r="A37" s="2">
        <f>IF(AND(SUM('Enter Data'!E55:I55)='Enter Data'!B55,SUM($A$35:$A$36) = 0, 'Enter Data'!E55+'Enter Data'!F55+'Enter Data'!G55&gt;=0.3, 'Enter Data'!E55+'Enter Data'!F55&lt;0.25, 'Enter Data'!H55&lt;0.3,'Enter Data'!I55&lt;0.3), 3, 0)</f>
        <v>0</v>
      </c>
      <c r="B37" s="1" t="s">
        <v>54</v>
      </c>
      <c r="C37" s="1" t="s">
        <v>19</v>
      </c>
    </row>
    <row r="38" spans="1:3" x14ac:dyDescent="0.25">
      <c r="A38" s="2">
        <f>IF(AND(SUM('Enter Data'!E55:I55)='Enter Data'!B55,SUM($A$35:$A$37) = 0,'Enter Data'!E55+'Enter Data'!F55+'Enter Data'!G55&lt;=0.15,'Enter Data'!H55&lt;0.3,'Enter Data'!I55&lt;0.3,'Enter Data'!H55+'Enter Data'!I55&lt;0.4), 4, 0)</f>
        <v>4</v>
      </c>
      <c r="B38" s="1" t="s">
        <v>55</v>
      </c>
      <c r="C38" s="1" t="s">
        <v>19</v>
      </c>
    </row>
    <row r="39" spans="1:3" x14ac:dyDescent="0.25">
      <c r="A39" s="2">
        <f>IF(AND(SUM('Enter Data'!E55:I55)='Enter Data'!B55,SUM($A$35:$A$38) = 0,'Enter Data'!E55+'Enter Data'!F55&gt;=0.25, 'Enter Data'!G55&gt;=0.5), 5, 0)</f>
        <v>0</v>
      </c>
      <c r="B39" s="1" t="s">
        <v>56</v>
      </c>
      <c r="C39" s="1" t="s">
        <v>19</v>
      </c>
    </row>
    <row r="40" spans="1:3" x14ac:dyDescent="0.25">
      <c r="A40" s="2">
        <f>IF(AND(SUM('Enter Data'!E55:I55)='Enter Data'!B55,SUM($A$35:$A$39) = 0,'Enter Data'!H55&gt;=0.3,'Enter Data'!I55&lt;0.3, 'Enter Data'!E55+'Enter Data'!F55&lt;0.25), 6, 0)</f>
        <v>0</v>
      </c>
      <c r="B40" s="1" t="s">
        <v>57</v>
      </c>
      <c r="C40" s="1" t="s">
        <v>58</v>
      </c>
    </row>
    <row r="41" spans="1:3" x14ac:dyDescent="0.25">
      <c r="A41" s="2">
        <f>IF(AND(SUM('Enter Data'!E55:I55)='Enter Data'!B55,SUM($A$35:$A$40) = 0,'Enter Data'!E55+'Enter Data'!F55+'Enter Data'!G55&gt;=0.15, 'Enter Data'!E55+'Enter Data'!F55+'Enter Data'!G55&lt;0.3, 'Enter Data'!E55+'Enter Data'!F55&lt;0.25), 7, 0)</f>
        <v>0</v>
      </c>
      <c r="B41" s="1" t="s">
        <v>59</v>
      </c>
      <c r="C41" s="1" t="s">
        <v>58</v>
      </c>
    </row>
    <row r="42" spans="1:3" x14ac:dyDescent="0.25">
      <c r="A42" s="2">
        <f>IF(AND(SUM('Enter Data'!E55:I55)='Enter Data'!B55,SUM($A$35:$A$41) = 0,'Enter Data'!H55+'Enter Data'!I55&gt;=0.4, 'Enter Data'!H55&gt;='Enter Data'!I55, 'Enter Data'!E55+'Enter Data'!F55+'Enter Data'!G55&lt;=0.15), 8, 0)</f>
        <v>0</v>
      </c>
      <c r="B42" s="1" t="s">
        <v>60</v>
      </c>
      <c r="C42" s="1" t="s">
        <v>58</v>
      </c>
    </row>
    <row r="43" spans="1:3" x14ac:dyDescent="0.25">
      <c r="A43" s="2">
        <f>IF(AND(SUM('Enter Data'!E55:I55)='Enter Data'!B55,SUM($A$35:$A$42) = 0,'Enter Data'!E55+'Enter Data'!F55&gt;=0.25, 'Enter Data'!H55&gt;=0.5), 9, 0)</f>
        <v>0</v>
      </c>
      <c r="B43" s="1" t="s">
        <v>61</v>
      </c>
      <c r="C43" s="1" t="s">
        <v>58</v>
      </c>
    </row>
    <row r="44" spans="1:3" x14ac:dyDescent="0.25">
      <c r="A44" s="2">
        <f>IF(AND(SUM('Enter Data'!E55:I55)='Enter Data'!B55,SUM($A$35:$A$43) = 0,'Enter Data'!I55&gt;=0.3, 'Enter Data'!E55+'Enter Data'!F55+'Enter Data'!G55&lt;0.15, 'Enter Data'!I55&gt;'Enter Data'!H55), 10, 0)</f>
        <v>0</v>
      </c>
      <c r="B44" s="1" t="s">
        <v>62</v>
      </c>
      <c r="C44" s="1" t="s">
        <v>63</v>
      </c>
    </row>
    <row r="45" spans="1:3" x14ac:dyDescent="0.25">
      <c r="A45" s="2">
        <f>IF(AND(SUM('Enter Data'!E55:I55)='Enter Data'!B55,SUM($A$35:$A$44) = 0,'Enter Data'!H55+'Enter Data'!I55&gt;=0.4, 'Enter Data'!I55&gt;'Enter Data'!H55, 'Enter Data'!E55+'Enter Data'!F55+'Enter Data'!G55&lt;15), 11, 0)</f>
        <v>0</v>
      </c>
      <c r="B45" s="1" t="s">
        <v>64</v>
      </c>
      <c r="C45" s="1" t="s">
        <v>63</v>
      </c>
    </row>
    <row r="46" spans="1:3" x14ac:dyDescent="0.25">
      <c r="A46" s="2">
        <f>IF(AND(SUM('Enter Data'!E55:I55)='Enter Data'!B55,SUM($A$35:$A$45) = 0,'Enter Data'!E55+'Enter Data'!F55&gt;=0.25, 'Enter Data'!I55&gt;=0.5), 12, 0)</f>
        <v>0</v>
      </c>
      <c r="B46" s="1" t="s">
        <v>65</v>
      </c>
      <c r="C46" s="1" t="s">
        <v>63</v>
      </c>
    </row>
    <row r="47" spans="1:3" x14ac:dyDescent="0.25">
      <c r="A47" s="2">
        <f>IF(AND(SUM('Enter Data'!E55:I55)='Enter Data'!B55,SUM($A$35:$A$46) = 0,'Enter Data'!E55+'Enter Data'!F55+'Enter Data'!G55&gt;=0.3, 'Enter Data'!I55&gt;=0.5), 13, 0)</f>
        <v>0</v>
      </c>
      <c r="B47" s="1" t="s">
        <v>66</v>
      </c>
      <c r="C47" s="1" t="s">
        <v>63</v>
      </c>
    </row>
    <row r="48" spans="1:3" x14ac:dyDescent="0.25">
      <c r="A48" s="2">
        <f>SUM(A35:A47)+1</f>
        <v>5</v>
      </c>
      <c r="B48" s="4"/>
      <c r="C48"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BCF1C-BE37-46BC-ADA6-4306B06A0C16}">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Data'!C56+1.5*'Enter Data'!D56&lt;0.15,1,0)</f>
        <v>0</v>
      </c>
      <c r="B2" s="1" t="s">
        <v>14</v>
      </c>
      <c r="C2" s="1" t="s">
        <v>15</v>
      </c>
    </row>
    <row r="3" spans="1:3" x14ac:dyDescent="0.25">
      <c r="A3" s="2">
        <f>IF(AND('Enter Data'!C56+1.5*'Enter Data'!D56&gt;=0.15, 'Enter Data'!C56+2*'Enter Data'!D56&lt;0.3), 2, 0)</f>
        <v>0</v>
      </c>
      <c r="B3" s="1" t="s">
        <v>16</v>
      </c>
      <c r="C3" s="1" t="s">
        <v>17</v>
      </c>
    </row>
    <row r="4" spans="1:3" x14ac:dyDescent="0.25">
      <c r="A4" s="2">
        <f>IF(OR(AND('Enter Data'!D56&gt;=0.07, 'Enter Data'!D56&lt;0.2,'Enter Data'!B56&gt;0.52,'Enter Data'!C56+2*'Enter Data'!D56&gt;=0.3), AND('Enter Data'!D56&lt;0.07, 'Enter Data'!C56&lt;0.5, 'Enter Data'!C56+2*'Enter Data'!D56&gt;=0.3)), 3,0)</f>
        <v>0</v>
      </c>
      <c r="B4" s="1" t="s">
        <v>18</v>
      </c>
      <c r="C4" s="1" t="s">
        <v>19</v>
      </c>
    </row>
    <row r="5" spans="1:3" x14ac:dyDescent="0.25">
      <c r="A5" s="2">
        <f>IF(AND('Enter Data'!D56&gt;=0.07, 'Enter Data'!D56&lt;0.27, 'Enter Data'!C56&gt;=0.28, 'Enter Data'!C56&lt;0.5, 'Enter Data'!B56&lt;=0.52), 4, 0)</f>
        <v>0</v>
      </c>
      <c r="B5" s="1" t="s">
        <v>20</v>
      </c>
      <c r="C5" s="1" t="s">
        <v>21</v>
      </c>
    </row>
    <row r="6" spans="1:3" x14ac:dyDescent="0.25">
      <c r="A6" s="2">
        <f>IF(OR(AND('Enter Data'!C56&gt;=0.5, 'Enter Data'!D56&gt;=0.12,'Enter Data'!D56&lt;0.27), AND('Enter Data'!C56&gt;=0.5,'Enter Data'!C56&lt;0.8,'Enter Data'!D56&lt;0.12)), 5,0)</f>
        <v>0</v>
      </c>
      <c r="B6" s="1" t="s">
        <v>22</v>
      </c>
      <c r="C6" s="1" t="s">
        <v>23</v>
      </c>
    </row>
    <row r="7" spans="1:3" x14ac:dyDescent="0.25">
      <c r="A7" s="2">
        <f>IF(AND('Enter Data'!C56&gt;=0.8, 'Enter Data'!D56&lt;0.12), 6, 0)</f>
        <v>6</v>
      </c>
      <c r="B7" s="1" t="s">
        <v>24</v>
      </c>
      <c r="C7" s="1" t="s">
        <v>25</v>
      </c>
    </row>
    <row r="8" spans="1:3" x14ac:dyDescent="0.25">
      <c r="A8" s="2">
        <f>IF(AND('Enter Data'!D56&gt;=0.2, 'Enter Data'!D56&lt;0.35, 'Enter Data'!C56&lt;0.28, 'Enter Data'!B56&gt;0.45), 7, 0)</f>
        <v>0</v>
      </c>
      <c r="B8" s="1" t="s">
        <v>26</v>
      </c>
      <c r="C8" s="1" t="s">
        <v>27</v>
      </c>
    </row>
    <row r="9" spans="1:3" x14ac:dyDescent="0.25">
      <c r="A9" s="2">
        <f>IF(AND('Enter Data'!D56&gt;=0.27, 'Enter Data'!D56&lt;0.4, 'Enter Data'!B56&gt;0.2, 'Enter Data'!B56&lt;=0.45), 8, 0)</f>
        <v>0</v>
      </c>
      <c r="B9" s="1" t="s">
        <v>28</v>
      </c>
      <c r="C9" s="1" t="s">
        <v>29</v>
      </c>
    </row>
    <row r="10" spans="1:3" x14ac:dyDescent="0.25">
      <c r="A10" s="2">
        <f>IF(AND('Enter Data'!D56&gt;=0.27, 'Enter Data'!D56&lt;0.4, 'Enter Data'!B56&lt;=0.2), 9, 0)</f>
        <v>0</v>
      </c>
      <c r="B10" s="1" t="s">
        <v>30</v>
      </c>
      <c r="C10" s="1" t="s">
        <v>31</v>
      </c>
    </row>
    <row r="11" spans="1:3" x14ac:dyDescent="0.25">
      <c r="A11" s="2">
        <f>IF(AND('Enter Data'!D56&gt;=0.35, 'Enter Data'!B56&gt;0.45), 10, 0)</f>
        <v>0</v>
      </c>
      <c r="B11" s="1" t="s">
        <v>32</v>
      </c>
      <c r="C11" s="1" t="s">
        <v>33</v>
      </c>
    </row>
    <row r="12" spans="1:3" x14ac:dyDescent="0.25">
      <c r="A12" s="2">
        <f>IF(AND('Enter Data'!D56&gt;=0.4, 'Enter Data'!C56&gt;=0.4), 11, 0)</f>
        <v>0</v>
      </c>
      <c r="B12" s="1" t="s">
        <v>34</v>
      </c>
      <c r="C12" s="1" t="s">
        <v>35</v>
      </c>
    </row>
    <row r="13" spans="1:3" x14ac:dyDescent="0.25">
      <c r="A13" s="2">
        <f>IF(AND('Enter Data'!D56&gt;=0.4, 'Enter Data'!B56&lt;=0.45,'Enter Data'!C56&lt;0.4),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Data'!E56:I56)='Enter Data'!B56, 'Enter Data'!E56+'Enter Data'!F56&gt;=0.25, 'Enter Data'!G56&lt;0.5, 'Enter Data'!H56&lt;0.5, 'Enter Data'!I56&lt;0.5), 1, 0)</f>
        <v>0</v>
      </c>
      <c r="B17" s="1" t="s">
        <v>38</v>
      </c>
      <c r="C17" s="1" t="s">
        <v>39</v>
      </c>
    </row>
    <row r="18" spans="1:3" x14ac:dyDescent="0.25">
      <c r="A18" s="2">
        <f>IF(AND(SUM('Enter Data'!E56:I56)='Enter Data'!B56,SUM($A$17) = 0, 'Enter Data'!E56+'Enter Data'!F56+'Enter Data'!G56&gt;=0.25, 'Enter Data'!E56+'Enter Data'!F56&lt;0.25, 'Enter Data'!H56&lt;0.5,'Enter Data'!I56&lt;0.5), 2, 0)</f>
        <v>0</v>
      </c>
      <c r="B18" s="1" t="s">
        <v>40</v>
      </c>
      <c r="C18" s="1" t="s">
        <v>15</v>
      </c>
    </row>
    <row r="19" spans="1:3" x14ac:dyDescent="0.25">
      <c r="A19" s="2">
        <f>IF(AND(SUM('Enter Data'!E56:I56)='Enter Data'!B56,SUM($A$17:$A$18) = 0, 'Enter Data'!G56&gt;=0.5, 'Enter Data'!E56+'Enter Data'!F56&gt;=0.25), 3, 0)</f>
        <v>0</v>
      </c>
      <c r="B19" s="1" t="s">
        <v>41</v>
      </c>
      <c r="C19" s="1" t="s">
        <v>15</v>
      </c>
    </row>
    <row r="20" spans="1:3" x14ac:dyDescent="0.25">
      <c r="A20" s="2">
        <f>IF(AND(SUM('Enter Data'!E56:I56)='Enter Data'!B56,SUM($A$17:$A$19) = 0, 'Enter Data'!H56&gt;=0.5, 'Enter Data'!H56&gt;'Enter Data'!I56), 4, 0)</f>
        <v>0</v>
      </c>
      <c r="B20" s="1" t="s">
        <v>42</v>
      </c>
      <c r="C20" s="1" t="s">
        <v>43</v>
      </c>
    </row>
    <row r="21" spans="1:3" x14ac:dyDescent="0.25">
      <c r="A21" s="2">
        <f>IF(AND(SUM('Enter Data'!E56:I56)='Enter Data'!B56,SUM($A$17:$A$20) = 0, 'Enter Data'!E56+'Enter Data'!F56+'Enter Data'!G56&lt;0.25, 'Enter Data'!I56&lt;0.5), 5, 0)</f>
        <v>5</v>
      </c>
      <c r="B21" s="1" t="s">
        <v>44</v>
      </c>
      <c r="C21" s="1" t="s">
        <v>43</v>
      </c>
    </row>
    <row r="22" spans="1:3" x14ac:dyDescent="0.25">
      <c r="A22" s="2">
        <f>IF(AND(SUM('Enter Data'!E56:I56)='Enter Data'!B56,SUM($A$17:$A$21) = 0, 'Enter Data'!I56&gt;=0.5),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Data'!E56:I56)='Enter Data'!B56, 'Enter Data'!E56+'Enter Data'!F56&gt;=0.25, 'Enter Data'!G56&lt;0.5, 'Enter Data'!H56&lt;0.5, 'Enter Data'!I56&lt;0.5), 1, 0)</f>
        <v>0</v>
      </c>
      <c r="B26" s="1" t="s">
        <v>38</v>
      </c>
      <c r="C26" s="1" t="s">
        <v>48</v>
      </c>
    </row>
    <row r="27" spans="1:3" x14ac:dyDescent="0.25">
      <c r="A27" s="2">
        <f>IF(AND(SUM('Enter Data'!E56:I56)='Enter Data'!B56,SUM($A$26) = 0, 'Enter Data'!E56+'Enter Data'!F56+'Enter Data'!G56&gt;=0.25, 'Enter Data'!E56+'Enter Data'!F56&lt;0.25, 'Enter Data'!H56&lt;0.5,'Enter Data'!I56&lt;0.5), 2, 0)</f>
        <v>0</v>
      </c>
      <c r="B27" s="1" t="s">
        <v>40</v>
      </c>
      <c r="C27" s="1" t="s">
        <v>17</v>
      </c>
    </row>
    <row r="28" spans="1:3" x14ac:dyDescent="0.25">
      <c r="A28" s="2">
        <f>IF(AND(SUM('Enter Data'!E56:I56)='Enter Data'!B56,SUM($A$26:$A$27) = 0, 'Enter Data'!G56&gt;=0.5, 'Enter Data'!E56+'Enter Data'!F56&gt;=0.25),3, 0)</f>
        <v>0</v>
      </c>
      <c r="B28" s="1" t="s">
        <v>41</v>
      </c>
      <c r="C28" s="1" t="s">
        <v>17</v>
      </c>
    </row>
    <row r="29" spans="1:3" x14ac:dyDescent="0.25">
      <c r="A29" s="2">
        <f>IF(AND(SUM('Enter Data'!E56:I56)='Enter Data'!B56,SUM($A$26:$A$28) = 0, 'Enter Data'!H56&gt;=0.5), 4, 0)</f>
        <v>0</v>
      </c>
      <c r="B29" s="1" t="s">
        <v>49</v>
      </c>
      <c r="C29" s="1" t="s">
        <v>50</v>
      </c>
    </row>
    <row r="30" spans="1:3" x14ac:dyDescent="0.25">
      <c r="A30" s="2">
        <f>IF(AND(SUM('Enter Data'!E56:I56)='Enter Data'!B56,SUM($A$26:$A$29) = 0, 'Enter Data'!E56+'Enter Data'!F56+'Enter Data'!G56&lt;0.25, 'Enter Data'!I56&lt;0.5), 5, 0)</f>
        <v>5</v>
      </c>
      <c r="B30" s="1" t="s">
        <v>44</v>
      </c>
      <c r="C30" s="1" t="s">
        <v>50</v>
      </c>
    </row>
    <row r="31" spans="1:3" x14ac:dyDescent="0.25">
      <c r="A31" s="2">
        <f>IF(AND(SUM('Enter Data'!E56:I56)='Enter Data'!B56,SUM($A$26:$A$30) = 0, 'Enter Data'!I56&gt;=0.5),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Data'!E56:I56)='Enter Data'!B56, 'Enter Data'!E56+'Enter Data'!F56&gt;=0.25, 'Enter Data'!G56&lt;0.5, 'Enter Data'!H56&lt;0.5, 'Enter Data'!I56&lt;0.5), 1, 0)</f>
        <v>0</v>
      </c>
      <c r="B35" s="1" t="s">
        <v>38</v>
      </c>
      <c r="C35" s="1" t="s">
        <v>11</v>
      </c>
    </row>
    <row r="36" spans="1:3" x14ac:dyDescent="0.25">
      <c r="A36" s="2">
        <f>IF(AND(SUM('Enter Data'!E56:I56)='Enter Data'!B56,SUM($A$35) = 0,'Enter Data'!E56+'Enter Data'!F56+'Enter Data'!G56&gt;=0.3, 'Enter Data'!I56&gt;=0.3, 'Enter Data'!I56&lt;0.5), 2, 0)</f>
        <v>0</v>
      </c>
      <c r="B36" s="1" t="s">
        <v>53</v>
      </c>
      <c r="C36" s="1" t="s">
        <v>11</v>
      </c>
    </row>
    <row r="37" spans="1:3" x14ac:dyDescent="0.25">
      <c r="A37" s="2">
        <f>IF(AND(SUM('Enter Data'!E56:I56)='Enter Data'!B56,SUM($A$35:$A$36) = 0, 'Enter Data'!E56+'Enter Data'!F56+'Enter Data'!G56&gt;=0.3, 'Enter Data'!E56+'Enter Data'!F56&lt;0.25, 'Enter Data'!H56&lt;0.3,'Enter Data'!I56&lt;0.3), 3, 0)</f>
        <v>0</v>
      </c>
      <c r="B37" s="1" t="s">
        <v>54</v>
      </c>
      <c r="C37" s="1" t="s">
        <v>19</v>
      </c>
    </row>
    <row r="38" spans="1:3" x14ac:dyDescent="0.25">
      <c r="A38" s="2">
        <f>IF(AND(SUM('Enter Data'!E56:I56)='Enter Data'!B56,SUM($A$35:$A$37) = 0,'Enter Data'!E56+'Enter Data'!F56+'Enter Data'!G56&lt;=0.15,'Enter Data'!H56&lt;0.3,'Enter Data'!I56&lt;0.3,'Enter Data'!H56+'Enter Data'!I56&lt;0.4), 4, 0)</f>
        <v>4</v>
      </c>
      <c r="B38" s="1" t="s">
        <v>55</v>
      </c>
      <c r="C38" s="1" t="s">
        <v>19</v>
      </c>
    </row>
    <row r="39" spans="1:3" x14ac:dyDescent="0.25">
      <c r="A39" s="2">
        <f>IF(AND(SUM('Enter Data'!E56:I56)='Enter Data'!B56,SUM($A$35:$A$38) = 0,'Enter Data'!E56+'Enter Data'!F56&gt;=0.25, 'Enter Data'!G56&gt;=0.5), 5, 0)</f>
        <v>0</v>
      </c>
      <c r="B39" s="1" t="s">
        <v>56</v>
      </c>
      <c r="C39" s="1" t="s">
        <v>19</v>
      </c>
    </row>
    <row r="40" spans="1:3" x14ac:dyDescent="0.25">
      <c r="A40" s="2">
        <f>IF(AND(SUM('Enter Data'!E56:I56)='Enter Data'!B56,SUM($A$35:$A$39) = 0,'Enter Data'!H56&gt;=0.3,'Enter Data'!I56&lt;0.3, 'Enter Data'!E56+'Enter Data'!F56&lt;0.25), 6, 0)</f>
        <v>0</v>
      </c>
      <c r="B40" s="1" t="s">
        <v>57</v>
      </c>
      <c r="C40" s="1" t="s">
        <v>58</v>
      </c>
    </row>
    <row r="41" spans="1:3" x14ac:dyDescent="0.25">
      <c r="A41" s="2">
        <f>IF(AND(SUM('Enter Data'!E56:I56)='Enter Data'!B56,SUM($A$35:$A$40) = 0,'Enter Data'!E56+'Enter Data'!F56+'Enter Data'!G56&gt;=0.15, 'Enter Data'!E56+'Enter Data'!F56+'Enter Data'!G56&lt;0.3, 'Enter Data'!E56+'Enter Data'!F56&lt;0.25), 7, 0)</f>
        <v>0</v>
      </c>
      <c r="B41" s="1" t="s">
        <v>59</v>
      </c>
      <c r="C41" s="1" t="s">
        <v>58</v>
      </c>
    </row>
    <row r="42" spans="1:3" x14ac:dyDescent="0.25">
      <c r="A42" s="2">
        <f>IF(AND(SUM('Enter Data'!E56:I56)='Enter Data'!B56,SUM($A$35:$A$41) = 0,'Enter Data'!H56+'Enter Data'!I56&gt;=0.4, 'Enter Data'!H56&gt;='Enter Data'!I56, 'Enter Data'!E56+'Enter Data'!F56+'Enter Data'!G56&lt;=0.15), 8, 0)</f>
        <v>0</v>
      </c>
      <c r="B42" s="1" t="s">
        <v>60</v>
      </c>
      <c r="C42" s="1" t="s">
        <v>58</v>
      </c>
    </row>
    <row r="43" spans="1:3" x14ac:dyDescent="0.25">
      <c r="A43" s="2">
        <f>IF(AND(SUM('Enter Data'!E56:I56)='Enter Data'!B56,SUM($A$35:$A$42) = 0,'Enter Data'!E56+'Enter Data'!F56&gt;=0.25, 'Enter Data'!H56&gt;=0.5), 9, 0)</f>
        <v>0</v>
      </c>
      <c r="B43" s="1" t="s">
        <v>61</v>
      </c>
      <c r="C43" s="1" t="s">
        <v>58</v>
      </c>
    </row>
    <row r="44" spans="1:3" x14ac:dyDescent="0.25">
      <c r="A44" s="2">
        <f>IF(AND(SUM('Enter Data'!E56:I56)='Enter Data'!B56,SUM($A$35:$A$43) = 0,'Enter Data'!I56&gt;=0.3, 'Enter Data'!E56+'Enter Data'!F56+'Enter Data'!G56&lt;0.15, 'Enter Data'!I56&gt;'Enter Data'!H56), 10, 0)</f>
        <v>0</v>
      </c>
      <c r="B44" s="1" t="s">
        <v>62</v>
      </c>
      <c r="C44" s="1" t="s">
        <v>63</v>
      </c>
    </row>
    <row r="45" spans="1:3" x14ac:dyDescent="0.25">
      <c r="A45" s="2">
        <f>IF(AND(SUM('Enter Data'!E56:I56)='Enter Data'!B56,SUM($A$35:$A$44) = 0,'Enter Data'!H56+'Enter Data'!I56&gt;=0.4, 'Enter Data'!I56&gt;'Enter Data'!H56, 'Enter Data'!E56+'Enter Data'!F56+'Enter Data'!G56&lt;15), 11, 0)</f>
        <v>0</v>
      </c>
      <c r="B45" s="1" t="s">
        <v>64</v>
      </c>
      <c r="C45" s="1" t="s">
        <v>63</v>
      </c>
    </row>
    <row r="46" spans="1:3" x14ac:dyDescent="0.25">
      <c r="A46" s="2">
        <f>IF(AND(SUM('Enter Data'!E56:I56)='Enter Data'!B56,SUM($A$35:$A$45) = 0,'Enter Data'!E56+'Enter Data'!F56&gt;=0.25, 'Enter Data'!I56&gt;=0.5), 12, 0)</f>
        <v>0</v>
      </c>
      <c r="B46" s="1" t="s">
        <v>65</v>
      </c>
      <c r="C46" s="1" t="s">
        <v>63</v>
      </c>
    </row>
    <row r="47" spans="1:3" x14ac:dyDescent="0.25">
      <c r="A47" s="2">
        <f>IF(AND(SUM('Enter Data'!E56:I56)='Enter Data'!B56,SUM($A$35:$A$46) = 0,'Enter Data'!E56+'Enter Data'!F56+'Enter Data'!G56&gt;=0.3, 'Enter Data'!I56&gt;=0.5), 13, 0)</f>
        <v>0</v>
      </c>
      <c r="B47" s="1" t="s">
        <v>66</v>
      </c>
      <c r="C47" s="1" t="s">
        <v>63</v>
      </c>
    </row>
    <row r="48" spans="1:3" x14ac:dyDescent="0.25">
      <c r="A48" s="2">
        <f>SUM(A35:A47)+1</f>
        <v>5</v>
      </c>
      <c r="B48" s="4"/>
      <c r="C48"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776C3-CA55-40C3-B208-1736869E0209}">
  <dimension ref="A1:C48"/>
  <sheetViews>
    <sheetView workbookViewId="0">
      <selection activeCell="A17" sqref="A17"/>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Data'!C3+1.5*'Enter Data'!D3&lt;0.15,1,0)</f>
        <v>0</v>
      </c>
      <c r="B2" s="1" t="s">
        <v>14</v>
      </c>
      <c r="C2" s="1" t="s">
        <v>15</v>
      </c>
    </row>
    <row r="3" spans="1:3" x14ac:dyDescent="0.25">
      <c r="A3" s="2">
        <f>IF(AND('Enter Data'!C3+1.5*'Enter Data'!D3&gt;=0.15, 'Enter Data'!C3+2*'Enter Data'!D3&lt;0.3), 2, 0)</f>
        <v>0</v>
      </c>
      <c r="B3" s="1" t="s">
        <v>16</v>
      </c>
      <c r="C3" s="1" t="s">
        <v>17</v>
      </c>
    </row>
    <row r="4" spans="1:3" x14ac:dyDescent="0.25">
      <c r="A4" s="2">
        <f>IF(OR(AND('Enter Data'!D3&gt;=0.07, 'Enter Data'!D3&lt;0.2,'Enter Data'!B3&gt;0.52,'Enter Data'!C3+2*'Enter Data'!D3&gt;=0.3), AND('Enter Data'!D3&lt;0.07, 'Enter Data'!C3&lt;0.5, 'Enter Data'!C3+2*'Enter Data'!D3&gt;=0.3)), 3,0)</f>
        <v>0</v>
      </c>
      <c r="B4" s="1" t="s">
        <v>18</v>
      </c>
      <c r="C4" s="1" t="s">
        <v>19</v>
      </c>
    </row>
    <row r="5" spans="1:3" x14ac:dyDescent="0.25">
      <c r="A5" s="2">
        <f>IF(AND('Enter Data'!D3&gt;=0.07, 'Enter Data'!D3&lt;0.27, 'Enter Data'!C3&gt;=0.28, 'Enter Data'!C3&lt;0.5, 'Enter Data'!B3&lt;=0.52), 4, 0)</f>
        <v>0</v>
      </c>
      <c r="B5" s="1" t="s">
        <v>20</v>
      </c>
      <c r="C5" s="1" t="s">
        <v>21</v>
      </c>
    </row>
    <row r="6" spans="1:3" x14ac:dyDescent="0.25">
      <c r="A6" s="2">
        <f>IF(OR(AND('Enter Data'!C3&gt;=0.5, 'Enter Data'!D3&gt;=0.12,'Enter Data'!D3&lt;0.27), AND('Enter Data'!C3&gt;=0.5,'Enter Data'!C3&lt;0.8,'Enter Data'!D3&lt;0.12)), 5,0)</f>
        <v>0</v>
      </c>
      <c r="B6" s="1" t="s">
        <v>22</v>
      </c>
      <c r="C6" s="1" t="s">
        <v>23</v>
      </c>
    </row>
    <row r="7" spans="1:3" x14ac:dyDescent="0.25">
      <c r="A7" s="2">
        <f>IF(AND('Enter Data'!C3&gt;=0.8, 'Enter Data'!D3&lt;0.12), 6, 0)</f>
        <v>6</v>
      </c>
      <c r="B7" s="1" t="s">
        <v>24</v>
      </c>
      <c r="C7" s="1" t="s">
        <v>25</v>
      </c>
    </row>
    <row r="8" spans="1:3" x14ac:dyDescent="0.25">
      <c r="A8" s="2">
        <f>IF(AND('Enter Data'!D3&gt;=0.2, 'Enter Data'!D3&lt;0.35, 'Enter Data'!C3&lt;0.28, 'Enter Data'!B3&gt;0.45), 7, 0)</f>
        <v>0</v>
      </c>
      <c r="B8" s="1" t="s">
        <v>26</v>
      </c>
      <c r="C8" s="1" t="s">
        <v>27</v>
      </c>
    </row>
    <row r="9" spans="1:3" x14ac:dyDescent="0.25">
      <c r="A9" s="2">
        <f>IF(AND('Enter Data'!D3&gt;=0.27, 'Enter Data'!D3&lt;0.4, 'Enter Data'!B3&gt;0.2, 'Enter Data'!B3&lt;=0.45), 8, 0)</f>
        <v>0</v>
      </c>
      <c r="B9" s="1" t="s">
        <v>28</v>
      </c>
      <c r="C9" s="1" t="s">
        <v>29</v>
      </c>
    </row>
    <row r="10" spans="1:3" x14ac:dyDescent="0.25">
      <c r="A10" s="2">
        <f>IF(AND('Enter Data'!D3&gt;=0.27, 'Enter Data'!D3&lt;0.4, 'Enter Data'!B3&lt;=0.2), 9, 0)</f>
        <v>0</v>
      </c>
      <c r="B10" s="1" t="s">
        <v>30</v>
      </c>
      <c r="C10" s="1" t="s">
        <v>31</v>
      </c>
    </row>
    <row r="11" spans="1:3" x14ac:dyDescent="0.25">
      <c r="A11" s="2">
        <f>IF(AND('Enter Data'!D3&gt;=0.35, 'Enter Data'!B3&gt;0.45), 10, 0)</f>
        <v>0</v>
      </c>
      <c r="B11" s="1" t="s">
        <v>32</v>
      </c>
      <c r="C11" s="1" t="s">
        <v>33</v>
      </c>
    </row>
    <row r="12" spans="1:3" x14ac:dyDescent="0.25">
      <c r="A12" s="2">
        <f>IF(AND('Enter Data'!D3&gt;=0.4, 'Enter Data'!C3&gt;=0.4), 11, 0)</f>
        <v>0</v>
      </c>
      <c r="B12" s="1" t="s">
        <v>34</v>
      </c>
      <c r="C12" s="1" t="s">
        <v>35</v>
      </c>
    </row>
    <row r="13" spans="1:3" x14ac:dyDescent="0.25">
      <c r="A13" s="2">
        <f>IF(AND('Enter Data'!D3&gt;=0.4, 'Enter Data'!B3&lt;=0.45,'Enter Data'!C3&lt;0.4),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Data'!E3:I3)='Enter Data'!B3, 'Enter Data'!E3+'Enter Data'!F3&gt;=0.25, 'Enter Data'!G3&lt;0.5, 'Enter Data'!H3&lt;0.5, 'Enter Data'!I3&lt;0.5), 1, 0)</f>
        <v>0</v>
      </c>
      <c r="B17" s="1" t="s">
        <v>38</v>
      </c>
      <c r="C17" s="1" t="s">
        <v>39</v>
      </c>
    </row>
    <row r="18" spans="1:3" x14ac:dyDescent="0.25">
      <c r="A18" s="2">
        <f>IF(AND(SUM('Enter Data'!E3:I3)='Enter Data'!B3,SUM($A$17) = 0, 'Enter Data'!E3+'Enter Data'!F3+'Enter Data'!G3&gt;=0.25, 'Enter Data'!E3+'Enter Data'!F3&lt;0.25, 'Enter Data'!H3&lt;0.5,'Enter Data'!I3&lt;0.5), 2, 0)</f>
        <v>0</v>
      </c>
      <c r="B18" s="1" t="s">
        <v>40</v>
      </c>
      <c r="C18" s="1" t="s">
        <v>15</v>
      </c>
    </row>
    <row r="19" spans="1:3" x14ac:dyDescent="0.25">
      <c r="A19" s="2">
        <f>IF(AND(SUM('Enter Data'!E3:I3)='Enter Data'!B3,SUM($A$17:$A$18) = 0, 'Enter Data'!G3&gt;=0.5, 'Enter Data'!E3+'Enter Data'!F3&gt;=0.25), 3, 0)</f>
        <v>0</v>
      </c>
      <c r="B19" s="1" t="s">
        <v>41</v>
      </c>
      <c r="C19" s="1" t="s">
        <v>15</v>
      </c>
    </row>
    <row r="20" spans="1:3" x14ac:dyDescent="0.25">
      <c r="A20" s="2">
        <f>IF(AND(SUM('Enter Data'!E3:I3)='Enter Data'!B3,SUM($A$17:$A$19) = 0, 'Enter Data'!H3&gt;=0.5, 'Enter Data'!H3&gt;'Enter Data'!I3), 4, 0)</f>
        <v>0</v>
      </c>
      <c r="B20" s="1" t="s">
        <v>42</v>
      </c>
      <c r="C20" s="1" t="s">
        <v>43</v>
      </c>
    </row>
    <row r="21" spans="1:3" x14ac:dyDescent="0.25">
      <c r="A21" s="2">
        <f>IF(AND(SUM('Enter Data'!E3:I3)='Enter Data'!B3,SUM($A$17:$A$20) = 0, 'Enter Data'!E3+'Enter Data'!F3+'Enter Data'!G3&lt;0.25, 'Enter Data'!I3&lt;0.5), 5, 0)</f>
        <v>5</v>
      </c>
      <c r="B21" s="1" t="s">
        <v>44</v>
      </c>
      <c r="C21" s="1" t="s">
        <v>43</v>
      </c>
    </row>
    <row r="22" spans="1:3" x14ac:dyDescent="0.25">
      <c r="A22" s="2">
        <f>IF(AND(SUM('Enter Data'!E3:I3)='Enter Data'!B3,SUM($A$17:$A$21) = 0, 'Enter Data'!I3&gt;=0.5),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Data'!E3:I3)='Enter Data'!B3, 'Enter Data'!E3+'Enter Data'!F3&gt;=0.25, 'Enter Data'!G3&lt;0.5, 'Enter Data'!H3&lt;0.5, 'Enter Data'!I3&lt;0.5), 1, 0)</f>
        <v>0</v>
      </c>
      <c r="B26" s="1" t="s">
        <v>38</v>
      </c>
      <c r="C26" s="1" t="s">
        <v>48</v>
      </c>
    </row>
    <row r="27" spans="1:3" x14ac:dyDescent="0.25">
      <c r="A27" s="2">
        <f>IF(AND(SUM('Enter Data'!E3:I3)='Enter Data'!B3,SUM($A$26) = 0, 'Enter Data'!E3+'Enter Data'!F3+'Enter Data'!G3&gt;=0.25, 'Enter Data'!E3+'Enter Data'!F3&lt;0.25, 'Enter Data'!H3&lt;0.5,'Enter Data'!I3&lt;0.5), 2, 0)</f>
        <v>0</v>
      </c>
      <c r="B27" s="1" t="s">
        <v>40</v>
      </c>
      <c r="C27" s="1" t="s">
        <v>17</v>
      </c>
    </row>
    <row r="28" spans="1:3" x14ac:dyDescent="0.25">
      <c r="A28" s="2">
        <f>IF(AND(SUM('Enter Data'!E3:I3)='Enter Data'!B3,SUM($A$26:$A$27) = 0, 'Enter Data'!G3&gt;=0.5, 'Enter Data'!E3+'Enter Data'!F3&gt;=0.25),3, 0)</f>
        <v>0</v>
      </c>
      <c r="B28" s="1" t="s">
        <v>41</v>
      </c>
      <c r="C28" s="1" t="s">
        <v>17</v>
      </c>
    </row>
    <row r="29" spans="1:3" x14ac:dyDescent="0.25">
      <c r="A29" s="2">
        <f>IF(AND(SUM('Enter Data'!E3:I3)='Enter Data'!B3,SUM($A$26:$A$28) = 0, 'Enter Data'!H3&gt;=0.5), 4, 0)</f>
        <v>0</v>
      </c>
      <c r="B29" s="1" t="s">
        <v>49</v>
      </c>
      <c r="C29" s="1" t="s">
        <v>50</v>
      </c>
    </row>
    <row r="30" spans="1:3" x14ac:dyDescent="0.25">
      <c r="A30" s="2">
        <f>IF(AND(SUM('Enter Data'!E3:I3)='Enter Data'!B3,SUM($A$26:$A$29) = 0, 'Enter Data'!E3+'Enter Data'!F3+'Enter Data'!G3&lt;0.25, 'Enter Data'!I3&lt;0.5), 5, 0)</f>
        <v>5</v>
      </c>
      <c r="B30" s="1" t="s">
        <v>44</v>
      </c>
      <c r="C30" s="1" t="s">
        <v>50</v>
      </c>
    </row>
    <row r="31" spans="1:3" x14ac:dyDescent="0.25">
      <c r="A31" s="2">
        <f>IF(AND(SUM('Enter Data'!E3:I3)='Enter Data'!B3,SUM($A$26:$A$30) = 0, 'Enter Data'!I3&gt;=0.5),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Data'!E3:I3)='Enter Data'!B3, 'Enter Data'!E3+'Enter Data'!F3&gt;=0.25, 'Enter Data'!G3&lt;0.5, 'Enter Data'!H3&lt;0.5, 'Enter Data'!I3&lt;0.5), 1, 0)</f>
        <v>0</v>
      </c>
      <c r="B35" s="1" t="s">
        <v>38</v>
      </c>
      <c r="C35" s="1" t="s">
        <v>11</v>
      </c>
    </row>
    <row r="36" spans="1:3" x14ac:dyDescent="0.25">
      <c r="A36" s="2">
        <f>IF(AND(SUM('Enter Data'!E3:I3)='Enter Data'!B3,SUM($A$35) = 0,'Enter Data'!E3+'Enter Data'!F3+'Enter Data'!G3&gt;=0.3, 'Enter Data'!I3&gt;=0.3, 'Enter Data'!I3&lt;0.5), 2, 0)</f>
        <v>0</v>
      </c>
      <c r="B36" s="1" t="s">
        <v>53</v>
      </c>
      <c r="C36" s="1" t="s">
        <v>11</v>
      </c>
    </row>
    <row r="37" spans="1:3" x14ac:dyDescent="0.25">
      <c r="A37" s="2">
        <f>IF(AND(SUM('Enter Data'!E3:I3)='Enter Data'!B3,SUM($A$35:$A$36) = 0, 'Enter Data'!E3+'Enter Data'!F3+'Enter Data'!G3&gt;=0.3, 'Enter Data'!E3+'Enter Data'!F3&lt;0.25, 'Enter Data'!H3&lt;0.3,'Enter Data'!I3&lt;0.3), 3, 0)</f>
        <v>0</v>
      </c>
      <c r="B37" s="1" t="s">
        <v>54</v>
      </c>
      <c r="C37" s="1" t="s">
        <v>19</v>
      </c>
    </row>
    <row r="38" spans="1:3" x14ac:dyDescent="0.25">
      <c r="A38" s="2">
        <f>IF(AND(SUM('Enter Data'!E3:I3)='Enter Data'!B3,SUM($A$35:$A$37) = 0,'Enter Data'!E3+'Enter Data'!F3+'Enter Data'!G3&lt;=0.15,'Enter Data'!H3&lt;0.3,'Enter Data'!I3&lt;0.3,'Enter Data'!H3+'Enter Data'!I3&lt;0.4), 4, 0)</f>
        <v>4</v>
      </c>
      <c r="B38" s="1" t="s">
        <v>55</v>
      </c>
      <c r="C38" s="1" t="s">
        <v>19</v>
      </c>
    </row>
    <row r="39" spans="1:3" x14ac:dyDescent="0.25">
      <c r="A39" s="2">
        <f>IF(AND(SUM('Enter Data'!E3:I3)='Enter Data'!B3,SUM($A$35:$A$38) = 0,'Enter Data'!E3+'Enter Data'!F3&gt;=0.25, 'Enter Data'!G3&gt;=0.5), 5, 0)</f>
        <v>0</v>
      </c>
      <c r="B39" s="1" t="s">
        <v>56</v>
      </c>
      <c r="C39" s="1" t="s">
        <v>19</v>
      </c>
    </row>
    <row r="40" spans="1:3" x14ac:dyDescent="0.25">
      <c r="A40" s="2">
        <f>IF(AND(SUM('Enter Data'!E3:I3)='Enter Data'!B3,SUM($A$35:$A$39) = 0,'Enter Data'!H3&gt;=0.3,'Enter Data'!I3&lt;0.3, 'Enter Data'!E3+'Enter Data'!F3&lt;0.25), 6, 0)</f>
        <v>0</v>
      </c>
      <c r="B40" s="1" t="s">
        <v>57</v>
      </c>
      <c r="C40" s="1" t="s">
        <v>58</v>
      </c>
    </row>
    <row r="41" spans="1:3" x14ac:dyDescent="0.25">
      <c r="A41" s="2">
        <f>IF(AND(SUM('Enter Data'!E3:I3)='Enter Data'!B3,SUM($A$35:$A$40) = 0,'Enter Data'!E3+'Enter Data'!F3+'Enter Data'!G3&gt;=0.15, 'Enter Data'!E3+'Enter Data'!F3+'Enter Data'!G3&lt;0.3, 'Enter Data'!E3+'Enter Data'!F3&lt;0.25), 7, 0)</f>
        <v>0</v>
      </c>
      <c r="B41" s="1" t="s">
        <v>59</v>
      </c>
      <c r="C41" s="1" t="s">
        <v>58</v>
      </c>
    </row>
    <row r="42" spans="1:3" x14ac:dyDescent="0.25">
      <c r="A42" s="2">
        <f>IF(AND(SUM('Enter Data'!E3:I3)='Enter Data'!B3,SUM($A$35:$A$41) = 0,'Enter Data'!H3+'Enter Data'!I3&gt;=0.4, 'Enter Data'!H3&gt;='Enter Data'!I3, 'Enter Data'!E3+'Enter Data'!F3+'Enter Data'!G3&lt;=0.15), 8, 0)</f>
        <v>0</v>
      </c>
      <c r="B42" s="1" t="s">
        <v>60</v>
      </c>
      <c r="C42" s="1" t="s">
        <v>58</v>
      </c>
    </row>
    <row r="43" spans="1:3" x14ac:dyDescent="0.25">
      <c r="A43" s="2">
        <f>IF(AND(SUM('Enter Data'!E3:I3)='Enter Data'!B3,SUM($A$35:$A$42) = 0,'Enter Data'!E3+'Enter Data'!F3&gt;=0.25, 'Enter Data'!H3&gt;=0.5), 9, 0)</f>
        <v>0</v>
      </c>
      <c r="B43" s="1" t="s">
        <v>61</v>
      </c>
      <c r="C43" s="1" t="s">
        <v>58</v>
      </c>
    </row>
    <row r="44" spans="1:3" x14ac:dyDescent="0.25">
      <c r="A44" s="2">
        <f>IF(AND(SUM('Enter Data'!E3:I3)='Enter Data'!B3,SUM($A$35:$A$43) = 0,'Enter Data'!I3&gt;=0.3, 'Enter Data'!E3+'Enter Data'!F3+'Enter Data'!G3&lt;0.15, 'Enter Data'!I3&gt;'Enter Data'!H3), 10, 0)</f>
        <v>0</v>
      </c>
      <c r="B44" s="1" t="s">
        <v>62</v>
      </c>
      <c r="C44" s="1" t="s">
        <v>63</v>
      </c>
    </row>
    <row r="45" spans="1:3" x14ac:dyDescent="0.25">
      <c r="A45" s="2">
        <f>IF(AND(SUM('Enter Data'!E3:I3)='Enter Data'!B3,SUM($A$35:$A$44) = 0,'Enter Data'!H3+'Enter Data'!I3&gt;=0.4, 'Enter Data'!I3&gt;'Enter Data'!H3, 'Enter Data'!E3+'Enter Data'!F3+'Enter Data'!G3&lt;15), 11, 0)</f>
        <v>0</v>
      </c>
      <c r="B45" s="1" t="s">
        <v>64</v>
      </c>
      <c r="C45" s="1" t="s">
        <v>63</v>
      </c>
    </row>
    <row r="46" spans="1:3" x14ac:dyDescent="0.25">
      <c r="A46" s="2">
        <f>IF(AND(SUM('Enter Data'!E3:I3)='Enter Data'!B3,SUM($A$35:$A$45) = 0,'Enter Data'!E3+'Enter Data'!F3&gt;=0.25, 'Enter Data'!I3&gt;=0.5), 12, 0)</f>
        <v>0</v>
      </c>
      <c r="B46" s="1" t="s">
        <v>65</v>
      </c>
      <c r="C46" s="1" t="s">
        <v>63</v>
      </c>
    </row>
    <row r="47" spans="1:3" x14ac:dyDescent="0.25">
      <c r="A47" s="2">
        <f>IF(AND(SUM('Enter Data'!E3:I3)='Enter Data'!B3,SUM($A$35:$A$46) = 0,'Enter Data'!E3+'Enter Data'!F3+'Enter Data'!G3&gt;=0.3, 'Enter Data'!I3&gt;=0.5), 13, 0)</f>
        <v>0</v>
      </c>
      <c r="B47" s="1" t="s">
        <v>66</v>
      </c>
      <c r="C47" s="1" t="s">
        <v>63</v>
      </c>
    </row>
    <row r="48" spans="1:3" x14ac:dyDescent="0.25">
      <c r="A48" s="2">
        <f>SUM(A35:A47)+1</f>
        <v>5</v>
      </c>
      <c r="B48" s="4"/>
      <c r="C48" s="4"/>
    </row>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05A27-EAC3-4E3E-B050-BA38C25FECBD}">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Data'!C57+1.5*'Enter Data'!D57&lt;0.15,1,0)</f>
        <v>0</v>
      </c>
      <c r="B2" s="1" t="s">
        <v>14</v>
      </c>
      <c r="C2" s="1" t="s">
        <v>15</v>
      </c>
    </row>
    <row r="3" spans="1:3" x14ac:dyDescent="0.25">
      <c r="A3" s="2">
        <f>IF(AND('Enter Data'!C57+1.5*'Enter Data'!D57&gt;=0.15, 'Enter Data'!C57+2*'Enter Data'!D57&lt;0.3), 2, 0)</f>
        <v>0</v>
      </c>
      <c r="B3" s="1" t="s">
        <v>16</v>
      </c>
      <c r="C3" s="1" t="s">
        <v>17</v>
      </c>
    </row>
    <row r="4" spans="1:3" x14ac:dyDescent="0.25">
      <c r="A4" s="2">
        <f>IF(OR(AND('Enter Data'!D57&gt;=0.07, 'Enter Data'!D57&lt;0.2,'Enter Data'!B57&gt;0.52,'Enter Data'!C57+2*'Enter Data'!D57&gt;=0.3), AND('Enter Data'!D57&lt;0.07, 'Enter Data'!C57&lt;0.5, 'Enter Data'!C57+2*'Enter Data'!D57&gt;=0.3)), 3,0)</f>
        <v>0</v>
      </c>
      <c r="B4" s="1" t="s">
        <v>18</v>
      </c>
      <c r="C4" s="1" t="s">
        <v>19</v>
      </c>
    </row>
    <row r="5" spans="1:3" x14ac:dyDescent="0.25">
      <c r="A5" s="2">
        <f>IF(AND('Enter Data'!D57&gt;=0.07, 'Enter Data'!D57&lt;0.27, 'Enter Data'!C57&gt;=0.28, 'Enter Data'!C57&lt;0.5, 'Enter Data'!B57&lt;=0.52), 4, 0)</f>
        <v>0</v>
      </c>
      <c r="B5" s="1" t="s">
        <v>20</v>
      </c>
      <c r="C5" s="1" t="s">
        <v>21</v>
      </c>
    </row>
    <row r="6" spans="1:3" x14ac:dyDescent="0.25">
      <c r="A6" s="2">
        <f>IF(OR(AND('Enter Data'!C57&gt;=0.5, 'Enter Data'!D57&gt;=0.12,'Enter Data'!D57&lt;0.27), AND('Enter Data'!C57&gt;=0.5,'Enter Data'!C57&lt;0.8,'Enter Data'!D57&lt;0.12)), 5,0)</f>
        <v>0</v>
      </c>
      <c r="B6" s="1" t="s">
        <v>22</v>
      </c>
      <c r="C6" s="1" t="s">
        <v>23</v>
      </c>
    </row>
    <row r="7" spans="1:3" x14ac:dyDescent="0.25">
      <c r="A7" s="2">
        <f>IF(AND('Enter Data'!C57&gt;=0.8, 'Enter Data'!D57&lt;0.12), 6, 0)</f>
        <v>6</v>
      </c>
      <c r="B7" s="1" t="s">
        <v>24</v>
      </c>
      <c r="C7" s="1" t="s">
        <v>25</v>
      </c>
    </row>
    <row r="8" spans="1:3" x14ac:dyDescent="0.25">
      <c r="A8" s="2">
        <f>IF(AND('Enter Data'!D57&gt;=0.2, 'Enter Data'!D57&lt;0.35, 'Enter Data'!C57&lt;0.28, 'Enter Data'!B57&gt;0.45), 7, 0)</f>
        <v>0</v>
      </c>
      <c r="B8" s="1" t="s">
        <v>26</v>
      </c>
      <c r="C8" s="1" t="s">
        <v>27</v>
      </c>
    </row>
    <row r="9" spans="1:3" x14ac:dyDescent="0.25">
      <c r="A9" s="2">
        <f>IF(AND('Enter Data'!D57&gt;=0.27, 'Enter Data'!D57&lt;0.4, 'Enter Data'!B57&gt;0.2, 'Enter Data'!B57&lt;=0.45), 8, 0)</f>
        <v>0</v>
      </c>
      <c r="B9" s="1" t="s">
        <v>28</v>
      </c>
      <c r="C9" s="1" t="s">
        <v>29</v>
      </c>
    </row>
    <row r="10" spans="1:3" x14ac:dyDescent="0.25">
      <c r="A10" s="2">
        <f>IF(AND('Enter Data'!D57&gt;=0.27, 'Enter Data'!D57&lt;0.4, 'Enter Data'!B57&lt;=0.2), 9, 0)</f>
        <v>0</v>
      </c>
      <c r="B10" s="1" t="s">
        <v>30</v>
      </c>
      <c r="C10" s="1" t="s">
        <v>31</v>
      </c>
    </row>
    <row r="11" spans="1:3" x14ac:dyDescent="0.25">
      <c r="A11" s="2">
        <f>IF(AND('Enter Data'!D57&gt;=0.35, 'Enter Data'!B57&gt;0.45), 10, 0)</f>
        <v>0</v>
      </c>
      <c r="B11" s="1" t="s">
        <v>32</v>
      </c>
      <c r="C11" s="1" t="s">
        <v>33</v>
      </c>
    </row>
    <row r="12" spans="1:3" x14ac:dyDescent="0.25">
      <c r="A12" s="2">
        <f>IF(AND('Enter Data'!D57&gt;=0.4, 'Enter Data'!C57&gt;=0.4), 11, 0)</f>
        <v>0</v>
      </c>
      <c r="B12" s="1" t="s">
        <v>34</v>
      </c>
      <c r="C12" s="1" t="s">
        <v>35</v>
      </c>
    </row>
    <row r="13" spans="1:3" x14ac:dyDescent="0.25">
      <c r="A13" s="2">
        <f>IF(AND('Enter Data'!D57&gt;=0.4, 'Enter Data'!B57&lt;=0.45,'Enter Data'!C57&lt;0.4),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Data'!E57:I57)='Enter Data'!B57, 'Enter Data'!E57+'Enter Data'!F57&gt;=0.25, 'Enter Data'!G57&lt;0.5, 'Enter Data'!H57&lt;0.5, 'Enter Data'!I57&lt;0.5), 1, 0)</f>
        <v>0</v>
      </c>
      <c r="B17" s="1" t="s">
        <v>38</v>
      </c>
      <c r="C17" s="1" t="s">
        <v>39</v>
      </c>
    </row>
    <row r="18" spans="1:3" x14ac:dyDescent="0.25">
      <c r="A18" s="2">
        <f>IF(AND(SUM('Enter Data'!E57:I57)='Enter Data'!B57,SUM($A$17) = 0, 'Enter Data'!E57+'Enter Data'!F57+'Enter Data'!G57&gt;=0.25, 'Enter Data'!E57+'Enter Data'!F57&lt;0.25, 'Enter Data'!H57&lt;0.5,'Enter Data'!I57&lt;0.5), 2, 0)</f>
        <v>0</v>
      </c>
      <c r="B18" s="1" t="s">
        <v>40</v>
      </c>
      <c r="C18" s="1" t="s">
        <v>15</v>
      </c>
    </row>
    <row r="19" spans="1:3" x14ac:dyDescent="0.25">
      <c r="A19" s="2">
        <f>IF(AND(SUM('Enter Data'!E57:I57)='Enter Data'!B57,SUM($A$17:$A$18) = 0, 'Enter Data'!G57&gt;=0.5, 'Enter Data'!E57+'Enter Data'!F57&gt;=0.25), 3, 0)</f>
        <v>0</v>
      </c>
      <c r="B19" s="1" t="s">
        <v>41</v>
      </c>
      <c r="C19" s="1" t="s">
        <v>15</v>
      </c>
    </row>
    <row r="20" spans="1:3" x14ac:dyDescent="0.25">
      <c r="A20" s="2">
        <f>IF(AND(SUM('Enter Data'!E57:I57)='Enter Data'!B57,SUM($A$17:$A$19) = 0, 'Enter Data'!H57&gt;=0.5, 'Enter Data'!H57&gt;'Enter Data'!I57), 4, 0)</f>
        <v>0</v>
      </c>
      <c r="B20" s="1" t="s">
        <v>42</v>
      </c>
      <c r="C20" s="1" t="s">
        <v>43</v>
      </c>
    </row>
    <row r="21" spans="1:3" x14ac:dyDescent="0.25">
      <c r="A21" s="2">
        <f>IF(AND(SUM('Enter Data'!E57:I57)='Enter Data'!B57,SUM($A$17:$A$20) = 0, 'Enter Data'!E57+'Enter Data'!F57+'Enter Data'!G57&lt;0.25, 'Enter Data'!I57&lt;0.5), 5, 0)</f>
        <v>5</v>
      </c>
      <c r="B21" s="1" t="s">
        <v>44</v>
      </c>
      <c r="C21" s="1" t="s">
        <v>43</v>
      </c>
    </row>
    <row r="22" spans="1:3" x14ac:dyDescent="0.25">
      <c r="A22" s="2">
        <f>IF(AND(SUM('Enter Data'!E57:I57)='Enter Data'!B57,SUM($A$17:$A$21) = 0, 'Enter Data'!I57&gt;=0.5),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Data'!E57:I57)='Enter Data'!B57, 'Enter Data'!E57+'Enter Data'!F57&gt;=0.25, 'Enter Data'!G57&lt;0.5, 'Enter Data'!H57&lt;0.5, 'Enter Data'!I57&lt;0.5), 1, 0)</f>
        <v>0</v>
      </c>
      <c r="B26" s="1" t="s">
        <v>38</v>
      </c>
      <c r="C26" s="1" t="s">
        <v>48</v>
      </c>
    </row>
    <row r="27" spans="1:3" x14ac:dyDescent="0.25">
      <c r="A27" s="2">
        <f>IF(AND(SUM('Enter Data'!E57:I57)='Enter Data'!B57,SUM($A$26) = 0, 'Enter Data'!E57+'Enter Data'!F57+'Enter Data'!G57&gt;=0.25, 'Enter Data'!E57+'Enter Data'!F57&lt;0.25, 'Enter Data'!H57&lt;0.5,'Enter Data'!I57&lt;0.5), 2, 0)</f>
        <v>0</v>
      </c>
      <c r="B27" s="1" t="s">
        <v>40</v>
      </c>
      <c r="C27" s="1" t="s">
        <v>17</v>
      </c>
    </row>
    <row r="28" spans="1:3" x14ac:dyDescent="0.25">
      <c r="A28" s="2">
        <f>IF(AND(SUM('Enter Data'!E57:I57)='Enter Data'!B57,SUM($A$26:$A$27) = 0, 'Enter Data'!G57&gt;=0.5, 'Enter Data'!E57+'Enter Data'!F57&gt;=0.25),3, 0)</f>
        <v>0</v>
      </c>
      <c r="B28" s="1" t="s">
        <v>41</v>
      </c>
      <c r="C28" s="1" t="s">
        <v>17</v>
      </c>
    </row>
    <row r="29" spans="1:3" x14ac:dyDescent="0.25">
      <c r="A29" s="2">
        <f>IF(AND(SUM('Enter Data'!E57:I57)='Enter Data'!B57,SUM($A$26:$A$28) = 0, 'Enter Data'!H57&gt;=0.5), 4, 0)</f>
        <v>0</v>
      </c>
      <c r="B29" s="1" t="s">
        <v>49</v>
      </c>
      <c r="C29" s="1" t="s">
        <v>50</v>
      </c>
    </row>
    <row r="30" spans="1:3" x14ac:dyDescent="0.25">
      <c r="A30" s="2">
        <f>IF(AND(SUM('Enter Data'!E57:I57)='Enter Data'!B57,SUM($A$26:$A$29) = 0, 'Enter Data'!E57+'Enter Data'!F57+'Enter Data'!G57&lt;0.25, 'Enter Data'!I57&lt;0.5), 5, 0)</f>
        <v>5</v>
      </c>
      <c r="B30" s="1" t="s">
        <v>44</v>
      </c>
      <c r="C30" s="1" t="s">
        <v>50</v>
      </c>
    </row>
    <row r="31" spans="1:3" x14ac:dyDescent="0.25">
      <c r="A31" s="2">
        <f>IF(AND(SUM('Enter Data'!E57:I57)='Enter Data'!B57,SUM($A$26:$A$30) = 0, 'Enter Data'!I57&gt;=0.5),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Data'!E57:I57)='Enter Data'!B57, 'Enter Data'!E57+'Enter Data'!F57&gt;=0.25, 'Enter Data'!G57&lt;0.5, 'Enter Data'!H57&lt;0.5, 'Enter Data'!I57&lt;0.5), 1, 0)</f>
        <v>0</v>
      </c>
      <c r="B35" s="1" t="s">
        <v>38</v>
      </c>
      <c r="C35" s="1" t="s">
        <v>11</v>
      </c>
    </row>
    <row r="36" spans="1:3" x14ac:dyDescent="0.25">
      <c r="A36" s="2">
        <f>IF(AND(SUM('Enter Data'!E57:I57)='Enter Data'!B57,SUM($A$35) = 0,'Enter Data'!E57+'Enter Data'!F57+'Enter Data'!G57&gt;=0.3, 'Enter Data'!I57&gt;=0.3, 'Enter Data'!I57&lt;0.5), 2, 0)</f>
        <v>0</v>
      </c>
      <c r="B36" s="1" t="s">
        <v>53</v>
      </c>
      <c r="C36" s="1" t="s">
        <v>11</v>
      </c>
    </row>
    <row r="37" spans="1:3" x14ac:dyDescent="0.25">
      <c r="A37" s="2">
        <f>IF(AND(SUM('Enter Data'!E57:I57)='Enter Data'!B57,SUM($A$35:$A$36) = 0, 'Enter Data'!E57+'Enter Data'!F57+'Enter Data'!G57&gt;=0.3, 'Enter Data'!E57+'Enter Data'!F57&lt;0.25, 'Enter Data'!H57&lt;0.3,'Enter Data'!I57&lt;0.3), 3, 0)</f>
        <v>0</v>
      </c>
      <c r="B37" s="1" t="s">
        <v>54</v>
      </c>
      <c r="C37" s="1" t="s">
        <v>19</v>
      </c>
    </row>
    <row r="38" spans="1:3" x14ac:dyDescent="0.25">
      <c r="A38" s="2">
        <f>IF(AND(SUM('Enter Data'!E57:I57)='Enter Data'!B57,SUM($A$35:$A$37) = 0,'Enter Data'!E57+'Enter Data'!F57+'Enter Data'!G57&lt;=0.15,'Enter Data'!H57&lt;0.3,'Enter Data'!I57&lt;0.3,'Enter Data'!H57+'Enter Data'!I57&lt;0.4), 4, 0)</f>
        <v>4</v>
      </c>
      <c r="B38" s="1" t="s">
        <v>55</v>
      </c>
      <c r="C38" s="1" t="s">
        <v>19</v>
      </c>
    </row>
    <row r="39" spans="1:3" x14ac:dyDescent="0.25">
      <c r="A39" s="2">
        <f>IF(AND(SUM('Enter Data'!E57:I57)='Enter Data'!B57,SUM($A$35:$A$38) = 0,'Enter Data'!E57+'Enter Data'!F57&gt;=0.25, 'Enter Data'!G57&gt;=0.5), 5, 0)</f>
        <v>0</v>
      </c>
      <c r="B39" s="1" t="s">
        <v>56</v>
      </c>
      <c r="C39" s="1" t="s">
        <v>19</v>
      </c>
    </row>
    <row r="40" spans="1:3" x14ac:dyDescent="0.25">
      <c r="A40" s="2">
        <f>IF(AND(SUM('Enter Data'!E57:I57)='Enter Data'!B57,SUM($A$35:$A$39) = 0,'Enter Data'!H57&gt;=0.3,'Enter Data'!I57&lt;0.3, 'Enter Data'!E57+'Enter Data'!F57&lt;0.25), 6, 0)</f>
        <v>0</v>
      </c>
      <c r="B40" s="1" t="s">
        <v>57</v>
      </c>
      <c r="C40" s="1" t="s">
        <v>58</v>
      </c>
    </row>
    <row r="41" spans="1:3" x14ac:dyDescent="0.25">
      <c r="A41" s="2">
        <f>IF(AND(SUM('Enter Data'!E57:I57)='Enter Data'!B57,SUM($A$35:$A$40) = 0,'Enter Data'!E57+'Enter Data'!F57+'Enter Data'!G57&gt;=0.15, 'Enter Data'!E57+'Enter Data'!F57+'Enter Data'!G57&lt;0.3, 'Enter Data'!E57+'Enter Data'!F57&lt;0.25), 7, 0)</f>
        <v>0</v>
      </c>
      <c r="B41" s="1" t="s">
        <v>59</v>
      </c>
      <c r="C41" s="1" t="s">
        <v>58</v>
      </c>
    </row>
    <row r="42" spans="1:3" x14ac:dyDescent="0.25">
      <c r="A42" s="2">
        <f>IF(AND(SUM('Enter Data'!E57:I57)='Enter Data'!B57,SUM($A$35:$A$41) = 0,'Enter Data'!H57+'Enter Data'!I57&gt;=0.4, 'Enter Data'!H57&gt;='Enter Data'!I57, 'Enter Data'!E57+'Enter Data'!F57+'Enter Data'!G57&lt;=0.15), 8, 0)</f>
        <v>0</v>
      </c>
      <c r="B42" s="1" t="s">
        <v>60</v>
      </c>
      <c r="C42" s="1" t="s">
        <v>58</v>
      </c>
    </row>
    <row r="43" spans="1:3" x14ac:dyDescent="0.25">
      <c r="A43" s="2">
        <f>IF(AND(SUM('Enter Data'!E57:I57)='Enter Data'!B57,SUM($A$35:$A$42) = 0,'Enter Data'!E57+'Enter Data'!F57&gt;=0.25, 'Enter Data'!H57&gt;=0.5), 9, 0)</f>
        <v>0</v>
      </c>
      <c r="B43" s="1" t="s">
        <v>61</v>
      </c>
      <c r="C43" s="1" t="s">
        <v>58</v>
      </c>
    </row>
    <row r="44" spans="1:3" x14ac:dyDescent="0.25">
      <c r="A44" s="2">
        <f>IF(AND(SUM('Enter Data'!E57:I57)='Enter Data'!B57,SUM($A$35:$A$43) = 0,'Enter Data'!I57&gt;=0.3, 'Enter Data'!E57+'Enter Data'!F57+'Enter Data'!G57&lt;0.15, 'Enter Data'!I57&gt;'Enter Data'!H57), 10, 0)</f>
        <v>0</v>
      </c>
      <c r="B44" s="1" t="s">
        <v>62</v>
      </c>
      <c r="C44" s="1" t="s">
        <v>63</v>
      </c>
    </row>
    <row r="45" spans="1:3" x14ac:dyDescent="0.25">
      <c r="A45" s="2">
        <f>IF(AND(SUM('Enter Data'!E57:I57)='Enter Data'!B57,SUM($A$35:$A$44) = 0,'Enter Data'!H57+'Enter Data'!I57&gt;=0.4, 'Enter Data'!I57&gt;'Enter Data'!H57, 'Enter Data'!E57+'Enter Data'!F57+'Enter Data'!G57&lt;15), 11, 0)</f>
        <v>0</v>
      </c>
      <c r="B45" s="1" t="s">
        <v>64</v>
      </c>
      <c r="C45" s="1" t="s">
        <v>63</v>
      </c>
    </row>
    <row r="46" spans="1:3" x14ac:dyDescent="0.25">
      <c r="A46" s="2">
        <f>IF(AND(SUM('Enter Data'!E57:I57)='Enter Data'!B57,SUM($A$35:$A$45) = 0,'Enter Data'!E57+'Enter Data'!F57&gt;=0.25, 'Enter Data'!I57&gt;=0.5), 12, 0)</f>
        <v>0</v>
      </c>
      <c r="B46" s="1" t="s">
        <v>65</v>
      </c>
      <c r="C46" s="1" t="s">
        <v>63</v>
      </c>
    </row>
    <row r="47" spans="1:3" x14ac:dyDescent="0.25">
      <c r="A47" s="2">
        <f>IF(AND(SUM('Enter Data'!E57:I57)='Enter Data'!B57,SUM($A$35:$A$46) = 0,'Enter Data'!E57+'Enter Data'!F57+'Enter Data'!G57&gt;=0.3, 'Enter Data'!I57&gt;=0.5), 13, 0)</f>
        <v>0</v>
      </c>
      <c r="B47" s="1" t="s">
        <v>66</v>
      </c>
      <c r="C47" s="1" t="s">
        <v>63</v>
      </c>
    </row>
    <row r="48" spans="1:3" x14ac:dyDescent="0.25">
      <c r="A48" s="2">
        <f>SUM(A35:A47)+1</f>
        <v>5</v>
      </c>
      <c r="B48" s="4"/>
      <c r="C48"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23A5D-83D8-403A-860B-5385DF7A587F}">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Data'!C58+1.5*'Enter Data'!D58&lt;0.15,1,0)</f>
        <v>0</v>
      </c>
      <c r="B2" s="1" t="s">
        <v>14</v>
      </c>
      <c r="C2" s="1" t="s">
        <v>15</v>
      </c>
    </row>
    <row r="3" spans="1:3" x14ac:dyDescent="0.25">
      <c r="A3" s="2">
        <f>IF(AND('Enter Data'!C58+1.5*'Enter Data'!D58&gt;=0.15, 'Enter Data'!C58+2*'Enter Data'!D58&lt;0.3), 2, 0)</f>
        <v>0</v>
      </c>
      <c r="B3" s="1" t="s">
        <v>16</v>
      </c>
      <c r="C3" s="1" t="s">
        <v>17</v>
      </c>
    </row>
    <row r="4" spans="1:3" x14ac:dyDescent="0.25">
      <c r="A4" s="2">
        <f>IF(OR(AND('Enter Data'!D58&gt;=0.07, 'Enter Data'!D58&lt;0.2,'Enter Data'!B58&gt;0.52,'Enter Data'!C58+2*'Enter Data'!D58&gt;=0.3), AND('Enter Data'!D58&lt;0.07, 'Enter Data'!C58&lt;0.5, 'Enter Data'!C58+2*'Enter Data'!D58&gt;=0.3)), 3,0)</f>
        <v>0</v>
      </c>
      <c r="B4" s="1" t="s">
        <v>18</v>
      </c>
      <c r="C4" s="1" t="s">
        <v>19</v>
      </c>
    </row>
    <row r="5" spans="1:3" x14ac:dyDescent="0.25">
      <c r="A5" s="2">
        <f>IF(AND('Enter Data'!D58&gt;=0.07, 'Enter Data'!D58&lt;0.27, 'Enter Data'!C58&gt;=0.28, 'Enter Data'!C58&lt;0.5, 'Enter Data'!B58&lt;=0.52), 4, 0)</f>
        <v>0</v>
      </c>
      <c r="B5" s="1" t="s">
        <v>20</v>
      </c>
      <c r="C5" s="1" t="s">
        <v>21</v>
      </c>
    </row>
    <row r="6" spans="1:3" x14ac:dyDescent="0.25">
      <c r="A6" s="2">
        <f>IF(OR(AND('Enter Data'!C58&gt;=0.5, 'Enter Data'!D58&gt;=0.12,'Enter Data'!D58&lt;0.27), AND('Enter Data'!C58&gt;=0.5,'Enter Data'!C58&lt;0.8,'Enter Data'!D58&lt;0.12)), 5,0)</f>
        <v>0</v>
      </c>
      <c r="B6" s="1" t="s">
        <v>22</v>
      </c>
      <c r="C6" s="1" t="s">
        <v>23</v>
      </c>
    </row>
    <row r="7" spans="1:3" x14ac:dyDescent="0.25">
      <c r="A7" s="2">
        <f>IF(AND('Enter Data'!C58&gt;=0.8, 'Enter Data'!D58&lt;0.12), 6, 0)</f>
        <v>6</v>
      </c>
      <c r="B7" s="1" t="s">
        <v>24</v>
      </c>
      <c r="C7" s="1" t="s">
        <v>25</v>
      </c>
    </row>
    <row r="8" spans="1:3" x14ac:dyDescent="0.25">
      <c r="A8" s="2">
        <f>IF(AND('Enter Data'!D58&gt;=0.2, 'Enter Data'!D58&lt;0.35, 'Enter Data'!C58&lt;0.28, 'Enter Data'!B58&gt;0.45), 7, 0)</f>
        <v>0</v>
      </c>
      <c r="B8" s="1" t="s">
        <v>26</v>
      </c>
      <c r="C8" s="1" t="s">
        <v>27</v>
      </c>
    </row>
    <row r="9" spans="1:3" x14ac:dyDescent="0.25">
      <c r="A9" s="2">
        <f>IF(AND('Enter Data'!D58&gt;=0.27, 'Enter Data'!D58&lt;0.4, 'Enter Data'!B58&gt;0.2, 'Enter Data'!B58&lt;=0.45), 8, 0)</f>
        <v>0</v>
      </c>
      <c r="B9" s="1" t="s">
        <v>28</v>
      </c>
      <c r="C9" s="1" t="s">
        <v>29</v>
      </c>
    </row>
    <row r="10" spans="1:3" x14ac:dyDescent="0.25">
      <c r="A10" s="2">
        <f>IF(AND('Enter Data'!D58&gt;=0.27, 'Enter Data'!D58&lt;0.4, 'Enter Data'!B58&lt;=0.2), 9, 0)</f>
        <v>0</v>
      </c>
      <c r="B10" s="1" t="s">
        <v>30</v>
      </c>
      <c r="C10" s="1" t="s">
        <v>31</v>
      </c>
    </row>
    <row r="11" spans="1:3" x14ac:dyDescent="0.25">
      <c r="A11" s="2">
        <f>IF(AND('Enter Data'!D58&gt;=0.35, 'Enter Data'!B58&gt;0.45), 10, 0)</f>
        <v>0</v>
      </c>
      <c r="B11" s="1" t="s">
        <v>32</v>
      </c>
      <c r="C11" s="1" t="s">
        <v>33</v>
      </c>
    </row>
    <row r="12" spans="1:3" x14ac:dyDescent="0.25">
      <c r="A12" s="2">
        <f>IF(AND('Enter Data'!D58&gt;=0.4, 'Enter Data'!C58&gt;=0.4), 11, 0)</f>
        <v>0</v>
      </c>
      <c r="B12" s="1" t="s">
        <v>34</v>
      </c>
      <c r="C12" s="1" t="s">
        <v>35</v>
      </c>
    </row>
    <row r="13" spans="1:3" x14ac:dyDescent="0.25">
      <c r="A13" s="2">
        <f>IF(AND('Enter Data'!D58&gt;=0.4, 'Enter Data'!B58&lt;=0.45,'Enter Data'!C58&lt;0.4),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Data'!E58:I58)='Enter Data'!B58, 'Enter Data'!E58+'Enter Data'!F58&gt;=0.25, 'Enter Data'!G58&lt;0.5, 'Enter Data'!H58&lt;0.5, 'Enter Data'!I58&lt;0.5), 1, 0)</f>
        <v>0</v>
      </c>
      <c r="B17" s="1" t="s">
        <v>38</v>
      </c>
      <c r="C17" s="1" t="s">
        <v>39</v>
      </c>
    </row>
    <row r="18" spans="1:3" x14ac:dyDescent="0.25">
      <c r="A18" s="2">
        <f>IF(AND(SUM('Enter Data'!E58:I58)='Enter Data'!B58,SUM($A$17) = 0, 'Enter Data'!E58+'Enter Data'!F58+'Enter Data'!G58&gt;=0.25, 'Enter Data'!E58+'Enter Data'!F58&lt;0.25, 'Enter Data'!H58&lt;0.5,'Enter Data'!I58&lt;0.5), 2, 0)</f>
        <v>0</v>
      </c>
      <c r="B18" s="1" t="s">
        <v>40</v>
      </c>
      <c r="C18" s="1" t="s">
        <v>15</v>
      </c>
    </row>
    <row r="19" spans="1:3" x14ac:dyDescent="0.25">
      <c r="A19" s="2">
        <f>IF(AND(SUM('Enter Data'!E58:I58)='Enter Data'!B58,SUM($A$17:$A$18) = 0, 'Enter Data'!G58&gt;=0.5, 'Enter Data'!E58+'Enter Data'!F58&gt;=0.25), 3, 0)</f>
        <v>0</v>
      </c>
      <c r="B19" s="1" t="s">
        <v>41</v>
      </c>
      <c r="C19" s="1" t="s">
        <v>15</v>
      </c>
    </row>
    <row r="20" spans="1:3" x14ac:dyDescent="0.25">
      <c r="A20" s="2">
        <f>IF(AND(SUM('Enter Data'!E58:I58)='Enter Data'!B58,SUM($A$17:$A$19) = 0, 'Enter Data'!H58&gt;=0.5, 'Enter Data'!H58&gt;'Enter Data'!I58), 4, 0)</f>
        <v>0</v>
      </c>
      <c r="B20" s="1" t="s">
        <v>42</v>
      </c>
      <c r="C20" s="1" t="s">
        <v>43</v>
      </c>
    </row>
    <row r="21" spans="1:3" x14ac:dyDescent="0.25">
      <c r="A21" s="2">
        <f>IF(AND(SUM('Enter Data'!E58:I58)='Enter Data'!B58,SUM($A$17:$A$20) = 0, 'Enter Data'!E58+'Enter Data'!F58+'Enter Data'!G58&lt;0.25, 'Enter Data'!I58&lt;0.5), 5, 0)</f>
        <v>5</v>
      </c>
      <c r="B21" s="1" t="s">
        <v>44</v>
      </c>
      <c r="C21" s="1" t="s">
        <v>43</v>
      </c>
    </row>
    <row r="22" spans="1:3" x14ac:dyDescent="0.25">
      <c r="A22" s="2">
        <f>IF(AND(SUM('Enter Data'!E58:I58)='Enter Data'!B58,SUM($A$17:$A$21) = 0, 'Enter Data'!I58&gt;=0.5),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Data'!E58:I58)='Enter Data'!B58, 'Enter Data'!E58+'Enter Data'!F58&gt;=0.25, 'Enter Data'!G58&lt;0.5, 'Enter Data'!H58&lt;0.5, 'Enter Data'!I58&lt;0.5), 1, 0)</f>
        <v>0</v>
      </c>
      <c r="B26" s="1" t="s">
        <v>38</v>
      </c>
      <c r="C26" s="1" t="s">
        <v>48</v>
      </c>
    </row>
    <row r="27" spans="1:3" x14ac:dyDescent="0.25">
      <c r="A27" s="2">
        <f>IF(AND(SUM('Enter Data'!E58:I58)='Enter Data'!B58,SUM($A$26) = 0, 'Enter Data'!E58+'Enter Data'!F58+'Enter Data'!G58&gt;=0.25, 'Enter Data'!E58+'Enter Data'!F58&lt;0.25, 'Enter Data'!H58&lt;0.5,'Enter Data'!I58&lt;0.5), 2, 0)</f>
        <v>0</v>
      </c>
      <c r="B27" s="1" t="s">
        <v>40</v>
      </c>
      <c r="C27" s="1" t="s">
        <v>17</v>
      </c>
    </row>
    <row r="28" spans="1:3" x14ac:dyDescent="0.25">
      <c r="A28" s="2">
        <f>IF(AND(SUM('Enter Data'!E58:I58)='Enter Data'!B58,SUM($A$26:$A$27) = 0, 'Enter Data'!G58&gt;=0.5, 'Enter Data'!E58+'Enter Data'!F58&gt;=0.25),3, 0)</f>
        <v>0</v>
      </c>
      <c r="B28" s="1" t="s">
        <v>41</v>
      </c>
      <c r="C28" s="1" t="s">
        <v>17</v>
      </c>
    </row>
    <row r="29" spans="1:3" x14ac:dyDescent="0.25">
      <c r="A29" s="2">
        <f>IF(AND(SUM('Enter Data'!E58:I58)='Enter Data'!B58,SUM($A$26:$A$28) = 0, 'Enter Data'!H58&gt;=0.5), 4, 0)</f>
        <v>0</v>
      </c>
      <c r="B29" s="1" t="s">
        <v>49</v>
      </c>
      <c r="C29" s="1" t="s">
        <v>50</v>
      </c>
    </row>
    <row r="30" spans="1:3" x14ac:dyDescent="0.25">
      <c r="A30" s="2">
        <f>IF(AND(SUM('Enter Data'!E58:I58)='Enter Data'!B58,SUM($A$26:$A$29) = 0, 'Enter Data'!E58+'Enter Data'!F58+'Enter Data'!G58&lt;0.25, 'Enter Data'!I58&lt;0.5), 5, 0)</f>
        <v>5</v>
      </c>
      <c r="B30" s="1" t="s">
        <v>44</v>
      </c>
      <c r="C30" s="1" t="s">
        <v>50</v>
      </c>
    </row>
    <row r="31" spans="1:3" x14ac:dyDescent="0.25">
      <c r="A31" s="2">
        <f>IF(AND(SUM('Enter Data'!E58:I58)='Enter Data'!B58,SUM($A$26:$A$30) = 0, 'Enter Data'!I58&gt;=0.5),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Data'!E58:I58)='Enter Data'!B58, 'Enter Data'!E58+'Enter Data'!F58&gt;=0.25, 'Enter Data'!G58&lt;0.5, 'Enter Data'!H58&lt;0.5, 'Enter Data'!I58&lt;0.5), 1, 0)</f>
        <v>0</v>
      </c>
      <c r="B35" s="1" t="s">
        <v>38</v>
      </c>
      <c r="C35" s="1" t="s">
        <v>11</v>
      </c>
    </row>
    <row r="36" spans="1:3" x14ac:dyDescent="0.25">
      <c r="A36" s="2">
        <f>IF(AND(SUM('Enter Data'!E58:I58)='Enter Data'!B58,SUM($A$35) = 0,'Enter Data'!E58+'Enter Data'!F58+'Enter Data'!G58&gt;=0.3, 'Enter Data'!I58&gt;=0.3, 'Enter Data'!I58&lt;0.5), 2, 0)</f>
        <v>0</v>
      </c>
      <c r="B36" s="1" t="s">
        <v>53</v>
      </c>
      <c r="C36" s="1" t="s">
        <v>11</v>
      </c>
    </row>
    <row r="37" spans="1:3" x14ac:dyDescent="0.25">
      <c r="A37" s="2">
        <f>IF(AND(SUM('Enter Data'!E58:I58)='Enter Data'!B58,SUM($A$35:$A$36) = 0, 'Enter Data'!E58+'Enter Data'!F58+'Enter Data'!G58&gt;=0.3, 'Enter Data'!E58+'Enter Data'!F58&lt;0.25, 'Enter Data'!H58&lt;0.3,'Enter Data'!I58&lt;0.3), 3, 0)</f>
        <v>0</v>
      </c>
      <c r="B37" s="1" t="s">
        <v>54</v>
      </c>
      <c r="C37" s="1" t="s">
        <v>19</v>
      </c>
    </row>
    <row r="38" spans="1:3" x14ac:dyDescent="0.25">
      <c r="A38" s="2">
        <f>IF(AND(SUM('Enter Data'!E58:I58)='Enter Data'!B58,SUM($A$35:$A$37) = 0,'Enter Data'!E58+'Enter Data'!F58+'Enter Data'!G58&lt;=0.15,'Enter Data'!H58&lt;0.3,'Enter Data'!I58&lt;0.3,'Enter Data'!H58+'Enter Data'!I58&lt;0.4), 4, 0)</f>
        <v>4</v>
      </c>
      <c r="B38" s="1" t="s">
        <v>55</v>
      </c>
      <c r="C38" s="1" t="s">
        <v>19</v>
      </c>
    </row>
    <row r="39" spans="1:3" x14ac:dyDescent="0.25">
      <c r="A39" s="2">
        <f>IF(AND(SUM('Enter Data'!E58:I58)='Enter Data'!B58,SUM($A$35:$A$38) = 0,'Enter Data'!E58+'Enter Data'!F58&gt;=0.25, 'Enter Data'!G58&gt;=0.5), 5, 0)</f>
        <v>0</v>
      </c>
      <c r="B39" s="1" t="s">
        <v>56</v>
      </c>
      <c r="C39" s="1" t="s">
        <v>19</v>
      </c>
    </row>
    <row r="40" spans="1:3" x14ac:dyDescent="0.25">
      <c r="A40" s="2">
        <f>IF(AND(SUM('Enter Data'!E58:I58)='Enter Data'!B58,SUM($A$35:$A$39) = 0,'Enter Data'!H58&gt;=0.3,'Enter Data'!I58&lt;0.3, 'Enter Data'!E58+'Enter Data'!F58&lt;0.25), 6, 0)</f>
        <v>0</v>
      </c>
      <c r="B40" s="1" t="s">
        <v>57</v>
      </c>
      <c r="C40" s="1" t="s">
        <v>58</v>
      </c>
    </row>
    <row r="41" spans="1:3" x14ac:dyDescent="0.25">
      <c r="A41" s="2">
        <f>IF(AND(SUM('Enter Data'!E58:I58)='Enter Data'!B58,SUM($A$35:$A$40) = 0,'Enter Data'!E58+'Enter Data'!F58+'Enter Data'!G58&gt;=0.15, 'Enter Data'!E58+'Enter Data'!F58+'Enter Data'!G58&lt;0.3, 'Enter Data'!E58+'Enter Data'!F58&lt;0.25), 7, 0)</f>
        <v>0</v>
      </c>
      <c r="B41" s="1" t="s">
        <v>59</v>
      </c>
      <c r="C41" s="1" t="s">
        <v>58</v>
      </c>
    </row>
    <row r="42" spans="1:3" x14ac:dyDescent="0.25">
      <c r="A42" s="2">
        <f>IF(AND(SUM('Enter Data'!E58:I58)='Enter Data'!B58,SUM($A$35:$A$41) = 0,'Enter Data'!H58+'Enter Data'!I58&gt;=0.4, 'Enter Data'!H58&gt;='Enter Data'!I58, 'Enter Data'!E58+'Enter Data'!F58+'Enter Data'!G58&lt;=0.15), 8, 0)</f>
        <v>0</v>
      </c>
      <c r="B42" s="1" t="s">
        <v>60</v>
      </c>
      <c r="C42" s="1" t="s">
        <v>58</v>
      </c>
    </row>
    <row r="43" spans="1:3" x14ac:dyDescent="0.25">
      <c r="A43" s="2">
        <f>IF(AND(SUM('Enter Data'!E58:I58)='Enter Data'!B58,SUM($A$35:$A$42) = 0,'Enter Data'!E58+'Enter Data'!F58&gt;=0.25, 'Enter Data'!H58&gt;=0.5), 9, 0)</f>
        <v>0</v>
      </c>
      <c r="B43" s="1" t="s">
        <v>61</v>
      </c>
      <c r="C43" s="1" t="s">
        <v>58</v>
      </c>
    </row>
    <row r="44" spans="1:3" x14ac:dyDescent="0.25">
      <c r="A44" s="2">
        <f>IF(AND(SUM('Enter Data'!E58:I58)='Enter Data'!B58,SUM($A$35:$A$43) = 0,'Enter Data'!I58&gt;=0.3, 'Enter Data'!E58+'Enter Data'!F58+'Enter Data'!G58&lt;0.15, 'Enter Data'!I58&gt;'Enter Data'!H58), 10, 0)</f>
        <v>0</v>
      </c>
      <c r="B44" s="1" t="s">
        <v>62</v>
      </c>
      <c r="C44" s="1" t="s">
        <v>63</v>
      </c>
    </row>
    <row r="45" spans="1:3" x14ac:dyDescent="0.25">
      <c r="A45" s="2">
        <f>IF(AND(SUM('Enter Data'!E58:I58)='Enter Data'!B58,SUM($A$35:$A$44) = 0,'Enter Data'!H58+'Enter Data'!I58&gt;=0.4, 'Enter Data'!I58&gt;'Enter Data'!H58, 'Enter Data'!E58+'Enter Data'!F58+'Enter Data'!G58&lt;15), 11, 0)</f>
        <v>0</v>
      </c>
      <c r="B45" s="1" t="s">
        <v>64</v>
      </c>
      <c r="C45" s="1" t="s">
        <v>63</v>
      </c>
    </row>
    <row r="46" spans="1:3" x14ac:dyDescent="0.25">
      <c r="A46" s="2">
        <f>IF(AND(SUM('Enter Data'!E58:I58)='Enter Data'!B58,SUM($A$35:$A$45) = 0,'Enter Data'!E58+'Enter Data'!F58&gt;=0.25, 'Enter Data'!I58&gt;=0.5), 12, 0)</f>
        <v>0</v>
      </c>
      <c r="B46" s="1" t="s">
        <v>65</v>
      </c>
      <c r="C46" s="1" t="s">
        <v>63</v>
      </c>
    </row>
    <row r="47" spans="1:3" x14ac:dyDescent="0.25">
      <c r="A47" s="2">
        <f>IF(AND(SUM('Enter Data'!E58:I58)='Enter Data'!B58,SUM($A$35:$A$46) = 0,'Enter Data'!E58+'Enter Data'!F58+'Enter Data'!G58&gt;=0.3, 'Enter Data'!I58&gt;=0.5), 13, 0)</f>
        <v>0</v>
      </c>
      <c r="B47" s="1" t="s">
        <v>66</v>
      </c>
      <c r="C47" s="1" t="s">
        <v>63</v>
      </c>
    </row>
    <row r="48" spans="1:3" x14ac:dyDescent="0.25">
      <c r="A48" s="2">
        <f>SUM(A35:A47)+1</f>
        <v>5</v>
      </c>
      <c r="B48" s="4"/>
      <c r="C48"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EA023-B3F0-486D-830E-D699C07BC3D2}">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Data'!C59+1.5*'Enter Data'!D59&lt;0.15,1,0)</f>
        <v>0</v>
      </c>
      <c r="B2" s="1" t="s">
        <v>14</v>
      </c>
      <c r="C2" s="1" t="s">
        <v>15</v>
      </c>
    </row>
    <row r="3" spans="1:3" x14ac:dyDescent="0.25">
      <c r="A3" s="2">
        <f>IF(AND('Enter Data'!C59+1.5*'Enter Data'!D59&gt;=0.15, 'Enter Data'!C59+2*'Enter Data'!D59&lt;0.3), 2, 0)</f>
        <v>0</v>
      </c>
      <c r="B3" s="1" t="s">
        <v>16</v>
      </c>
      <c r="C3" s="1" t="s">
        <v>17</v>
      </c>
    </row>
    <row r="4" spans="1:3" x14ac:dyDescent="0.25">
      <c r="A4" s="2">
        <f>IF(OR(AND('Enter Data'!D59&gt;=0.07, 'Enter Data'!D59&lt;0.2,'Enter Data'!B59&gt;0.52,'Enter Data'!C59+2*'Enter Data'!D59&gt;=0.3), AND('Enter Data'!D59&lt;0.07, 'Enter Data'!C59&lt;0.5, 'Enter Data'!C59+2*'Enter Data'!D59&gt;=0.3)), 3,0)</f>
        <v>0</v>
      </c>
      <c r="B4" s="1" t="s">
        <v>18</v>
      </c>
      <c r="C4" s="1" t="s">
        <v>19</v>
      </c>
    </row>
    <row r="5" spans="1:3" x14ac:dyDescent="0.25">
      <c r="A5" s="2">
        <f>IF(AND('Enter Data'!D59&gt;=0.07, 'Enter Data'!D59&lt;0.27, 'Enter Data'!C59&gt;=0.28, 'Enter Data'!C59&lt;0.5, 'Enter Data'!B59&lt;=0.52), 4, 0)</f>
        <v>0</v>
      </c>
      <c r="B5" s="1" t="s">
        <v>20</v>
      </c>
      <c r="C5" s="1" t="s">
        <v>21</v>
      </c>
    </row>
    <row r="6" spans="1:3" x14ac:dyDescent="0.25">
      <c r="A6" s="2">
        <f>IF(OR(AND('Enter Data'!C59&gt;=0.5, 'Enter Data'!D59&gt;=0.12,'Enter Data'!D59&lt;0.27), AND('Enter Data'!C59&gt;=0.5,'Enter Data'!C59&lt;0.8,'Enter Data'!D59&lt;0.12)), 5,0)</f>
        <v>0</v>
      </c>
      <c r="B6" s="1" t="s">
        <v>22</v>
      </c>
      <c r="C6" s="1" t="s">
        <v>23</v>
      </c>
    </row>
    <row r="7" spans="1:3" x14ac:dyDescent="0.25">
      <c r="A7" s="2">
        <f>IF(AND('Enter Data'!C59&gt;=0.8, 'Enter Data'!D59&lt;0.12), 6, 0)</f>
        <v>6</v>
      </c>
      <c r="B7" s="1" t="s">
        <v>24</v>
      </c>
      <c r="C7" s="1" t="s">
        <v>25</v>
      </c>
    </row>
    <row r="8" spans="1:3" x14ac:dyDescent="0.25">
      <c r="A8" s="2">
        <f>IF(AND('Enter Data'!D59&gt;=0.2, 'Enter Data'!D59&lt;0.35, 'Enter Data'!C59&lt;0.28, 'Enter Data'!B59&gt;0.45), 7, 0)</f>
        <v>0</v>
      </c>
      <c r="B8" s="1" t="s">
        <v>26</v>
      </c>
      <c r="C8" s="1" t="s">
        <v>27</v>
      </c>
    </row>
    <row r="9" spans="1:3" x14ac:dyDescent="0.25">
      <c r="A9" s="2">
        <f>IF(AND('Enter Data'!D59&gt;=0.27, 'Enter Data'!D59&lt;0.4, 'Enter Data'!B59&gt;0.2, 'Enter Data'!B59&lt;=0.45), 8, 0)</f>
        <v>0</v>
      </c>
      <c r="B9" s="1" t="s">
        <v>28</v>
      </c>
      <c r="C9" s="1" t="s">
        <v>29</v>
      </c>
    </row>
    <row r="10" spans="1:3" x14ac:dyDescent="0.25">
      <c r="A10" s="2">
        <f>IF(AND('Enter Data'!D59&gt;=0.27, 'Enter Data'!D59&lt;0.4, 'Enter Data'!B59&lt;=0.2), 9, 0)</f>
        <v>0</v>
      </c>
      <c r="B10" s="1" t="s">
        <v>30</v>
      </c>
      <c r="C10" s="1" t="s">
        <v>31</v>
      </c>
    </row>
    <row r="11" spans="1:3" x14ac:dyDescent="0.25">
      <c r="A11" s="2">
        <f>IF(AND('Enter Data'!D59&gt;=0.35, 'Enter Data'!B59&gt;0.45), 10, 0)</f>
        <v>0</v>
      </c>
      <c r="B11" s="1" t="s">
        <v>32</v>
      </c>
      <c r="C11" s="1" t="s">
        <v>33</v>
      </c>
    </row>
    <row r="12" spans="1:3" x14ac:dyDescent="0.25">
      <c r="A12" s="2">
        <f>IF(AND('Enter Data'!D59&gt;=0.4, 'Enter Data'!C59&gt;=0.4), 11, 0)</f>
        <v>0</v>
      </c>
      <c r="B12" s="1" t="s">
        <v>34</v>
      </c>
      <c r="C12" s="1" t="s">
        <v>35</v>
      </c>
    </row>
    <row r="13" spans="1:3" x14ac:dyDescent="0.25">
      <c r="A13" s="2">
        <f>IF(AND('Enter Data'!D59&gt;=0.4, 'Enter Data'!B59&lt;=0.45,'Enter Data'!C59&lt;0.4),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Data'!E59:I59)='Enter Data'!B59, 'Enter Data'!E59+'Enter Data'!F59&gt;=0.25, 'Enter Data'!G59&lt;0.5, 'Enter Data'!H59&lt;0.5, 'Enter Data'!I59&lt;0.5), 1, 0)</f>
        <v>0</v>
      </c>
      <c r="B17" s="1" t="s">
        <v>38</v>
      </c>
      <c r="C17" s="1" t="s">
        <v>39</v>
      </c>
    </row>
    <row r="18" spans="1:3" x14ac:dyDescent="0.25">
      <c r="A18" s="2">
        <f>IF(AND(SUM('Enter Data'!E59:I59)='Enter Data'!B59,SUM($A$17) = 0, 'Enter Data'!E59+'Enter Data'!F59+'Enter Data'!G59&gt;=0.25, 'Enter Data'!E59+'Enter Data'!F59&lt;0.25, 'Enter Data'!H59&lt;0.5,'Enter Data'!I59&lt;0.5), 2, 0)</f>
        <v>0</v>
      </c>
      <c r="B18" s="1" t="s">
        <v>40</v>
      </c>
      <c r="C18" s="1" t="s">
        <v>15</v>
      </c>
    </row>
    <row r="19" spans="1:3" x14ac:dyDescent="0.25">
      <c r="A19" s="2">
        <f>IF(AND(SUM('Enter Data'!E59:I59)='Enter Data'!B59,SUM($A$17:$A$18) = 0, 'Enter Data'!G59&gt;=0.5, 'Enter Data'!E59+'Enter Data'!F59&gt;=0.25), 3, 0)</f>
        <v>0</v>
      </c>
      <c r="B19" s="1" t="s">
        <v>41</v>
      </c>
      <c r="C19" s="1" t="s">
        <v>15</v>
      </c>
    </row>
    <row r="20" spans="1:3" x14ac:dyDescent="0.25">
      <c r="A20" s="2">
        <f>IF(AND(SUM('Enter Data'!E59:I59)='Enter Data'!B59,SUM($A$17:$A$19) = 0, 'Enter Data'!H59&gt;=0.5, 'Enter Data'!H59&gt;'Enter Data'!I59), 4, 0)</f>
        <v>0</v>
      </c>
      <c r="B20" s="1" t="s">
        <v>42</v>
      </c>
      <c r="C20" s="1" t="s">
        <v>43</v>
      </c>
    </row>
    <row r="21" spans="1:3" x14ac:dyDescent="0.25">
      <c r="A21" s="2">
        <f>IF(AND(SUM('Enter Data'!E59:I59)='Enter Data'!B59,SUM($A$17:$A$20) = 0, 'Enter Data'!E59+'Enter Data'!F59+'Enter Data'!G59&lt;0.25, 'Enter Data'!I59&lt;0.5), 5, 0)</f>
        <v>5</v>
      </c>
      <c r="B21" s="1" t="s">
        <v>44</v>
      </c>
      <c r="C21" s="1" t="s">
        <v>43</v>
      </c>
    </row>
    <row r="22" spans="1:3" x14ac:dyDescent="0.25">
      <c r="A22" s="2">
        <f>IF(AND(SUM('Enter Data'!E59:I59)='Enter Data'!B59,SUM($A$17:$A$21) = 0, 'Enter Data'!I59&gt;=0.5),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Data'!E59:I59)='Enter Data'!B59, 'Enter Data'!E59+'Enter Data'!F59&gt;=0.25, 'Enter Data'!G59&lt;0.5, 'Enter Data'!H59&lt;0.5, 'Enter Data'!I59&lt;0.5), 1, 0)</f>
        <v>0</v>
      </c>
      <c r="B26" s="1" t="s">
        <v>38</v>
      </c>
      <c r="C26" s="1" t="s">
        <v>48</v>
      </c>
    </row>
    <row r="27" spans="1:3" x14ac:dyDescent="0.25">
      <c r="A27" s="2">
        <f>IF(AND(SUM('Enter Data'!E59:I59)='Enter Data'!B59,SUM($A$26) = 0, 'Enter Data'!E59+'Enter Data'!F59+'Enter Data'!G59&gt;=0.25, 'Enter Data'!E59+'Enter Data'!F59&lt;0.25, 'Enter Data'!H59&lt;0.5,'Enter Data'!I59&lt;0.5), 2, 0)</f>
        <v>0</v>
      </c>
      <c r="B27" s="1" t="s">
        <v>40</v>
      </c>
      <c r="C27" s="1" t="s">
        <v>17</v>
      </c>
    </row>
    <row r="28" spans="1:3" x14ac:dyDescent="0.25">
      <c r="A28" s="2">
        <f>IF(AND(SUM('Enter Data'!E59:I59)='Enter Data'!B59,SUM($A$26:$A$27) = 0, 'Enter Data'!G59&gt;=0.5, 'Enter Data'!E59+'Enter Data'!F59&gt;=0.25),3, 0)</f>
        <v>0</v>
      </c>
      <c r="B28" s="1" t="s">
        <v>41</v>
      </c>
      <c r="C28" s="1" t="s">
        <v>17</v>
      </c>
    </row>
    <row r="29" spans="1:3" x14ac:dyDescent="0.25">
      <c r="A29" s="2">
        <f>IF(AND(SUM('Enter Data'!E59:I59)='Enter Data'!B59,SUM($A$26:$A$28) = 0, 'Enter Data'!H59&gt;=0.5), 4, 0)</f>
        <v>0</v>
      </c>
      <c r="B29" s="1" t="s">
        <v>49</v>
      </c>
      <c r="C29" s="1" t="s">
        <v>50</v>
      </c>
    </row>
    <row r="30" spans="1:3" x14ac:dyDescent="0.25">
      <c r="A30" s="2">
        <f>IF(AND(SUM('Enter Data'!E59:I59)='Enter Data'!B59,SUM($A$26:$A$29) = 0, 'Enter Data'!E59+'Enter Data'!F59+'Enter Data'!G59&lt;0.25, 'Enter Data'!I59&lt;0.5), 5, 0)</f>
        <v>5</v>
      </c>
      <c r="B30" s="1" t="s">
        <v>44</v>
      </c>
      <c r="C30" s="1" t="s">
        <v>50</v>
      </c>
    </row>
    <row r="31" spans="1:3" x14ac:dyDescent="0.25">
      <c r="A31" s="2">
        <f>IF(AND(SUM('Enter Data'!E59:I59)='Enter Data'!B59,SUM($A$26:$A$30) = 0, 'Enter Data'!I59&gt;=0.5),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Data'!E59:I59)='Enter Data'!B59, 'Enter Data'!E59+'Enter Data'!F59&gt;=0.25, 'Enter Data'!G59&lt;0.5, 'Enter Data'!H59&lt;0.5, 'Enter Data'!I59&lt;0.5), 1, 0)</f>
        <v>0</v>
      </c>
      <c r="B35" s="1" t="s">
        <v>38</v>
      </c>
      <c r="C35" s="1" t="s">
        <v>11</v>
      </c>
    </row>
    <row r="36" spans="1:3" x14ac:dyDescent="0.25">
      <c r="A36" s="2">
        <f>IF(AND(SUM('Enter Data'!E59:I59)='Enter Data'!B59,SUM($A$35) = 0,'Enter Data'!E59+'Enter Data'!F59+'Enter Data'!G59&gt;=0.3, 'Enter Data'!I59&gt;=0.3, 'Enter Data'!I59&lt;0.5), 2, 0)</f>
        <v>0</v>
      </c>
      <c r="B36" s="1" t="s">
        <v>53</v>
      </c>
      <c r="C36" s="1" t="s">
        <v>11</v>
      </c>
    </row>
    <row r="37" spans="1:3" x14ac:dyDescent="0.25">
      <c r="A37" s="2">
        <f>IF(AND(SUM('Enter Data'!E59:I59)='Enter Data'!B59,SUM($A$35:$A$36) = 0, 'Enter Data'!E59+'Enter Data'!F59+'Enter Data'!G59&gt;=0.3, 'Enter Data'!E59+'Enter Data'!F59&lt;0.25, 'Enter Data'!H59&lt;0.3,'Enter Data'!I59&lt;0.3), 3, 0)</f>
        <v>0</v>
      </c>
      <c r="B37" s="1" t="s">
        <v>54</v>
      </c>
      <c r="C37" s="1" t="s">
        <v>19</v>
      </c>
    </row>
    <row r="38" spans="1:3" x14ac:dyDescent="0.25">
      <c r="A38" s="2">
        <f>IF(AND(SUM('Enter Data'!E59:I59)='Enter Data'!B59,SUM($A$35:$A$37) = 0,'Enter Data'!E59+'Enter Data'!F59+'Enter Data'!G59&lt;=0.15,'Enter Data'!H59&lt;0.3,'Enter Data'!I59&lt;0.3,'Enter Data'!H59+'Enter Data'!I59&lt;0.4), 4, 0)</f>
        <v>4</v>
      </c>
      <c r="B38" s="1" t="s">
        <v>55</v>
      </c>
      <c r="C38" s="1" t="s">
        <v>19</v>
      </c>
    </row>
    <row r="39" spans="1:3" x14ac:dyDescent="0.25">
      <c r="A39" s="2">
        <f>IF(AND(SUM('Enter Data'!E59:I59)='Enter Data'!B59,SUM($A$35:$A$38) = 0,'Enter Data'!E59+'Enter Data'!F59&gt;=0.25, 'Enter Data'!G59&gt;=0.5), 5, 0)</f>
        <v>0</v>
      </c>
      <c r="B39" s="1" t="s">
        <v>56</v>
      </c>
      <c r="C39" s="1" t="s">
        <v>19</v>
      </c>
    </row>
    <row r="40" spans="1:3" x14ac:dyDescent="0.25">
      <c r="A40" s="2">
        <f>IF(AND(SUM('Enter Data'!E59:I59)='Enter Data'!B59,SUM($A$35:$A$39) = 0,'Enter Data'!H59&gt;=0.3,'Enter Data'!I59&lt;0.3, 'Enter Data'!E59+'Enter Data'!F59&lt;0.25), 6, 0)</f>
        <v>0</v>
      </c>
      <c r="B40" s="1" t="s">
        <v>57</v>
      </c>
      <c r="C40" s="1" t="s">
        <v>58</v>
      </c>
    </row>
    <row r="41" spans="1:3" x14ac:dyDescent="0.25">
      <c r="A41" s="2">
        <f>IF(AND(SUM('Enter Data'!E59:I59)='Enter Data'!B59,SUM($A$35:$A$40) = 0,'Enter Data'!E59+'Enter Data'!F59+'Enter Data'!G59&gt;=0.15, 'Enter Data'!E59+'Enter Data'!F59+'Enter Data'!G59&lt;0.3, 'Enter Data'!E59+'Enter Data'!F59&lt;0.25), 7, 0)</f>
        <v>0</v>
      </c>
      <c r="B41" s="1" t="s">
        <v>59</v>
      </c>
      <c r="C41" s="1" t="s">
        <v>58</v>
      </c>
    </row>
    <row r="42" spans="1:3" x14ac:dyDescent="0.25">
      <c r="A42" s="2">
        <f>IF(AND(SUM('Enter Data'!E59:I59)='Enter Data'!B59,SUM($A$35:$A$41) = 0,'Enter Data'!H59+'Enter Data'!I59&gt;=0.4, 'Enter Data'!H59&gt;='Enter Data'!I59, 'Enter Data'!E59+'Enter Data'!F59+'Enter Data'!G59&lt;=0.15), 8, 0)</f>
        <v>0</v>
      </c>
      <c r="B42" s="1" t="s">
        <v>60</v>
      </c>
      <c r="C42" s="1" t="s">
        <v>58</v>
      </c>
    </row>
    <row r="43" spans="1:3" x14ac:dyDescent="0.25">
      <c r="A43" s="2">
        <f>IF(AND(SUM('Enter Data'!E59:I59)='Enter Data'!B59,SUM($A$35:$A$42) = 0,'Enter Data'!E59+'Enter Data'!F59&gt;=0.25, 'Enter Data'!H59&gt;=0.5), 9, 0)</f>
        <v>0</v>
      </c>
      <c r="B43" s="1" t="s">
        <v>61</v>
      </c>
      <c r="C43" s="1" t="s">
        <v>58</v>
      </c>
    </row>
    <row r="44" spans="1:3" x14ac:dyDescent="0.25">
      <c r="A44" s="2">
        <f>IF(AND(SUM('Enter Data'!E59:I59)='Enter Data'!B59,SUM($A$35:$A$43) = 0,'Enter Data'!I59&gt;=0.3, 'Enter Data'!E59+'Enter Data'!F59+'Enter Data'!G59&lt;0.15, 'Enter Data'!I59&gt;'Enter Data'!H59), 10, 0)</f>
        <v>0</v>
      </c>
      <c r="B44" s="1" t="s">
        <v>62</v>
      </c>
      <c r="C44" s="1" t="s">
        <v>63</v>
      </c>
    </row>
    <row r="45" spans="1:3" x14ac:dyDescent="0.25">
      <c r="A45" s="2">
        <f>IF(AND(SUM('Enter Data'!E59:I59)='Enter Data'!B59,SUM($A$35:$A$44) = 0,'Enter Data'!H59+'Enter Data'!I59&gt;=0.4, 'Enter Data'!I59&gt;'Enter Data'!H59, 'Enter Data'!E59+'Enter Data'!F59+'Enter Data'!G59&lt;15), 11, 0)</f>
        <v>0</v>
      </c>
      <c r="B45" s="1" t="s">
        <v>64</v>
      </c>
      <c r="C45" s="1" t="s">
        <v>63</v>
      </c>
    </row>
    <row r="46" spans="1:3" x14ac:dyDescent="0.25">
      <c r="A46" s="2">
        <f>IF(AND(SUM('Enter Data'!E59:I59)='Enter Data'!B59,SUM($A$35:$A$45) = 0,'Enter Data'!E59+'Enter Data'!F59&gt;=0.25, 'Enter Data'!I59&gt;=0.5), 12, 0)</f>
        <v>0</v>
      </c>
      <c r="B46" s="1" t="s">
        <v>65</v>
      </c>
      <c r="C46" s="1" t="s">
        <v>63</v>
      </c>
    </row>
    <row r="47" spans="1:3" x14ac:dyDescent="0.25">
      <c r="A47" s="2">
        <f>IF(AND(SUM('Enter Data'!E59:I59)='Enter Data'!B59,SUM($A$35:$A$46) = 0,'Enter Data'!E59+'Enter Data'!F59+'Enter Data'!G59&gt;=0.3, 'Enter Data'!I59&gt;=0.5), 13, 0)</f>
        <v>0</v>
      </c>
      <c r="B47" s="1" t="s">
        <v>66</v>
      </c>
      <c r="C47" s="1" t="s">
        <v>63</v>
      </c>
    </row>
    <row r="48" spans="1:3" x14ac:dyDescent="0.25">
      <c r="A48" s="2">
        <f>SUM(A35:A47)+1</f>
        <v>5</v>
      </c>
      <c r="B48" s="4"/>
      <c r="C48"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62D6D-474C-415D-9E8B-1F88A2244897}">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Data'!C60+1.5*'Enter Data'!D60&lt;0.15,1,0)</f>
        <v>0</v>
      </c>
      <c r="B2" s="1" t="s">
        <v>14</v>
      </c>
      <c r="C2" s="1" t="s">
        <v>15</v>
      </c>
    </row>
    <row r="3" spans="1:3" x14ac:dyDescent="0.25">
      <c r="A3" s="2">
        <f>IF(AND('Enter Data'!C60+1.5*'Enter Data'!D60&gt;=0.15, 'Enter Data'!C60+2*'Enter Data'!D60&lt;0.3), 2, 0)</f>
        <v>0</v>
      </c>
      <c r="B3" s="1" t="s">
        <v>16</v>
      </c>
      <c r="C3" s="1" t="s">
        <v>17</v>
      </c>
    </row>
    <row r="4" spans="1:3" x14ac:dyDescent="0.25">
      <c r="A4" s="2">
        <f>IF(OR(AND('Enter Data'!D60&gt;=0.07, 'Enter Data'!D60&lt;0.2,'Enter Data'!B60&gt;0.52,'Enter Data'!C60+2*'Enter Data'!D60&gt;=0.3), AND('Enter Data'!D60&lt;0.07, 'Enter Data'!C60&lt;0.5, 'Enter Data'!C60+2*'Enter Data'!D60&gt;=0.3)), 3,0)</f>
        <v>0</v>
      </c>
      <c r="B4" s="1" t="s">
        <v>18</v>
      </c>
      <c r="C4" s="1" t="s">
        <v>19</v>
      </c>
    </row>
    <row r="5" spans="1:3" x14ac:dyDescent="0.25">
      <c r="A5" s="2">
        <f>IF(AND('Enter Data'!D60&gt;=0.07, 'Enter Data'!D60&lt;0.27, 'Enter Data'!C60&gt;=0.28, 'Enter Data'!C60&lt;0.5, 'Enter Data'!B60&lt;=0.52), 4, 0)</f>
        <v>0</v>
      </c>
      <c r="B5" s="1" t="s">
        <v>20</v>
      </c>
      <c r="C5" s="1" t="s">
        <v>21</v>
      </c>
    </row>
    <row r="6" spans="1:3" x14ac:dyDescent="0.25">
      <c r="A6" s="2">
        <f>IF(OR(AND('Enter Data'!C60&gt;=0.5, 'Enter Data'!D60&gt;=0.12,'Enter Data'!D60&lt;0.27), AND('Enter Data'!C60&gt;=0.5,'Enter Data'!C60&lt;0.8,'Enter Data'!D60&lt;0.12)), 5,0)</f>
        <v>0</v>
      </c>
      <c r="B6" s="1" t="s">
        <v>22</v>
      </c>
      <c r="C6" s="1" t="s">
        <v>23</v>
      </c>
    </row>
    <row r="7" spans="1:3" x14ac:dyDescent="0.25">
      <c r="A7" s="2">
        <f>IF(AND('Enter Data'!C60&gt;=0.8, 'Enter Data'!D60&lt;0.12), 6, 0)</f>
        <v>6</v>
      </c>
      <c r="B7" s="1" t="s">
        <v>24</v>
      </c>
      <c r="C7" s="1" t="s">
        <v>25</v>
      </c>
    </row>
    <row r="8" spans="1:3" x14ac:dyDescent="0.25">
      <c r="A8" s="2">
        <f>IF(AND('Enter Data'!D60&gt;=0.2, 'Enter Data'!D60&lt;0.35, 'Enter Data'!C60&lt;0.28, 'Enter Data'!B60&gt;0.45), 7, 0)</f>
        <v>0</v>
      </c>
      <c r="B8" s="1" t="s">
        <v>26</v>
      </c>
      <c r="C8" s="1" t="s">
        <v>27</v>
      </c>
    </row>
    <row r="9" spans="1:3" x14ac:dyDescent="0.25">
      <c r="A9" s="2">
        <f>IF(AND('Enter Data'!D60&gt;=0.27, 'Enter Data'!D60&lt;0.4, 'Enter Data'!B60&gt;0.2, 'Enter Data'!B60&lt;=0.45), 8, 0)</f>
        <v>0</v>
      </c>
      <c r="B9" s="1" t="s">
        <v>28</v>
      </c>
      <c r="C9" s="1" t="s">
        <v>29</v>
      </c>
    </row>
    <row r="10" spans="1:3" x14ac:dyDescent="0.25">
      <c r="A10" s="2">
        <f>IF(AND('Enter Data'!D60&gt;=0.27, 'Enter Data'!D60&lt;0.4, 'Enter Data'!B60&lt;=0.2), 9, 0)</f>
        <v>0</v>
      </c>
      <c r="B10" s="1" t="s">
        <v>30</v>
      </c>
      <c r="C10" s="1" t="s">
        <v>31</v>
      </c>
    </row>
    <row r="11" spans="1:3" x14ac:dyDescent="0.25">
      <c r="A11" s="2">
        <f>IF(AND('Enter Data'!D60&gt;=0.35, 'Enter Data'!B60&gt;0.45), 10, 0)</f>
        <v>0</v>
      </c>
      <c r="B11" s="1" t="s">
        <v>32</v>
      </c>
      <c r="C11" s="1" t="s">
        <v>33</v>
      </c>
    </row>
    <row r="12" spans="1:3" x14ac:dyDescent="0.25">
      <c r="A12" s="2">
        <f>IF(AND('Enter Data'!D60&gt;=0.4, 'Enter Data'!C60&gt;=0.4), 11, 0)</f>
        <v>0</v>
      </c>
      <c r="B12" s="1" t="s">
        <v>34</v>
      </c>
      <c r="C12" s="1" t="s">
        <v>35</v>
      </c>
    </row>
    <row r="13" spans="1:3" x14ac:dyDescent="0.25">
      <c r="A13" s="2">
        <f>IF(AND('Enter Data'!D60&gt;=0.4, 'Enter Data'!B60&lt;=0.45,'Enter Data'!C60&lt;0.4),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Data'!E60:I60)='Enter Data'!B60, 'Enter Data'!E60+'Enter Data'!F60&gt;=0.25, 'Enter Data'!G60&lt;0.5, 'Enter Data'!H60&lt;0.5, 'Enter Data'!I60&lt;0.5), 1, 0)</f>
        <v>0</v>
      </c>
      <c r="B17" s="1" t="s">
        <v>38</v>
      </c>
      <c r="C17" s="1" t="s">
        <v>39</v>
      </c>
    </row>
    <row r="18" spans="1:3" x14ac:dyDescent="0.25">
      <c r="A18" s="2">
        <f>IF(AND(SUM('Enter Data'!E60:I60)='Enter Data'!B60,SUM($A$17) = 0, 'Enter Data'!E60+'Enter Data'!F60+'Enter Data'!G60&gt;=0.25, 'Enter Data'!E60+'Enter Data'!F60&lt;0.25, 'Enter Data'!H60&lt;0.5,'Enter Data'!I60&lt;0.5), 2, 0)</f>
        <v>0</v>
      </c>
      <c r="B18" s="1" t="s">
        <v>40</v>
      </c>
      <c r="C18" s="1" t="s">
        <v>15</v>
      </c>
    </row>
    <row r="19" spans="1:3" x14ac:dyDescent="0.25">
      <c r="A19" s="2">
        <f>IF(AND(SUM('Enter Data'!E60:I60)='Enter Data'!B60,SUM($A$17:$A$18) = 0, 'Enter Data'!G60&gt;=0.5, 'Enter Data'!E60+'Enter Data'!F60&gt;=0.25), 3, 0)</f>
        <v>0</v>
      </c>
      <c r="B19" s="1" t="s">
        <v>41</v>
      </c>
      <c r="C19" s="1" t="s">
        <v>15</v>
      </c>
    </row>
    <row r="20" spans="1:3" x14ac:dyDescent="0.25">
      <c r="A20" s="2">
        <f>IF(AND(SUM('Enter Data'!E60:I60)='Enter Data'!B60,SUM($A$17:$A$19) = 0, 'Enter Data'!H60&gt;=0.5, 'Enter Data'!H60&gt;'Enter Data'!I60), 4, 0)</f>
        <v>0</v>
      </c>
      <c r="B20" s="1" t="s">
        <v>42</v>
      </c>
      <c r="C20" s="1" t="s">
        <v>43</v>
      </c>
    </row>
    <row r="21" spans="1:3" x14ac:dyDescent="0.25">
      <c r="A21" s="2">
        <f>IF(AND(SUM('Enter Data'!E60:I60)='Enter Data'!B60,SUM($A$17:$A$20) = 0, 'Enter Data'!E60+'Enter Data'!F60+'Enter Data'!G60&lt;0.25, 'Enter Data'!I60&lt;0.5), 5, 0)</f>
        <v>5</v>
      </c>
      <c r="B21" s="1" t="s">
        <v>44</v>
      </c>
      <c r="C21" s="1" t="s">
        <v>43</v>
      </c>
    </row>
    <row r="22" spans="1:3" x14ac:dyDescent="0.25">
      <c r="A22" s="2">
        <f>IF(AND(SUM('Enter Data'!E60:I60)='Enter Data'!B60,SUM($A$17:$A$21) = 0, 'Enter Data'!I60&gt;=0.5),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Data'!E60:I60)='Enter Data'!B60, 'Enter Data'!E60+'Enter Data'!F60&gt;=0.25, 'Enter Data'!G60&lt;0.5, 'Enter Data'!H60&lt;0.5, 'Enter Data'!I60&lt;0.5), 1, 0)</f>
        <v>0</v>
      </c>
      <c r="B26" s="1" t="s">
        <v>38</v>
      </c>
      <c r="C26" s="1" t="s">
        <v>48</v>
      </c>
    </row>
    <row r="27" spans="1:3" x14ac:dyDescent="0.25">
      <c r="A27" s="2">
        <f>IF(AND(SUM('Enter Data'!E60:I60)='Enter Data'!B60,SUM($A$26) = 0, 'Enter Data'!E60+'Enter Data'!F60+'Enter Data'!G60&gt;=0.25, 'Enter Data'!E60+'Enter Data'!F60&lt;0.25, 'Enter Data'!H60&lt;0.5,'Enter Data'!I60&lt;0.5), 2, 0)</f>
        <v>0</v>
      </c>
      <c r="B27" s="1" t="s">
        <v>40</v>
      </c>
      <c r="C27" s="1" t="s">
        <v>17</v>
      </c>
    </row>
    <row r="28" spans="1:3" x14ac:dyDescent="0.25">
      <c r="A28" s="2">
        <f>IF(AND(SUM('Enter Data'!E60:I60)='Enter Data'!B60,SUM($A$26:$A$27) = 0, 'Enter Data'!G60&gt;=0.5, 'Enter Data'!E60+'Enter Data'!F60&gt;=0.25),3, 0)</f>
        <v>0</v>
      </c>
      <c r="B28" s="1" t="s">
        <v>41</v>
      </c>
      <c r="C28" s="1" t="s">
        <v>17</v>
      </c>
    </row>
    <row r="29" spans="1:3" x14ac:dyDescent="0.25">
      <c r="A29" s="2">
        <f>IF(AND(SUM('Enter Data'!E60:I60)='Enter Data'!B60,SUM($A$26:$A$28) = 0, 'Enter Data'!H60&gt;=0.5), 4, 0)</f>
        <v>0</v>
      </c>
      <c r="B29" s="1" t="s">
        <v>49</v>
      </c>
      <c r="C29" s="1" t="s">
        <v>50</v>
      </c>
    </row>
    <row r="30" spans="1:3" x14ac:dyDescent="0.25">
      <c r="A30" s="2">
        <f>IF(AND(SUM('Enter Data'!E60:I60)='Enter Data'!B60,SUM($A$26:$A$29) = 0, 'Enter Data'!E60+'Enter Data'!F60+'Enter Data'!G60&lt;0.25, 'Enter Data'!I60&lt;0.5), 5, 0)</f>
        <v>5</v>
      </c>
      <c r="B30" s="1" t="s">
        <v>44</v>
      </c>
      <c r="C30" s="1" t="s">
        <v>50</v>
      </c>
    </row>
    <row r="31" spans="1:3" x14ac:dyDescent="0.25">
      <c r="A31" s="2">
        <f>IF(AND(SUM('Enter Data'!E60:I60)='Enter Data'!B60,SUM($A$26:$A$30) = 0, 'Enter Data'!I60&gt;=0.5),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Data'!E60:I60)='Enter Data'!B60, 'Enter Data'!E60+'Enter Data'!F60&gt;=0.25, 'Enter Data'!G60&lt;0.5, 'Enter Data'!H60&lt;0.5, 'Enter Data'!I60&lt;0.5), 1, 0)</f>
        <v>0</v>
      </c>
      <c r="B35" s="1" t="s">
        <v>38</v>
      </c>
      <c r="C35" s="1" t="s">
        <v>11</v>
      </c>
    </row>
    <row r="36" spans="1:3" x14ac:dyDescent="0.25">
      <c r="A36" s="2">
        <f>IF(AND(SUM('Enter Data'!E60:I60)='Enter Data'!B60,SUM($A$35) = 0,'Enter Data'!E60+'Enter Data'!F60+'Enter Data'!G60&gt;=0.3, 'Enter Data'!I60&gt;=0.3, 'Enter Data'!I60&lt;0.5), 2, 0)</f>
        <v>0</v>
      </c>
      <c r="B36" s="1" t="s">
        <v>53</v>
      </c>
      <c r="C36" s="1" t="s">
        <v>11</v>
      </c>
    </row>
    <row r="37" spans="1:3" x14ac:dyDescent="0.25">
      <c r="A37" s="2">
        <f>IF(AND(SUM('Enter Data'!E60:I60)='Enter Data'!B60,SUM($A$35:$A$36) = 0, 'Enter Data'!E60+'Enter Data'!F60+'Enter Data'!G60&gt;=0.3, 'Enter Data'!E60+'Enter Data'!F60&lt;0.25, 'Enter Data'!H60&lt;0.3,'Enter Data'!I60&lt;0.3), 3, 0)</f>
        <v>0</v>
      </c>
      <c r="B37" s="1" t="s">
        <v>54</v>
      </c>
      <c r="C37" s="1" t="s">
        <v>19</v>
      </c>
    </row>
    <row r="38" spans="1:3" x14ac:dyDescent="0.25">
      <c r="A38" s="2">
        <f>IF(AND(SUM('Enter Data'!E60:I60)='Enter Data'!B60,SUM($A$35:$A$37) = 0,'Enter Data'!E60+'Enter Data'!F60+'Enter Data'!G60&lt;=0.15,'Enter Data'!H60&lt;0.3,'Enter Data'!I60&lt;0.3,'Enter Data'!H60+'Enter Data'!I60&lt;0.4), 4, 0)</f>
        <v>4</v>
      </c>
      <c r="B38" s="1" t="s">
        <v>55</v>
      </c>
      <c r="C38" s="1" t="s">
        <v>19</v>
      </c>
    </row>
    <row r="39" spans="1:3" x14ac:dyDescent="0.25">
      <c r="A39" s="2">
        <f>IF(AND(SUM('Enter Data'!E60:I60)='Enter Data'!B60,SUM($A$35:$A$38) = 0,'Enter Data'!E60+'Enter Data'!F60&gt;=0.25, 'Enter Data'!G60&gt;=0.5), 5, 0)</f>
        <v>0</v>
      </c>
      <c r="B39" s="1" t="s">
        <v>56</v>
      </c>
      <c r="C39" s="1" t="s">
        <v>19</v>
      </c>
    </row>
    <row r="40" spans="1:3" x14ac:dyDescent="0.25">
      <c r="A40" s="2">
        <f>IF(AND(SUM('Enter Data'!E60:I60)='Enter Data'!B60,SUM($A$35:$A$39) = 0,'Enter Data'!H60&gt;=0.3,'Enter Data'!I60&lt;0.3, 'Enter Data'!E60+'Enter Data'!F60&lt;0.25), 6, 0)</f>
        <v>0</v>
      </c>
      <c r="B40" s="1" t="s">
        <v>57</v>
      </c>
      <c r="C40" s="1" t="s">
        <v>58</v>
      </c>
    </row>
    <row r="41" spans="1:3" x14ac:dyDescent="0.25">
      <c r="A41" s="2">
        <f>IF(AND(SUM('Enter Data'!E60:I60)='Enter Data'!B60,SUM($A$35:$A$40) = 0,'Enter Data'!E60+'Enter Data'!F60+'Enter Data'!G60&gt;=0.15, 'Enter Data'!E60+'Enter Data'!F60+'Enter Data'!G60&lt;0.3, 'Enter Data'!E60+'Enter Data'!F60&lt;0.25), 7, 0)</f>
        <v>0</v>
      </c>
      <c r="B41" s="1" t="s">
        <v>59</v>
      </c>
      <c r="C41" s="1" t="s">
        <v>58</v>
      </c>
    </row>
    <row r="42" spans="1:3" x14ac:dyDescent="0.25">
      <c r="A42" s="2">
        <f>IF(AND(SUM('Enter Data'!E60:I60)='Enter Data'!B60,SUM($A$35:$A$41) = 0,'Enter Data'!H60+'Enter Data'!I60&gt;=0.4, 'Enter Data'!H60&gt;='Enter Data'!I60, 'Enter Data'!E60+'Enter Data'!F60+'Enter Data'!G60&lt;=0.15), 8, 0)</f>
        <v>0</v>
      </c>
      <c r="B42" s="1" t="s">
        <v>60</v>
      </c>
      <c r="C42" s="1" t="s">
        <v>58</v>
      </c>
    </row>
    <row r="43" spans="1:3" x14ac:dyDescent="0.25">
      <c r="A43" s="2">
        <f>IF(AND(SUM('Enter Data'!E60:I60)='Enter Data'!B60,SUM($A$35:$A$42) = 0,'Enter Data'!E60+'Enter Data'!F60&gt;=0.25, 'Enter Data'!H60&gt;=0.5), 9, 0)</f>
        <v>0</v>
      </c>
      <c r="B43" s="1" t="s">
        <v>61</v>
      </c>
      <c r="C43" s="1" t="s">
        <v>58</v>
      </c>
    </row>
    <row r="44" spans="1:3" x14ac:dyDescent="0.25">
      <c r="A44" s="2">
        <f>IF(AND(SUM('Enter Data'!E60:I60)='Enter Data'!B60,SUM($A$35:$A$43) = 0,'Enter Data'!I60&gt;=0.3, 'Enter Data'!E60+'Enter Data'!F60+'Enter Data'!G60&lt;0.15, 'Enter Data'!I60&gt;'Enter Data'!H60), 10, 0)</f>
        <v>0</v>
      </c>
      <c r="B44" s="1" t="s">
        <v>62</v>
      </c>
      <c r="C44" s="1" t="s">
        <v>63</v>
      </c>
    </row>
    <row r="45" spans="1:3" x14ac:dyDescent="0.25">
      <c r="A45" s="2">
        <f>IF(AND(SUM('Enter Data'!E60:I60)='Enter Data'!B60,SUM($A$35:$A$44) = 0,'Enter Data'!H60+'Enter Data'!I60&gt;=0.4, 'Enter Data'!I60&gt;'Enter Data'!H60, 'Enter Data'!E60+'Enter Data'!F60+'Enter Data'!G60&lt;15), 11, 0)</f>
        <v>0</v>
      </c>
      <c r="B45" s="1" t="s">
        <v>64</v>
      </c>
      <c r="C45" s="1" t="s">
        <v>63</v>
      </c>
    </row>
    <row r="46" spans="1:3" x14ac:dyDescent="0.25">
      <c r="A46" s="2">
        <f>IF(AND(SUM('Enter Data'!E60:I60)='Enter Data'!B60,SUM($A$35:$A$45) = 0,'Enter Data'!E60+'Enter Data'!F60&gt;=0.25, 'Enter Data'!I60&gt;=0.5), 12, 0)</f>
        <v>0</v>
      </c>
      <c r="B46" s="1" t="s">
        <v>65</v>
      </c>
      <c r="C46" s="1" t="s">
        <v>63</v>
      </c>
    </row>
    <row r="47" spans="1:3" x14ac:dyDescent="0.25">
      <c r="A47" s="2">
        <f>IF(AND(SUM('Enter Data'!E60:I60)='Enter Data'!B60,SUM($A$35:$A$46) = 0,'Enter Data'!E60+'Enter Data'!F60+'Enter Data'!G60&gt;=0.3, 'Enter Data'!I60&gt;=0.5), 13, 0)</f>
        <v>0</v>
      </c>
      <c r="B47" s="1" t="s">
        <v>66</v>
      </c>
      <c r="C47" s="1" t="s">
        <v>63</v>
      </c>
    </row>
    <row r="48" spans="1:3" x14ac:dyDescent="0.25">
      <c r="A48" s="2">
        <f>SUM(A35:A47)+1</f>
        <v>5</v>
      </c>
      <c r="B48" s="4"/>
      <c r="C48" s="4"/>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CC271-9E15-4BC3-9B98-66EC618D9F69}">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Data'!C61+1.5*'Enter Data'!D61&lt;0.15,1,0)</f>
        <v>0</v>
      </c>
      <c r="B2" s="1" t="s">
        <v>14</v>
      </c>
      <c r="C2" s="1" t="s">
        <v>15</v>
      </c>
    </row>
    <row r="3" spans="1:3" x14ac:dyDescent="0.25">
      <c r="A3" s="2">
        <f>IF(AND('Enter Data'!C61+1.5*'Enter Data'!D61&gt;=0.15, 'Enter Data'!C61+2*'Enter Data'!D61&lt;0.3), 2, 0)</f>
        <v>0</v>
      </c>
      <c r="B3" s="1" t="s">
        <v>16</v>
      </c>
      <c r="C3" s="1" t="s">
        <v>17</v>
      </c>
    </row>
    <row r="4" spans="1:3" x14ac:dyDescent="0.25">
      <c r="A4" s="2">
        <f>IF(OR(AND('Enter Data'!D61&gt;=0.07, 'Enter Data'!D61&lt;0.2,'Enter Data'!B61&gt;0.52,'Enter Data'!C61+2*'Enter Data'!D61&gt;=0.3), AND('Enter Data'!D61&lt;0.07, 'Enter Data'!C61&lt;0.5, 'Enter Data'!C61+2*'Enter Data'!D61&gt;=0.3)), 3,0)</f>
        <v>0</v>
      </c>
      <c r="B4" s="1" t="s">
        <v>18</v>
      </c>
      <c r="C4" s="1" t="s">
        <v>19</v>
      </c>
    </row>
    <row r="5" spans="1:3" x14ac:dyDescent="0.25">
      <c r="A5" s="2">
        <f>IF(AND('Enter Data'!D61&gt;=0.07, 'Enter Data'!D61&lt;0.27, 'Enter Data'!C61&gt;=0.28, 'Enter Data'!C61&lt;0.5, 'Enter Data'!B61&lt;=0.52), 4, 0)</f>
        <v>0</v>
      </c>
      <c r="B5" s="1" t="s">
        <v>20</v>
      </c>
      <c r="C5" s="1" t="s">
        <v>21</v>
      </c>
    </row>
    <row r="6" spans="1:3" x14ac:dyDescent="0.25">
      <c r="A6" s="2">
        <f>IF(OR(AND('Enter Data'!C61&gt;=0.5, 'Enter Data'!D61&gt;=0.12,'Enter Data'!D61&lt;0.27), AND('Enter Data'!C61&gt;=0.5,'Enter Data'!C61&lt;0.8,'Enter Data'!D61&lt;0.12)), 5,0)</f>
        <v>0</v>
      </c>
      <c r="B6" s="1" t="s">
        <v>22</v>
      </c>
      <c r="C6" s="1" t="s">
        <v>23</v>
      </c>
    </row>
    <row r="7" spans="1:3" x14ac:dyDescent="0.25">
      <c r="A7" s="2">
        <f>IF(AND('Enter Data'!C61&gt;=0.8, 'Enter Data'!D61&lt;0.12), 6, 0)</f>
        <v>6</v>
      </c>
      <c r="B7" s="1" t="s">
        <v>24</v>
      </c>
      <c r="C7" s="1" t="s">
        <v>25</v>
      </c>
    </row>
    <row r="8" spans="1:3" x14ac:dyDescent="0.25">
      <c r="A8" s="2">
        <f>IF(AND('Enter Data'!D61&gt;=0.2, 'Enter Data'!D61&lt;0.35, 'Enter Data'!C61&lt;0.28, 'Enter Data'!B61&gt;0.45), 7, 0)</f>
        <v>0</v>
      </c>
      <c r="B8" s="1" t="s">
        <v>26</v>
      </c>
      <c r="C8" s="1" t="s">
        <v>27</v>
      </c>
    </row>
    <row r="9" spans="1:3" x14ac:dyDescent="0.25">
      <c r="A9" s="2">
        <f>IF(AND('Enter Data'!D61&gt;=0.27, 'Enter Data'!D61&lt;0.4, 'Enter Data'!B61&gt;0.2, 'Enter Data'!B61&lt;=0.45), 8, 0)</f>
        <v>0</v>
      </c>
      <c r="B9" s="1" t="s">
        <v>28</v>
      </c>
      <c r="C9" s="1" t="s">
        <v>29</v>
      </c>
    </row>
    <row r="10" spans="1:3" x14ac:dyDescent="0.25">
      <c r="A10" s="2">
        <f>IF(AND('Enter Data'!D61&gt;=0.27, 'Enter Data'!D61&lt;0.4, 'Enter Data'!B61&lt;=0.2), 9, 0)</f>
        <v>0</v>
      </c>
      <c r="B10" s="1" t="s">
        <v>30</v>
      </c>
      <c r="C10" s="1" t="s">
        <v>31</v>
      </c>
    </row>
    <row r="11" spans="1:3" x14ac:dyDescent="0.25">
      <c r="A11" s="2">
        <f>IF(AND('Enter Data'!D61&gt;=0.35, 'Enter Data'!B61&gt;0.45), 10, 0)</f>
        <v>0</v>
      </c>
      <c r="B11" s="1" t="s">
        <v>32</v>
      </c>
      <c r="C11" s="1" t="s">
        <v>33</v>
      </c>
    </row>
    <row r="12" spans="1:3" x14ac:dyDescent="0.25">
      <c r="A12" s="2">
        <f>IF(AND('Enter Data'!D61&gt;=0.4, 'Enter Data'!C61&gt;=0.4), 11, 0)</f>
        <v>0</v>
      </c>
      <c r="B12" s="1" t="s">
        <v>34</v>
      </c>
      <c r="C12" s="1" t="s">
        <v>35</v>
      </c>
    </row>
    <row r="13" spans="1:3" x14ac:dyDescent="0.25">
      <c r="A13" s="2">
        <f>IF(AND('Enter Data'!D61&gt;=0.4, 'Enter Data'!B61&lt;=0.45,'Enter Data'!C61&lt;0.4),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Data'!E61:I61)='Enter Data'!B61, 'Enter Data'!E61+'Enter Data'!F61&gt;=0.25, 'Enter Data'!G61&lt;0.5, 'Enter Data'!H61&lt;0.5, 'Enter Data'!I61&lt;0.5), 1, 0)</f>
        <v>0</v>
      </c>
      <c r="B17" s="1" t="s">
        <v>38</v>
      </c>
      <c r="C17" s="1" t="s">
        <v>39</v>
      </c>
    </row>
    <row r="18" spans="1:3" x14ac:dyDescent="0.25">
      <c r="A18" s="2">
        <f>IF(AND(SUM('Enter Data'!E61:I61)='Enter Data'!B61,SUM($A$17) = 0, 'Enter Data'!E61+'Enter Data'!F61+'Enter Data'!G61&gt;=0.25, 'Enter Data'!E61+'Enter Data'!F61&lt;0.25, 'Enter Data'!H61&lt;0.5,'Enter Data'!I61&lt;0.5), 2, 0)</f>
        <v>0</v>
      </c>
      <c r="B18" s="1" t="s">
        <v>40</v>
      </c>
      <c r="C18" s="1" t="s">
        <v>15</v>
      </c>
    </row>
    <row r="19" spans="1:3" x14ac:dyDescent="0.25">
      <c r="A19" s="2">
        <f>IF(AND(SUM('Enter Data'!E61:I61)='Enter Data'!B61,SUM($A$17:$A$18) = 0, 'Enter Data'!G61&gt;=0.5, 'Enter Data'!E61+'Enter Data'!F61&gt;=0.25), 3, 0)</f>
        <v>0</v>
      </c>
      <c r="B19" s="1" t="s">
        <v>41</v>
      </c>
      <c r="C19" s="1" t="s">
        <v>15</v>
      </c>
    </row>
    <row r="20" spans="1:3" x14ac:dyDescent="0.25">
      <c r="A20" s="2">
        <f>IF(AND(SUM('Enter Data'!E61:I61)='Enter Data'!B61,SUM($A$17:$A$19) = 0, 'Enter Data'!H61&gt;=0.5, 'Enter Data'!H61&gt;'Enter Data'!I61), 4, 0)</f>
        <v>0</v>
      </c>
      <c r="B20" s="1" t="s">
        <v>42</v>
      </c>
      <c r="C20" s="1" t="s">
        <v>43</v>
      </c>
    </row>
    <row r="21" spans="1:3" x14ac:dyDescent="0.25">
      <c r="A21" s="2">
        <f>IF(AND(SUM('Enter Data'!E61:I61)='Enter Data'!B61,SUM($A$17:$A$20) = 0, 'Enter Data'!E61+'Enter Data'!F61+'Enter Data'!G61&lt;0.25, 'Enter Data'!I61&lt;0.5), 5, 0)</f>
        <v>5</v>
      </c>
      <c r="B21" s="1" t="s">
        <v>44</v>
      </c>
      <c r="C21" s="1" t="s">
        <v>43</v>
      </c>
    </row>
    <row r="22" spans="1:3" x14ac:dyDescent="0.25">
      <c r="A22" s="2">
        <f>IF(AND(SUM('Enter Data'!E61:I61)='Enter Data'!B61,SUM($A$17:$A$21) = 0, 'Enter Data'!I61&gt;=0.5),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Data'!E61:I61)='Enter Data'!B61, 'Enter Data'!E61+'Enter Data'!F61&gt;=0.25, 'Enter Data'!G61&lt;0.5, 'Enter Data'!H61&lt;0.5, 'Enter Data'!I61&lt;0.5), 1, 0)</f>
        <v>0</v>
      </c>
      <c r="B26" s="1" t="s">
        <v>38</v>
      </c>
      <c r="C26" s="1" t="s">
        <v>48</v>
      </c>
    </row>
    <row r="27" spans="1:3" x14ac:dyDescent="0.25">
      <c r="A27" s="2">
        <f>IF(AND(SUM('Enter Data'!E61:I61)='Enter Data'!B61,SUM($A$26) = 0, 'Enter Data'!E61+'Enter Data'!F61+'Enter Data'!G61&gt;=0.25, 'Enter Data'!E61+'Enter Data'!F61&lt;0.25, 'Enter Data'!H61&lt;0.5,'Enter Data'!I61&lt;0.5), 2, 0)</f>
        <v>0</v>
      </c>
      <c r="B27" s="1" t="s">
        <v>40</v>
      </c>
      <c r="C27" s="1" t="s">
        <v>17</v>
      </c>
    </row>
    <row r="28" spans="1:3" x14ac:dyDescent="0.25">
      <c r="A28" s="2">
        <f>IF(AND(SUM('Enter Data'!E61:I61)='Enter Data'!B61,SUM($A$26:$A$27) = 0, 'Enter Data'!G61&gt;=0.5, 'Enter Data'!E61+'Enter Data'!F61&gt;=0.25),3, 0)</f>
        <v>0</v>
      </c>
      <c r="B28" s="1" t="s">
        <v>41</v>
      </c>
      <c r="C28" s="1" t="s">
        <v>17</v>
      </c>
    </row>
    <row r="29" spans="1:3" x14ac:dyDescent="0.25">
      <c r="A29" s="2">
        <f>IF(AND(SUM('Enter Data'!E61:I61)='Enter Data'!B61,SUM($A$26:$A$28) = 0, 'Enter Data'!H61&gt;=0.5), 4, 0)</f>
        <v>0</v>
      </c>
      <c r="B29" s="1" t="s">
        <v>49</v>
      </c>
      <c r="C29" s="1" t="s">
        <v>50</v>
      </c>
    </row>
    <row r="30" spans="1:3" x14ac:dyDescent="0.25">
      <c r="A30" s="2">
        <f>IF(AND(SUM('Enter Data'!E61:I61)='Enter Data'!B61,SUM($A$26:$A$29) = 0, 'Enter Data'!E61+'Enter Data'!F61+'Enter Data'!G61&lt;0.25, 'Enter Data'!I61&lt;0.5), 5, 0)</f>
        <v>5</v>
      </c>
      <c r="B30" s="1" t="s">
        <v>44</v>
      </c>
      <c r="C30" s="1" t="s">
        <v>50</v>
      </c>
    </row>
    <row r="31" spans="1:3" x14ac:dyDescent="0.25">
      <c r="A31" s="2">
        <f>IF(AND(SUM('Enter Data'!E61:I61)='Enter Data'!B61,SUM($A$26:$A$30) = 0, 'Enter Data'!I61&gt;=0.5),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Data'!E61:I61)='Enter Data'!B61, 'Enter Data'!E61+'Enter Data'!F61&gt;=0.25, 'Enter Data'!G61&lt;0.5, 'Enter Data'!H61&lt;0.5, 'Enter Data'!I61&lt;0.5), 1, 0)</f>
        <v>0</v>
      </c>
      <c r="B35" s="1" t="s">
        <v>38</v>
      </c>
      <c r="C35" s="1" t="s">
        <v>11</v>
      </c>
    </row>
    <row r="36" spans="1:3" x14ac:dyDescent="0.25">
      <c r="A36" s="2">
        <f>IF(AND(SUM('Enter Data'!E61:I61)='Enter Data'!B61,SUM($A$35) = 0,'Enter Data'!E61+'Enter Data'!F61+'Enter Data'!G61&gt;=0.3, 'Enter Data'!I61&gt;=0.3, 'Enter Data'!I61&lt;0.5), 2, 0)</f>
        <v>0</v>
      </c>
      <c r="B36" s="1" t="s">
        <v>53</v>
      </c>
      <c r="C36" s="1" t="s">
        <v>11</v>
      </c>
    </row>
    <row r="37" spans="1:3" x14ac:dyDescent="0.25">
      <c r="A37" s="2">
        <f>IF(AND(SUM('Enter Data'!E61:I61)='Enter Data'!B61,SUM($A$35:$A$36) = 0, 'Enter Data'!E61+'Enter Data'!F61+'Enter Data'!G61&gt;=0.3, 'Enter Data'!E61+'Enter Data'!F61&lt;0.25, 'Enter Data'!H61&lt;0.3,'Enter Data'!I61&lt;0.3), 3, 0)</f>
        <v>0</v>
      </c>
      <c r="B37" s="1" t="s">
        <v>54</v>
      </c>
      <c r="C37" s="1" t="s">
        <v>19</v>
      </c>
    </row>
    <row r="38" spans="1:3" x14ac:dyDescent="0.25">
      <c r="A38" s="2">
        <f>IF(AND(SUM('Enter Data'!E61:I61)='Enter Data'!B61,SUM($A$35:$A$37) = 0,'Enter Data'!E61+'Enter Data'!F61+'Enter Data'!G61&lt;=0.15,'Enter Data'!H61&lt;0.3,'Enter Data'!I61&lt;0.3,'Enter Data'!H61+'Enter Data'!I61&lt;0.4), 4, 0)</f>
        <v>4</v>
      </c>
      <c r="B38" s="1" t="s">
        <v>55</v>
      </c>
      <c r="C38" s="1" t="s">
        <v>19</v>
      </c>
    </row>
    <row r="39" spans="1:3" x14ac:dyDescent="0.25">
      <c r="A39" s="2">
        <f>IF(AND(SUM('Enter Data'!E61:I61)='Enter Data'!B61,SUM($A$35:$A$38) = 0,'Enter Data'!E61+'Enter Data'!F61&gt;=0.25, 'Enter Data'!G61&gt;=0.5), 5, 0)</f>
        <v>0</v>
      </c>
      <c r="B39" s="1" t="s">
        <v>56</v>
      </c>
      <c r="C39" s="1" t="s">
        <v>19</v>
      </c>
    </row>
    <row r="40" spans="1:3" x14ac:dyDescent="0.25">
      <c r="A40" s="2">
        <f>IF(AND(SUM('Enter Data'!E61:I61)='Enter Data'!B61,SUM($A$35:$A$39) = 0,'Enter Data'!H61&gt;=0.3,'Enter Data'!I61&lt;0.3, 'Enter Data'!E61+'Enter Data'!F61&lt;0.25), 6, 0)</f>
        <v>0</v>
      </c>
      <c r="B40" s="1" t="s">
        <v>57</v>
      </c>
      <c r="C40" s="1" t="s">
        <v>58</v>
      </c>
    </row>
    <row r="41" spans="1:3" x14ac:dyDescent="0.25">
      <c r="A41" s="2">
        <f>IF(AND(SUM('Enter Data'!E61:I61)='Enter Data'!B61,SUM($A$35:$A$40) = 0,'Enter Data'!E61+'Enter Data'!F61+'Enter Data'!G61&gt;=0.15, 'Enter Data'!E61+'Enter Data'!F61+'Enter Data'!G61&lt;0.3, 'Enter Data'!E61+'Enter Data'!F61&lt;0.25), 7, 0)</f>
        <v>0</v>
      </c>
      <c r="B41" s="1" t="s">
        <v>59</v>
      </c>
      <c r="C41" s="1" t="s">
        <v>58</v>
      </c>
    </row>
    <row r="42" spans="1:3" x14ac:dyDescent="0.25">
      <c r="A42" s="2">
        <f>IF(AND(SUM('Enter Data'!E61:I61)='Enter Data'!B61,SUM($A$35:$A$41) = 0,'Enter Data'!H61+'Enter Data'!I61&gt;=0.4, 'Enter Data'!H61&gt;='Enter Data'!I61, 'Enter Data'!E61+'Enter Data'!F61+'Enter Data'!G61&lt;=0.15), 8, 0)</f>
        <v>0</v>
      </c>
      <c r="B42" s="1" t="s">
        <v>60</v>
      </c>
      <c r="C42" s="1" t="s">
        <v>58</v>
      </c>
    </row>
    <row r="43" spans="1:3" x14ac:dyDescent="0.25">
      <c r="A43" s="2">
        <f>IF(AND(SUM('Enter Data'!E61:I61)='Enter Data'!B61,SUM($A$35:$A$42) = 0,'Enter Data'!E61+'Enter Data'!F61&gt;=0.25, 'Enter Data'!H61&gt;=0.5), 9, 0)</f>
        <v>0</v>
      </c>
      <c r="B43" s="1" t="s">
        <v>61</v>
      </c>
      <c r="C43" s="1" t="s">
        <v>58</v>
      </c>
    </row>
    <row r="44" spans="1:3" x14ac:dyDescent="0.25">
      <c r="A44" s="2">
        <f>IF(AND(SUM('Enter Data'!E61:I61)='Enter Data'!B61,SUM($A$35:$A$43) = 0,'Enter Data'!I61&gt;=0.3, 'Enter Data'!E61+'Enter Data'!F61+'Enter Data'!G61&lt;0.15, 'Enter Data'!I61&gt;'Enter Data'!H61), 10, 0)</f>
        <v>0</v>
      </c>
      <c r="B44" s="1" t="s">
        <v>62</v>
      </c>
      <c r="C44" s="1" t="s">
        <v>63</v>
      </c>
    </row>
    <row r="45" spans="1:3" x14ac:dyDescent="0.25">
      <c r="A45" s="2">
        <f>IF(AND(SUM('Enter Data'!E61:I61)='Enter Data'!B61,SUM($A$35:$A$44) = 0,'Enter Data'!H61+'Enter Data'!I61&gt;=0.4, 'Enter Data'!I61&gt;'Enter Data'!H61, 'Enter Data'!E61+'Enter Data'!F61+'Enter Data'!G61&lt;15), 11, 0)</f>
        <v>0</v>
      </c>
      <c r="B45" s="1" t="s">
        <v>64</v>
      </c>
      <c r="C45" s="1" t="s">
        <v>63</v>
      </c>
    </row>
    <row r="46" spans="1:3" x14ac:dyDescent="0.25">
      <c r="A46" s="2">
        <f>IF(AND(SUM('Enter Data'!E61:I61)='Enter Data'!B61,SUM($A$35:$A$45) = 0,'Enter Data'!E61+'Enter Data'!F61&gt;=0.25, 'Enter Data'!I61&gt;=0.5), 12, 0)</f>
        <v>0</v>
      </c>
      <c r="B46" s="1" t="s">
        <v>65</v>
      </c>
      <c r="C46" s="1" t="s">
        <v>63</v>
      </c>
    </row>
    <row r="47" spans="1:3" x14ac:dyDescent="0.25">
      <c r="A47" s="2">
        <f>IF(AND(SUM('Enter Data'!E61:I61)='Enter Data'!B61,SUM($A$35:$A$46) = 0,'Enter Data'!E61+'Enter Data'!F61+'Enter Data'!G61&gt;=0.3, 'Enter Data'!I61&gt;=0.5), 13, 0)</f>
        <v>0</v>
      </c>
      <c r="B47" s="1" t="s">
        <v>66</v>
      </c>
      <c r="C47" s="1" t="s">
        <v>63</v>
      </c>
    </row>
    <row r="48" spans="1:3" x14ac:dyDescent="0.25">
      <c r="A48" s="2">
        <f>SUM(A35:A47)+1</f>
        <v>5</v>
      </c>
      <c r="B48" s="4"/>
      <c r="C48" s="4"/>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2140D-EB2E-410F-9AE0-C0134E4157BA}">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Data'!C62+1.5*'Enter Data'!D62&lt;0.15,1,0)</f>
        <v>0</v>
      </c>
      <c r="B2" s="1" t="s">
        <v>14</v>
      </c>
      <c r="C2" s="1" t="s">
        <v>15</v>
      </c>
    </row>
    <row r="3" spans="1:3" x14ac:dyDescent="0.25">
      <c r="A3" s="2">
        <f>IF(AND('Enter Data'!C62+1.5*'Enter Data'!D62&gt;=0.15, 'Enter Data'!C62+2*'Enter Data'!D62&lt;0.3), 2, 0)</f>
        <v>0</v>
      </c>
      <c r="B3" s="1" t="s">
        <v>16</v>
      </c>
      <c r="C3" s="1" t="s">
        <v>17</v>
      </c>
    </row>
    <row r="4" spans="1:3" x14ac:dyDescent="0.25">
      <c r="A4" s="2">
        <f>IF(OR(AND('Enter Data'!D62&gt;=0.07, 'Enter Data'!D62&lt;0.2,'Enter Data'!B62&gt;0.52,'Enter Data'!C62+2*'Enter Data'!D62&gt;=0.3), AND('Enter Data'!D62&lt;0.07, 'Enter Data'!C62&lt;0.5, 'Enter Data'!C62+2*'Enter Data'!D62&gt;=0.3)), 3,0)</f>
        <v>0</v>
      </c>
      <c r="B4" s="1" t="s">
        <v>18</v>
      </c>
      <c r="C4" s="1" t="s">
        <v>19</v>
      </c>
    </row>
    <row r="5" spans="1:3" x14ac:dyDescent="0.25">
      <c r="A5" s="2">
        <f>IF(AND('Enter Data'!D62&gt;=0.07, 'Enter Data'!D62&lt;0.27, 'Enter Data'!C62&gt;=0.28, 'Enter Data'!C62&lt;0.5, 'Enter Data'!B62&lt;=0.52), 4, 0)</f>
        <v>0</v>
      </c>
      <c r="B5" s="1" t="s">
        <v>20</v>
      </c>
      <c r="C5" s="1" t="s">
        <v>21</v>
      </c>
    </row>
    <row r="6" spans="1:3" x14ac:dyDescent="0.25">
      <c r="A6" s="2">
        <f>IF(OR(AND('Enter Data'!C62&gt;=0.5, 'Enter Data'!D62&gt;=0.12,'Enter Data'!D62&lt;0.27), AND('Enter Data'!C62&gt;=0.5,'Enter Data'!C62&lt;0.8,'Enter Data'!D62&lt;0.12)), 5,0)</f>
        <v>0</v>
      </c>
      <c r="B6" s="1" t="s">
        <v>22</v>
      </c>
      <c r="C6" s="1" t="s">
        <v>23</v>
      </c>
    </row>
    <row r="7" spans="1:3" x14ac:dyDescent="0.25">
      <c r="A7" s="2">
        <f>IF(AND('Enter Data'!C62&gt;=0.8, 'Enter Data'!D62&lt;0.12), 6, 0)</f>
        <v>6</v>
      </c>
      <c r="B7" s="1" t="s">
        <v>24</v>
      </c>
      <c r="C7" s="1" t="s">
        <v>25</v>
      </c>
    </row>
    <row r="8" spans="1:3" x14ac:dyDescent="0.25">
      <c r="A8" s="2">
        <f>IF(AND('Enter Data'!D62&gt;=0.2, 'Enter Data'!D62&lt;0.35, 'Enter Data'!C62&lt;0.28, 'Enter Data'!B62&gt;0.45), 7, 0)</f>
        <v>0</v>
      </c>
      <c r="B8" s="1" t="s">
        <v>26</v>
      </c>
      <c r="C8" s="1" t="s">
        <v>27</v>
      </c>
    </row>
    <row r="9" spans="1:3" x14ac:dyDescent="0.25">
      <c r="A9" s="2">
        <f>IF(AND('Enter Data'!D62&gt;=0.27, 'Enter Data'!D62&lt;0.4, 'Enter Data'!B62&gt;0.2, 'Enter Data'!B62&lt;=0.45), 8, 0)</f>
        <v>0</v>
      </c>
      <c r="B9" s="1" t="s">
        <v>28</v>
      </c>
      <c r="C9" s="1" t="s">
        <v>29</v>
      </c>
    </row>
    <row r="10" spans="1:3" x14ac:dyDescent="0.25">
      <c r="A10" s="2">
        <f>IF(AND('Enter Data'!D62&gt;=0.27, 'Enter Data'!D62&lt;0.4, 'Enter Data'!B62&lt;=0.2), 9, 0)</f>
        <v>0</v>
      </c>
      <c r="B10" s="1" t="s">
        <v>30</v>
      </c>
      <c r="C10" s="1" t="s">
        <v>31</v>
      </c>
    </row>
    <row r="11" spans="1:3" x14ac:dyDescent="0.25">
      <c r="A11" s="2">
        <f>IF(AND('Enter Data'!D62&gt;=0.35, 'Enter Data'!B62&gt;0.45), 10, 0)</f>
        <v>0</v>
      </c>
      <c r="B11" s="1" t="s">
        <v>32</v>
      </c>
      <c r="C11" s="1" t="s">
        <v>33</v>
      </c>
    </row>
    <row r="12" spans="1:3" x14ac:dyDescent="0.25">
      <c r="A12" s="2">
        <f>IF(AND('Enter Data'!D62&gt;=0.4, 'Enter Data'!C62&gt;=0.4), 11, 0)</f>
        <v>0</v>
      </c>
      <c r="B12" s="1" t="s">
        <v>34</v>
      </c>
      <c r="C12" s="1" t="s">
        <v>35</v>
      </c>
    </row>
    <row r="13" spans="1:3" x14ac:dyDescent="0.25">
      <c r="A13" s="2">
        <f>IF(AND('Enter Data'!D62&gt;=0.4, 'Enter Data'!B62&lt;=0.45,'Enter Data'!C62&lt;0.4),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Data'!E62:I62)='Enter Data'!B62, 'Enter Data'!E62+'Enter Data'!F62&gt;=0.25, 'Enter Data'!G62&lt;0.5, 'Enter Data'!H62&lt;0.5, 'Enter Data'!I62&lt;0.5), 1, 0)</f>
        <v>0</v>
      </c>
      <c r="B17" s="1" t="s">
        <v>38</v>
      </c>
      <c r="C17" s="1" t="s">
        <v>39</v>
      </c>
    </row>
    <row r="18" spans="1:3" x14ac:dyDescent="0.25">
      <c r="A18" s="2">
        <f>IF(AND(SUM('Enter Data'!E62:I62)='Enter Data'!B62,SUM($A$17) = 0, 'Enter Data'!E62+'Enter Data'!F62+'Enter Data'!G62&gt;=0.25, 'Enter Data'!E62+'Enter Data'!F62&lt;0.25, 'Enter Data'!H62&lt;0.5,'Enter Data'!I62&lt;0.5), 2, 0)</f>
        <v>0</v>
      </c>
      <c r="B18" s="1" t="s">
        <v>40</v>
      </c>
      <c r="C18" s="1" t="s">
        <v>15</v>
      </c>
    </row>
    <row r="19" spans="1:3" x14ac:dyDescent="0.25">
      <c r="A19" s="2">
        <f>IF(AND(SUM('Enter Data'!E62:I62)='Enter Data'!B62,SUM($A$17:$A$18) = 0, 'Enter Data'!G62&gt;=0.5, 'Enter Data'!E62+'Enter Data'!F62&gt;=0.25), 3, 0)</f>
        <v>0</v>
      </c>
      <c r="B19" s="1" t="s">
        <v>41</v>
      </c>
      <c r="C19" s="1" t="s">
        <v>15</v>
      </c>
    </row>
    <row r="20" spans="1:3" x14ac:dyDescent="0.25">
      <c r="A20" s="2">
        <f>IF(AND(SUM('Enter Data'!E62:I62)='Enter Data'!B62,SUM($A$17:$A$19) = 0, 'Enter Data'!H62&gt;=0.5, 'Enter Data'!H62&gt;'Enter Data'!I62), 4, 0)</f>
        <v>0</v>
      </c>
      <c r="B20" s="1" t="s">
        <v>42</v>
      </c>
      <c r="C20" s="1" t="s">
        <v>43</v>
      </c>
    </row>
    <row r="21" spans="1:3" x14ac:dyDescent="0.25">
      <c r="A21" s="2">
        <f>IF(AND(SUM('Enter Data'!E62:I62)='Enter Data'!B62,SUM($A$17:$A$20) = 0, 'Enter Data'!E62+'Enter Data'!F62+'Enter Data'!G62&lt;0.25, 'Enter Data'!I62&lt;0.5), 5, 0)</f>
        <v>5</v>
      </c>
      <c r="B21" s="1" t="s">
        <v>44</v>
      </c>
      <c r="C21" s="1" t="s">
        <v>43</v>
      </c>
    </row>
    <row r="22" spans="1:3" x14ac:dyDescent="0.25">
      <c r="A22" s="2">
        <f>IF(AND(SUM('Enter Data'!E62:I62)='Enter Data'!B62,SUM($A$17:$A$21) = 0, 'Enter Data'!I62&gt;=0.5),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Data'!E62:I62)='Enter Data'!B62, 'Enter Data'!E62+'Enter Data'!F62&gt;=0.25, 'Enter Data'!G62&lt;0.5, 'Enter Data'!H62&lt;0.5, 'Enter Data'!I62&lt;0.5), 1, 0)</f>
        <v>0</v>
      </c>
      <c r="B26" s="1" t="s">
        <v>38</v>
      </c>
      <c r="C26" s="1" t="s">
        <v>48</v>
      </c>
    </row>
    <row r="27" spans="1:3" x14ac:dyDescent="0.25">
      <c r="A27" s="2">
        <f>IF(AND(SUM('Enter Data'!E62:I62)='Enter Data'!B62,SUM($A$26) = 0, 'Enter Data'!E62+'Enter Data'!F62+'Enter Data'!G62&gt;=0.25, 'Enter Data'!E62+'Enter Data'!F62&lt;0.25, 'Enter Data'!H62&lt;0.5,'Enter Data'!I62&lt;0.5), 2, 0)</f>
        <v>0</v>
      </c>
      <c r="B27" s="1" t="s">
        <v>40</v>
      </c>
      <c r="C27" s="1" t="s">
        <v>17</v>
      </c>
    </row>
    <row r="28" spans="1:3" x14ac:dyDescent="0.25">
      <c r="A28" s="2">
        <f>IF(AND(SUM('Enter Data'!E62:I62)='Enter Data'!B62,SUM($A$26:$A$27) = 0, 'Enter Data'!G62&gt;=0.5, 'Enter Data'!E62+'Enter Data'!F62&gt;=0.25),3, 0)</f>
        <v>0</v>
      </c>
      <c r="B28" s="1" t="s">
        <v>41</v>
      </c>
      <c r="C28" s="1" t="s">
        <v>17</v>
      </c>
    </row>
    <row r="29" spans="1:3" x14ac:dyDescent="0.25">
      <c r="A29" s="2">
        <f>IF(AND(SUM('Enter Data'!E62:I62)='Enter Data'!B62,SUM($A$26:$A$28) = 0, 'Enter Data'!H62&gt;=0.5), 4, 0)</f>
        <v>0</v>
      </c>
      <c r="B29" s="1" t="s">
        <v>49</v>
      </c>
      <c r="C29" s="1" t="s">
        <v>50</v>
      </c>
    </row>
    <row r="30" spans="1:3" x14ac:dyDescent="0.25">
      <c r="A30" s="2">
        <f>IF(AND(SUM('Enter Data'!E62:I62)='Enter Data'!B62,SUM($A$26:$A$29) = 0, 'Enter Data'!E62+'Enter Data'!F62+'Enter Data'!G62&lt;0.25, 'Enter Data'!I62&lt;0.5), 5, 0)</f>
        <v>5</v>
      </c>
      <c r="B30" s="1" t="s">
        <v>44</v>
      </c>
      <c r="C30" s="1" t="s">
        <v>50</v>
      </c>
    </row>
    <row r="31" spans="1:3" x14ac:dyDescent="0.25">
      <c r="A31" s="2">
        <f>IF(AND(SUM('Enter Data'!E62:I62)='Enter Data'!B62,SUM($A$26:$A$30) = 0, 'Enter Data'!I62&gt;=0.5),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Data'!E62:I62)='Enter Data'!B62, 'Enter Data'!E62+'Enter Data'!F62&gt;=0.25, 'Enter Data'!G62&lt;0.5, 'Enter Data'!H62&lt;0.5, 'Enter Data'!I62&lt;0.5), 1, 0)</f>
        <v>0</v>
      </c>
      <c r="B35" s="1" t="s">
        <v>38</v>
      </c>
      <c r="C35" s="1" t="s">
        <v>11</v>
      </c>
    </row>
    <row r="36" spans="1:3" x14ac:dyDescent="0.25">
      <c r="A36" s="2">
        <f>IF(AND(SUM('Enter Data'!E62:I62)='Enter Data'!B62,SUM($A$35) = 0,'Enter Data'!E62+'Enter Data'!F62+'Enter Data'!G62&gt;=0.3, 'Enter Data'!I62&gt;=0.3, 'Enter Data'!I62&lt;0.5), 2, 0)</f>
        <v>0</v>
      </c>
      <c r="B36" s="1" t="s">
        <v>53</v>
      </c>
      <c r="C36" s="1" t="s">
        <v>11</v>
      </c>
    </row>
    <row r="37" spans="1:3" x14ac:dyDescent="0.25">
      <c r="A37" s="2">
        <f>IF(AND(SUM('Enter Data'!E62:I62)='Enter Data'!B62,SUM($A$35:$A$36) = 0, 'Enter Data'!E62+'Enter Data'!F62+'Enter Data'!G62&gt;=0.3, 'Enter Data'!E62+'Enter Data'!F62&lt;0.25, 'Enter Data'!H62&lt;0.3,'Enter Data'!I62&lt;0.3), 3, 0)</f>
        <v>0</v>
      </c>
      <c r="B37" s="1" t="s">
        <v>54</v>
      </c>
      <c r="C37" s="1" t="s">
        <v>19</v>
      </c>
    </row>
    <row r="38" spans="1:3" x14ac:dyDescent="0.25">
      <c r="A38" s="2">
        <f>IF(AND(SUM('Enter Data'!E62:I62)='Enter Data'!B62,SUM($A$35:$A$37) = 0,'Enter Data'!E62+'Enter Data'!F62+'Enter Data'!G62&lt;=0.15,'Enter Data'!H62&lt;0.3,'Enter Data'!I62&lt;0.3,'Enter Data'!H62+'Enter Data'!I62&lt;0.4), 4, 0)</f>
        <v>4</v>
      </c>
      <c r="B38" s="1" t="s">
        <v>55</v>
      </c>
      <c r="C38" s="1" t="s">
        <v>19</v>
      </c>
    </row>
    <row r="39" spans="1:3" x14ac:dyDescent="0.25">
      <c r="A39" s="2">
        <f>IF(AND(SUM('Enter Data'!E62:I62)='Enter Data'!B62,SUM($A$35:$A$38) = 0,'Enter Data'!E62+'Enter Data'!F62&gt;=0.25, 'Enter Data'!G62&gt;=0.5), 5, 0)</f>
        <v>0</v>
      </c>
      <c r="B39" s="1" t="s">
        <v>56</v>
      </c>
      <c r="C39" s="1" t="s">
        <v>19</v>
      </c>
    </row>
    <row r="40" spans="1:3" x14ac:dyDescent="0.25">
      <c r="A40" s="2">
        <f>IF(AND(SUM('Enter Data'!E62:I62)='Enter Data'!B62,SUM($A$35:$A$39) = 0,'Enter Data'!H62&gt;=0.3,'Enter Data'!I62&lt;0.3, 'Enter Data'!E62+'Enter Data'!F62&lt;0.25), 6, 0)</f>
        <v>0</v>
      </c>
      <c r="B40" s="1" t="s">
        <v>57</v>
      </c>
      <c r="C40" s="1" t="s">
        <v>58</v>
      </c>
    </row>
    <row r="41" spans="1:3" x14ac:dyDescent="0.25">
      <c r="A41" s="2">
        <f>IF(AND(SUM('Enter Data'!E62:I62)='Enter Data'!B62,SUM($A$35:$A$40) = 0,'Enter Data'!E62+'Enter Data'!F62+'Enter Data'!G62&gt;=0.15, 'Enter Data'!E62+'Enter Data'!F62+'Enter Data'!G62&lt;0.3, 'Enter Data'!E62+'Enter Data'!F62&lt;0.25), 7, 0)</f>
        <v>0</v>
      </c>
      <c r="B41" s="1" t="s">
        <v>59</v>
      </c>
      <c r="C41" s="1" t="s">
        <v>58</v>
      </c>
    </row>
    <row r="42" spans="1:3" x14ac:dyDescent="0.25">
      <c r="A42" s="2">
        <f>IF(AND(SUM('Enter Data'!E62:I62)='Enter Data'!B62,SUM($A$35:$A$41) = 0,'Enter Data'!H62+'Enter Data'!I62&gt;=0.4, 'Enter Data'!H62&gt;='Enter Data'!I62, 'Enter Data'!E62+'Enter Data'!F62+'Enter Data'!G62&lt;=0.15), 8, 0)</f>
        <v>0</v>
      </c>
      <c r="B42" s="1" t="s">
        <v>60</v>
      </c>
      <c r="C42" s="1" t="s">
        <v>58</v>
      </c>
    </row>
    <row r="43" spans="1:3" x14ac:dyDescent="0.25">
      <c r="A43" s="2">
        <f>IF(AND(SUM('Enter Data'!E62:I62)='Enter Data'!B62,SUM($A$35:$A$42) = 0,'Enter Data'!E62+'Enter Data'!F62&gt;=0.25, 'Enter Data'!H62&gt;=0.5), 9, 0)</f>
        <v>0</v>
      </c>
      <c r="B43" s="1" t="s">
        <v>61</v>
      </c>
      <c r="C43" s="1" t="s">
        <v>58</v>
      </c>
    </row>
    <row r="44" spans="1:3" x14ac:dyDescent="0.25">
      <c r="A44" s="2">
        <f>IF(AND(SUM('Enter Data'!E62:I62)='Enter Data'!B62,SUM($A$35:$A$43) = 0,'Enter Data'!I62&gt;=0.3, 'Enter Data'!E62+'Enter Data'!F62+'Enter Data'!G62&lt;0.15, 'Enter Data'!I62&gt;'Enter Data'!H62), 10, 0)</f>
        <v>0</v>
      </c>
      <c r="B44" s="1" t="s">
        <v>62</v>
      </c>
      <c r="C44" s="1" t="s">
        <v>63</v>
      </c>
    </row>
    <row r="45" spans="1:3" x14ac:dyDescent="0.25">
      <c r="A45" s="2">
        <f>IF(AND(SUM('Enter Data'!E62:I62)='Enter Data'!B62,SUM($A$35:$A$44) = 0,'Enter Data'!H62+'Enter Data'!I62&gt;=0.4, 'Enter Data'!I62&gt;'Enter Data'!H62, 'Enter Data'!E62+'Enter Data'!F62+'Enter Data'!G62&lt;15), 11, 0)</f>
        <v>0</v>
      </c>
      <c r="B45" s="1" t="s">
        <v>64</v>
      </c>
      <c r="C45" s="1" t="s">
        <v>63</v>
      </c>
    </row>
    <row r="46" spans="1:3" x14ac:dyDescent="0.25">
      <c r="A46" s="2">
        <f>IF(AND(SUM('Enter Data'!E62:I62)='Enter Data'!B62,SUM($A$35:$A$45) = 0,'Enter Data'!E62+'Enter Data'!F62&gt;=0.25, 'Enter Data'!I62&gt;=0.5), 12, 0)</f>
        <v>0</v>
      </c>
      <c r="B46" s="1" t="s">
        <v>65</v>
      </c>
      <c r="C46" s="1" t="s">
        <v>63</v>
      </c>
    </row>
    <row r="47" spans="1:3" x14ac:dyDescent="0.25">
      <c r="A47" s="2">
        <f>IF(AND(SUM('Enter Data'!E62:I62)='Enter Data'!B62,SUM($A$35:$A$46) = 0,'Enter Data'!E62+'Enter Data'!F62+'Enter Data'!G62&gt;=0.3, 'Enter Data'!I62&gt;=0.5), 13, 0)</f>
        <v>0</v>
      </c>
      <c r="B47" s="1" t="s">
        <v>66</v>
      </c>
      <c r="C47" s="1" t="s">
        <v>63</v>
      </c>
    </row>
    <row r="48" spans="1:3" x14ac:dyDescent="0.25">
      <c r="A48" s="2">
        <f>SUM(A35:A47)+1</f>
        <v>5</v>
      </c>
      <c r="B48" s="4"/>
      <c r="C48" s="4"/>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012EF-ACEE-4C95-86C2-17646D7D8FEC}">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Data'!C63+1.5*'Enter Data'!D63&lt;0.15,1,0)</f>
        <v>0</v>
      </c>
      <c r="B2" s="1" t="s">
        <v>14</v>
      </c>
      <c r="C2" s="1" t="s">
        <v>15</v>
      </c>
    </row>
    <row r="3" spans="1:3" x14ac:dyDescent="0.25">
      <c r="A3" s="2">
        <f>IF(AND('Enter Data'!C63+1.5*'Enter Data'!D63&gt;=0.15, 'Enter Data'!C63+2*'Enter Data'!D63&lt;0.3), 2, 0)</f>
        <v>0</v>
      </c>
      <c r="B3" s="1" t="s">
        <v>16</v>
      </c>
      <c r="C3" s="1" t="s">
        <v>17</v>
      </c>
    </row>
    <row r="4" spans="1:3" x14ac:dyDescent="0.25">
      <c r="A4" s="2">
        <f>IF(OR(AND('Enter Data'!D63&gt;=0.07, 'Enter Data'!D63&lt;0.2,'Enter Data'!B63&gt;0.52,'Enter Data'!C63+2*'Enter Data'!D63&gt;=0.3), AND('Enter Data'!D63&lt;0.07, 'Enter Data'!C63&lt;0.5, 'Enter Data'!C63+2*'Enter Data'!D63&gt;=0.3)), 3,0)</f>
        <v>0</v>
      </c>
      <c r="B4" s="1" t="s">
        <v>18</v>
      </c>
      <c r="C4" s="1" t="s">
        <v>19</v>
      </c>
    </row>
    <row r="5" spans="1:3" x14ac:dyDescent="0.25">
      <c r="A5" s="2">
        <f>IF(AND('Enter Data'!D63&gt;=0.07, 'Enter Data'!D63&lt;0.27, 'Enter Data'!C63&gt;=0.28, 'Enter Data'!C63&lt;0.5, 'Enter Data'!B63&lt;=0.52), 4, 0)</f>
        <v>0</v>
      </c>
      <c r="B5" s="1" t="s">
        <v>20</v>
      </c>
      <c r="C5" s="1" t="s">
        <v>21</v>
      </c>
    </row>
    <row r="6" spans="1:3" x14ac:dyDescent="0.25">
      <c r="A6" s="2">
        <f>IF(OR(AND('Enter Data'!C63&gt;=0.5, 'Enter Data'!D63&gt;=0.12,'Enter Data'!D63&lt;0.27), AND('Enter Data'!C63&gt;=0.5,'Enter Data'!C63&lt;0.8,'Enter Data'!D63&lt;0.12)), 5,0)</f>
        <v>0</v>
      </c>
      <c r="B6" s="1" t="s">
        <v>22</v>
      </c>
      <c r="C6" s="1" t="s">
        <v>23</v>
      </c>
    </row>
    <row r="7" spans="1:3" x14ac:dyDescent="0.25">
      <c r="A7" s="2">
        <f>IF(AND('Enter Data'!C63&gt;=0.8, 'Enter Data'!D63&lt;0.12), 6, 0)</f>
        <v>6</v>
      </c>
      <c r="B7" s="1" t="s">
        <v>24</v>
      </c>
      <c r="C7" s="1" t="s">
        <v>25</v>
      </c>
    </row>
    <row r="8" spans="1:3" x14ac:dyDescent="0.25">
      <c r="A8" s="2">
        <f>IF(AND('Enter Data'!D63&gt;=0.2, 'Enter Data'!D63&lt;0.35, 'Enter Data'!C63&lt;0.28, 'Enter Data'!B63&gt;0.45), 7, 0)</f>
        <v>0</v>
      </c>
      <c r="B8" s="1" t="s">
        <v>26</v>
      </c>
      <c r="C8" s="1" t="s">
        <v>27</v>
      </c>
    </row>
    <row r="9" spans="1:3" x14ac:dyDescent="0.25">
      <c r="A9" s="2">
        <f>IF(AND('Enter Data'!D63&gt;=0.27, 'Enter Data'!D63&lt;0.4, 'Enter Data'!B63&gt;0.2, 'Enter Data'!B63&lt;=0.45), 8, 0)</f>
        <v>0</v>
      </c>
      <c r="B9" s="1" t="s">
        <v>28</v>
      </c>
      <c r="C9" s="1" t="s">
        <v>29</v>
      </c>
    </row>
    <row r="10" spans="1:3" x14ac:dyDescent="0.25">
      <c r="A10" s="2">
        <f>IF(AND('Enter Data'!D63&gt;=0.27, 'Enter Data'!D63&lt;0.4, 'Enter Data'!B63&lt;=0.2), 9, 0)</f>
        <v>0</v>
      </c>
      <c r="B10" s="1" t="s">
        <v>30</v>
      </c>
      <c r="C10" s="1" t="s">
        <v>31</v>
      </c>
    </row>
    <row r="11" spans="1:3" x14ac:dyDescent="0.25">
      <c r="A11" s="2">
        <f>IF(AND('Enter Data'!D63&gt;=0.35, 'Enter Data'!B63&gt;0.45), 10, 0)</f>
        <v>0</v>
      </c>
      <c r="B11" s="1" t="s">
        <v>32</v>
      </c>
      <c r="C11" s="1" t="s">
        <v>33</v>
      </c>
    </row>
    <row r="12" spans="1:3" x14ac:dyDescent="0.25">
      <c r="A12" s="2">
        <f>IF(AND('Enter Data'!D63&gt;=0.4, 'Enter Data'!C63&gt;=0.4), 11, 0)</f>
        <v>0</v>
      </c>
      <c r="B12" s="1" t="s">
        <v>34</v>
      </c>
      <c r="C12" s="1" t="s">
        <v>35</v>
      </c>
    </row>
    <row r="13" spans="1:3" x14ac:dyDescent="0.25">
      <c r="A13" s="2">
        <f>IF(AND('Enter Data'!D63&gt;=0.4, 'Enter Data'!B63&lt;=0.45,'Enter Data'!C63&lt;0.4),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Data'!E63:I63)='Enter Data'!B63, 'Enter Data'!E63+'Enter Data'!F63&gt;=0.25, 'Enter Data'!G63&lt;0.5, 'Enter Data'!H63&lt;0.5, 'Enter Data'!I63&lt;0.5), 1, 0)</f>
        <v>0</v>
      </c>
      <c r="B17" s="1" t="s">
        <v>38</v>
      </c>
      <c r="C17" s="1" t="s">
        <v>39</v>
      </c>
    </row>
    <row r="18" spans="1:3" x14ac:dyDescent="0.25">
      <c r="A18" s="2">
        <f>IF(AND(SUM('Enter Data'!E63:I63)='Enter Data'!B63,SUM($A$17) = 0, 'Enter Data'!E63+'Enter Data'!F63+'Enter Data'!G63&gt;=0.25, 'Enter Data'!E63+'Enter Data'!F63&lt;0.25, 'Enter Data'!H63&lt;0.5,'Enter Data'!I63&lt;0.5), 2, 0)</f>
        <v>0</v>
      </c>
      <c r="B18" s="1" t="s">
        <v>40</v>
      </c>
      <c r="C18" s="1" t="s">
        <v>15</v>
      </c>
    </row>
    <row r="19" spans="1:3" x14ac:dyDescent="0.25">
      <c r="A19" s="2">
        <f>IF(AND(SUM('Enter Data'!E63:I63)='Enter Data'!B63,SUM($A$17:$A$18) = 0, 'Enter Data'!G63&gt;=0.5, 'Enter Data'!E63+'Enter Data'!F63&gt;=0.25), 3, 0)</f>
        <v>0</v>
      </c>
      <c r="B19" s="1" t="s">
        <v>41</v>
      </c>
      <c r="C19" s="1" t="s">
        <v>15</v>
      </c>
    </row>
    <row r="20" spans="1:3" x14ac:dyDescent="0.25">
      <c r="A20" s="2">
        <f>IF(AND(SUM('Enter Data'!E63:I63)='Enter Data'!B63,SUM($A$17:$A$19) = 0, 'Enter Data'!H63&gt;=0.5, 'Enter Data'!H63&gt;'Enter Data'!I63), 4, 0)</f>
        <v>0</v>
      </c>
      <c r="B20" s="1" t="s">
        <v>42</v>
      </c>
      <c r="C20" s="1" t="s">
        <v>43</v>
      </c>
    </row>
    <row r="21" spans="1:3" x14ac:dyDescent="0.25">
      <c r="A21" s="2">
        <f>IF(AND(SUM('Enter Data'!E63:I63)='Enter Data'!B63,SUM($A$17:$A$20) = 0, 'Enter Data'!E63+'Enter Data'!F63+'Enter Data'!G63&lt;0.25, 'Enter Data'!I63&lt;0.5), 5, 0)</f>
        <v>5</v>
      </c>
      <c r="B21" s="1" t="s">
        <v>44</v>
      </c>
      <c r="C21" s="1" t="s">
        <v>43</v>
      </c>
    </row>
    <row r="22" spans="1:3" x14ac:dyDescent="0.25">
      <c r="A22" s="2">
        <f>IF(AND(SUM('Enter Data'!E63:I63)='Enter Data'!B63,SUM($A$17:$A$21) = 0, 'Enter Data'!I63&gt;=0.5),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Data'!E63:I63)='Enter Data'!B63, 'Enter Data'!E63+'Enter Data'!F63&gt;=0.25, 'Enter Data'!G63&lt;0.5, 'Enter Data'!H63&lt;0.5, 'Enter Data'!I63&lt;0.5), 1, 0)</f>
        <v>0</v>
      </c>
      <c r="B26" s="1" t="s">
        <v>38</v>
      </c>
      <c r="C26" s="1" t="s">
        <v>48</v>
      </c>
    </row>
    <row r="27" spans="1:3" x14ac:dyDescent="0.25">
      <c r="A27" s="2">
        <f>IF(AND(SUM('Enter Data'!E63:I63)='Enter Data'!B63,SUM($A$26) = 0, 'Enter Data'!E63+'Enter Data'!F63+'Enter Data'!G63&gt;=0.25, 'Enter Data'!E63+'Enter Data'!F63&lt;0.25, 'Enter Data'!H63&lt;0.5,'Enter Data'!I63&lt;0.5), 2, 0)</f>
        <v>0</v>
      </c>
      <c r="B27" s="1" t="s">
        <v>40</v>
      </c>
      <c r="C27" s="1" t="s">
        <v>17</v>
      </c>
    </row>
    <row r="28" spans="1:3" x14ac:dyDescent="0.25">
      <c r="A28" s="2">
        <f>IF(AND(SUM('Enter Data'!E63:I63)='Enter Data'!B63,SUM($A$26:$A$27) = 0, 'Enter Data'!G63&gt;=0.5, 'Enter Data'!E63+'Enter Data'!F63&gt;=0.25),3, 0)</f>
        <v>0</v>
      </c>
      <c r="B28" s="1" t="s">
        <v>41</v>
      </c>
      <c r="C28" s="1" t="s">
        <v>17</v>
      </c>
    </row>
    <row r="29" spans="1:3" x14ac:dyDescent="0.25">
      <c r="A29" s="2">
        <f>IF(AND(SUM('Enter Data'!E63:I63)='Enter Data'!B63,SUM($A$26:$A$28) = 0, 'Enter Data'!H63&gt;=0.5), 4, 0)</f>
        <v>0</v>
      </c>
      <c r="B29" s="1" t="s">
        <v>49</v>
      </c>
      <c r="C29" s="1" t="s">
        <v>50</v>
      </c>
    </row>
    <row r="30" spans="1:3" x14ac:dyDescent="0.25">
      <c r="A30" s="2">
        <f>IF(AND(SUM('Enter Data'!E63:I63)='Enter Data'!B63,SUM($A$26:$A$29) = 0, 'Enter Data'!E63+'Enter Data'!F63+'Enter Data'!G63&lt;0.25, 'Enter Data'!I63&lt;0.5), 5, 0)</f>
        <v>5</v>
      </c>
      <c r="B30" s="1" t="s">
        <v>44</v>
      </c>
      <c r="C30" s="1" t="s">
        <v>50</v>
      </c>
    </row>
    <row r="31" spans="1:3" x14ac:dyDescent="0.25">
      <c r="A31" s="2">
        <f>IF(AND(SUM('Enter Data'!E63:I63)='Enter Data'!B63,SUM($A$26:$A$30) = 0, 'Enter Data'!I63&gt;=0.5),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Data'!E63:I63)='Enter Data'!B63, 'Enter Data'!E63+'Enter Data'!F63&gt;=0.25, 'Enter Data'!G63&lt;0.5, 'Enter Data'!H63&lt;0.5, 'Enter Data'!I63&lt;0.5), 1, 0)</f>
        <v>0</v>
      </c>
      <c r="B35" s="1" t="s">
        <v>38</v>
      </c>
      <c r="C35" s="1" t="s">
        <v>11</v>
      </c>
    </row>
    <row r="36" spans="1:3" x14ac:dyDescent="0.25">
      <c r="A36" s="2">
        <f>IF(AND(SUM('Enter Data'!E63:I63)='Enter Data'!B63,SUM($A$35) = 0,'Enter Data'!E63+'Enter Data'!F63+'Enter Data'!G63&gt;=0.3, 'Enter Data'!I63&gt;=0.3, 'Enter Data'!I63&lt;0.5), 2, 0)</f>
        <v>0</v>
      </c>
      <c r="B36" s="1" t="s">
        <v>53</v>
      </c>
      <c r="C36" s="1" t="s">
        <v>11</v>
      </c>
    </row>
    <row r="37" spans="1:3" x14ac:dyDescent="0.25">
      <c r="A37" s="2">
        <f>IF(AND(SUM('Enter Data'!E63:I63)='Enter Data'!B63,SUM($A$35:$A$36) = 0, 'Enter Data'!E63+'Enter Data'!F63+'Enter Data'!G63&gt;=0.3, 'Enter Data'!E63+'Enter Data'!F63&lt;0.25, 'Enter Data'!H63&lt;0.3,'Enter Data'!I63&lt;0.3), 3, 0)</f>
        <v>0</v>
      </c>
      <c r="B37" s="1" t="s">
        <v>54</v>
      </c>
      <c r="C37" s="1" t="s">
        <v>19</v>
      </c>
    </row>
    <row r="38" spans="1:3" x14ac:dyDescent="0.25">
      <c r="A38" s="2">
        <f>IF(AND(SUM('Enter Data'!E63:I63)='Enter Data'!B63,SUM($A$35:$A$37) = 0,'Enter Data'!E63+'Enter Data'!F63+'Enter Data'!G63&lt;=0.15,'Enter Data'!H63&lt;0.3,'Enter Data'!I63&lt;0.3,'Enter Data'!H63+'Enter Data'!I63&lt;0.4), 4, 0)</f>
        <v>4</v>
      </c>
      <c r="B38" s="1" t="s">
        <v>55</v>
      </c>
      <c r="C38" s="1" t="s">
        <v>19</v>
      </c>
    </row>
    <row r="39" spans="1:3" x14ac:dyDescent="0.25">
      <c r="A39" s="2">
        <f>IF(AND(SUM('Enter Data'!E63:I63)='Enter Data'!B63,SUM($A$35:$A$38) = 0,'Enter Data'!E63+'Enter Data'!F63&gt;=0.25, 'Enter Data'!G63&gt;=0.5), 5, 0)</f>
        <v>0</v>
      </c>
      <c r="B39" s="1" t="s">
        <v>56</v>
      </c>
      <c r="C39" s="1" t="s">
        <v>19</v>
      </c>
    </row>
    <row r="40" spans="1:3" x14ac:dyDescent="0.25">
      <c r="A40" s="2">
        <f>IF(AND(SUM('Enter Data'!E63:I63)='Enter Data'!B63,SUM($A$35:$A$39) = 0,'Enter Data'!H63&gt;=0.3,'Enter Data'!I63&lt;0.3, 'Enter Data'!E63+'Enter Data'!F63&lt;0.25), 6, 0)</f>
        <v>0</v>
      </c>
      <c r="B40" s="1" t="s">
        <v>57</v>
      </c>
      <c r="C40" s="1" t="s">
        <v>58</v>
      </c>
    </row>
    <row r="41" spans="1:3" x14ac:dyDescent="0.25">
      <c r="A41" s="2">
        <f>IF(AND(SUM('Enter Data'!E63:I63)='Enter Data'!B63,SUM($A$35:$A$40) = 0,'Enter Data'!E63+'Enter Data'!F63+'Enter Data'!G63&gt;=0.15, 'Enter Data'!E63+'Enter Data'!F63+'Enter Data'!G63&lt;0.3, 'Enter Data'!E63+'Enter Data'!F63&lt;0.25), 7, 0)</f>
        <v>0</v>
      </c>
      <c r="B41" s="1" t="s">
        <v>59</v>
      </c>
      <c r="C41" s="1" t="s">
        <v>58</v>
      </c>
    </row>
    <row r="42" spans="1:3" x14ac:dyDescent="0.25">
      <c r="A42" s="2">
        <f>IF(AND(SUM('Enter Data'!E63:I63)='Enter Data'!B63,SUM($A$35:$A$41) = 0,'Enter Data'!H63+'Enter Data'!I63&gt;=0.4, 'Enter Data'!H63&gt;='Enter Data'!I63, 'Enter Data'!E63+'Enter Data'!F63+'Enter Data'!G63&lt;=0.15), 8, 0)</f>
        <v>0</v>
      </c>
      <c r="B42" s="1" t="s">
        <v>60</v>
      </c>
      <c r="C42" s="1" t="s">
        <v>58</v>
      </c>
    </row>
    <row r="43" spans="1:3" x14ac:dyDescent="0.25">
      <c r="A43" s="2">
        <f>IF(AND(SUM('Enter Data'!E63:I63)='Enter Data'!B63,SUM($A$35:$A$42) = 0,'Enter Data'!E63+'Enter Data'!F63&gt;=0.25, 'Enter Data'!H63&gt;=0.5), 9, 0)</f>
        <v>0</v>
      </c>
      <c r="B43" s="1" t="s">
        <v>61</v>
      </c>
      <c r="C43" s="1" t="s">
        <v>58</v>
      </c>
    </row>
    <row r="44" spans="1:3" x14ac:dyDescent="0.25">
      <c r="A44" s="2">
        <f>IF(AND(SUM('Enter Data'!E63:I63)='Enter Data'!B63,SUM($A$35:$A$43) = 0,'Enter Data'!I63&gt;=0.3, 'Enter Data'!E63+'Enter Data'!F63+'Enter Data'!G63&lt;0.15, 'Enter Data'!I63&gt;'Enter Data'!H63), 10, 0)</f>
        <v>0</v>
      </c>
      <c r="B44" s="1" t="s">
        <v>62</v>
      </c>
      <c r="C44" s="1" t="s">
        <v>63</v>
      </c>
    </row>
    <row r="45" spans="1:3" x14ac:dyDescent="0.25">
      <c r="A45" s="2">
        <f>IF(AND(SUM('Enter Data'!E63:I63)='Enter Data'!B63,SUM($A$35:$A$44) = 0,'Enter Data'!H63+'Enter Data'!I63&gt;=0.4, 'Enter Data'!I63&gt;'Enter Data'!H63, 'Enter Data'!E63+'Enter Data'!F63+'Enter Data'!G63&lt;15), 11, 0)</f>
        <v>0</v>
      </c>
      <c r="B45" s="1" t="s">
        <v>64</v>
      </c>
      <c r="C45" s="1" t="s">
        <v>63</v>
      </c>
    </row>
    <row r="46" spans="1:3" x14ac:dyDescent="0.25">
      <c r="A46" s="2">
        <f>IF(AND(SUM('Enter Data'!E63:I63)='Enter Data'!B63,SUM($A$35:$A$45) = 0,'Enter Data'!E63+'Enter Data'!F63&gt;=0.25, 'Enter Data'!I63&gt;=0.5), 12, 0)</f>
        <v>0</v>
      </c>
      <c r="B46" s="1" t="s">
        <v>65</v>
      </c>
      <c r="C46" s="1" t="s">
        <v>63</v>
      </c>
    </row>
    <row r="47" spans="1:3" x14ac:dyDescent="0.25">
      <c r="A47" s="2">
        <f>IF(AND(SUM('Enter Data'!E63:I63)='Enter Data'!B63,SUM($A$35:$A$46) = 0,'Enter Data'!E63+'Enter Data'!F63+'Enter Data'!G63&gt;=0.3, 'Enter Data'!I63&gt;=0.5), 13, 0)</f>
        <v>0</v>
      </c>
      <c r="B47" s="1" t="s">
        <v>66</v>
      </c>
      <c r="C47" s="1" t="s">
        <v>63</v>
      </c>
    </row>
    <row r="48" spans="1:3" x14ac:dyDescent="0.25">
      <c r="A48" s="2">
        <f>SUM(A35:A47)+1</f>
        <v>5</v>
      </c>
      <c r="B48" s="4"/>
      <c r="C48" s="4"/>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1AF9A-3015-43A0-A3B1-AFAF4400C987}">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Data'!C64+1.5*'Enter Data'!D64&lt;0.15,1,0)</f>
        <v>0</v>
      </c>
      <c r="B2" s="1" t="s">
        <v>14</v>
      </c>
      <c r="C2" s="1" t="s">
        <v>15</v>
      </c>
    </row>
    <row r="3" spans="1:3" x14ac:dyDescent="0.25">
      <c r="A3" s="2">
        <f>IF(AND('Enter Data'!C64+1.5*'Enter Data'!D64&gt;=0.15, 'Enter Data'!C64+2*'Enter Data'!D64&lt;0.3), 2, 0)</f>
        <v>0</v>
      </c>
      <c r="B3" s="1" t="s">
        <v>16</v>
      </c>
      <c r="C3" s="1" t="s">
        <v>17</v>
      </c>
    </row>
    <row r="4" spans="1:3" x14ac:dyDescent="0.25">
      <c r="A4" s="2">
        <f>IF(OR(AND('Enter Data'!D64&gt;=0.07, 'Enter Data'!D64&lt;0.2,'Enter Data'!B64&gt;0.52,'Enter Data'!C64+2*'Enter Data'!D64&gt;=0.3), AND('Enter Data'!D64&lt;0.07, 'Enter Data'!C64&lt;0.5, 'Enter Data'!C64+2*'Enter Data'!D64&gt;=0.3)), 3,0)</f>
        <v>0</v>
      </c>
      <c r="B4" s="1" t="s">
        <v>18</v>
      </c>
      <c r="C4" s="1" t="s">
        <v>19</v>
      </c>
    </row>
    <row r="5" spans="1:3" x14ac:dyDescent="0.25">
      <c r="A5" s="2">
        <f>IF(AND('Enter Data'!D64&gt;=0.07, 'Enter Data'!D64&lt;0.27, 'Enter Data'!C64&gt;=0.28, 'Enter Data'!C64&lt;0.5, 'Enter Data'!B64&lt;=0.52), 4, 0)</f>
        <v>0</v>
      </c>
      <c r="B5" s="1" t="s">
        <v>20</v>
      </c>
      <c r="C5" s="1" t="s">
        <v>21</v>
      </c>
    </row>
    <row r="6" spans="1:3" x14ac:dyDescent="0.25">
      <c r="A6" s="2">
        <f>IF(OR(AND('Enter Data'!C64&gt;=0.5, 'Enter Data'!D64&gt;=0.12,'Enter Data'!D64&lt;0.27), AND('Enter Data'!C64&gt;=0.5,'Enter Data'!C64&lt;0.8,'Enter Data'!D64&lt;0.12)), 5,0)</f>
        <v>0</v>
      </c>
      <c r="B6" s="1" t="s">
        <v>22</v>
      </c>
      <c r="C6" s="1" t="s">
        <v>23</v>
      </c>
    </row>
    <row r="7" spans="1:3" x14ac:dyDescent="0.25">
      <c r="A7" s="2">
        <f>IF(AND('Enter Data'!C64&gt;=0.8, 'Enter Data'!D64&lt;0.12), 6, 0)</f>
        <v>6</v>
      </c>
      <c r="B7" s="1" t="s">
        <v>24</v>
      </c>
      <c r="C7" s="1" t="s">
        <v>25</v>
      </c>
    </row>
    <row r="8" spans="1:3" x14ac:dyDescent="0.25">
      <c r="A8" s="2">
        <f>IF(AND('Enter Data'!D64&gt;=0.2, 'Enter Data'!D64&lt;0.35, 'Enter Data'!C64&lt;0.28, 'Enter Data'!B64&gt;0.45), 7, 0)</f>
        <v>0</v>
      </c>
      <c r="B8" s="1" t="s">
        <v>26</v>
      </c>
      <c r="C8" s="1" t="s">
        <v>27</v>
      </c>
    </row>
    <row r="9" spans="1:3" x14ac:dyDescent="0.25">
      <c r="A9" s="2">
        <f>IF(AND('Enter Data'!D64&gt;=0.27, 'Enter Data'!D64&lt;0.4, 'Enter Data'!B64&gt;0.2, 'Enter Data'!B64&lt;=0.45), 8, 0)</f>
        <v>0</v>
      </c>
      <c r="B9" s="1" t="s">
        <v>28</v>
      </c>
      <c r="C9" s="1" t="s">
        <v>29</v>
      </c>
    </row>
    <row r="10" spans="1:3" x14ac:dyDescent="0.25">
      <c r="A10" s="2">
        <f>IF(AND('Enter Data'!D64&gt;=0.27, 'Enter Data'!D64&lt;0.4, 'Enter Data'!B64&lt;=0.2), 9, 0)</f>
        <v>0</v>
      </c>
      <c r="B10" s="1" t="s">
        <v>30</v>
      </c>
      <c r="C10" s="1" t="s">
        <v>31</v>
      </c>
    </row>
    <row r="11" spans="1:3" x14ac:dyDescent="0.25">
      <c r="A11" s="2">
        <f>IF(AND('Enter Data'!D64&gt;=0.35, 'Enter Data'!B64&gt;0.45), 10, 0)</f>
        <v>0</v>
      </c>
      <c r="B11" s="1" t="s">
        <v>32</v>
      </c>
      <c r="C11" s="1" t="s">
        <v>33</v>
      </c>
    </row>
    <row r="12" spans="1:3" x14ac:dyDescent="0.25">
      <c r="A12" s="2">
        <f>IF(AND('Enter Data'!D64&gt;=0.4, 'Enter Data'!C64&gt;=0.4), 11, 0)</f>
        <v>0</v>
      </c>
      <c r="B12" s="1" t="s">
        <v>34</v>
      </c>
      <c r="C12" s="1" t="s">
        <v>35</v>
      </c>
    </row>
    <row r="13" spans="1:3" x14ac:dyDescent="0.25">
      <c r="A13" s="2">
        <f>IF(AND('Enter Data'!D64&gt;=0.4, 'Enter Data'!B64&lt;=0.45,'Enter Data'!C64&lt;0.4),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Data'!E64:I64)='Enter Data'!B64, 'Enter Data'!E64+'Enter Data'!F64&gt;=0.25, 'Enter Data'!G64&lt;0.5, 'Enter Data'!H64&lt;0.5, 'Enter Data'!I64&lt;0.5), 1, 0)</f>
        <v>0</v>
      </c>
      <c r="B17" s="1" t="s">
        <v>38</v>
      </c>
      <c r="C17" s="1" t="s">
        <v>39</v>
      </c>
    </row>
    <row r="18" spans="1:3" x14ac:dyDescent="0.25">
      <c r="A18" s="2">
        <f>IF(AND(SUM('Enter Data'!E64:I64)='Enter Data'!B64,SUM($A$17) = 0, 'Enter Data'!E64+'Enter Data'!F64+'Enter Data'!G64&gt;=0.25, 'Enter Data'!E64+'Enter Data'!F64&lt;0.25, 'Enter Data'!H64&lt;0.5,'Enter Data'!I64&lt;0.5), 2, 0)</f>
        <v>0</v>
      </c>
      <c r="B18" s="1" t="s">
        <v>40</v>
      </c>
      <c r="C18" s="1" t="s">
        <v>15</v>
      </c>
    </row>
    <row r="19" spans="1:3" x14ac:dyDescent="0.25">
      <c r="A19" s="2">
        <f>IF(AND(SUM('Enter Data'!E64:I64)='Enter Data'!B64,SUM($A$17:$A$18) = 0, 'Enter Data'!G64&gt;=0.5, 'Enter Data'!E64+'Enter Data'!F64&gt;=0.25), 3, 0)</f>
        <v>0</v>
      </c>
      <c r="B19" s="1" t="s">
        <v>41</v>
      </c>
      <c r="C19" s="1" t="s">
        <v>15</v>
      </c>
    </row>
    <row r="20" spans="1:3" x14ac:dyDescent="0.25">
      <c r="A20" s="2">
        <f>IF(AND(SUM('Enter Data'!E64:I64)='Enter Data'!B64,SUM($A$17:$A$19) = 0, 'Enter Data'!H64&gt;=0.5, 'Enter Data'!H64&gt;'Enter Data'!I64), 4, 0)</f>
        <v>0</v>
      </c>
      <c r="B20" s="1" t="s">
        <v>42</v>
      </c>
      <c r="C20" s="1" t="s">
        <v>43</v>
      </c>
    </row>
    <row r="21" spans="1:3" x14ac:dyDescent="0.25">
      <c r="A21" s="2">
        <f>IF(AND(SUM('Enter Data'!E64:I64)='Enter Data'!B64,SUM($A$17:$A$20) = 0, 'Enter Data'!E64+'Enter Data'!F64+'Enter Data'!G64&lt;0.25, 'Enter Data'!I64&lt;0.5), 5, 0)</f>
        <v>5</v>
      </c>
      <c r="B21" s="1" t="s">
        <v>44</v>
      </c>
      <c r="C21" s="1" t="s">
        <v>43</v>
      </c>
    </row>
    <row r="22" spans="1:3" x14ac:dyDescent="0.25">
      <c r="A22" s="2">
        <f>IF(AND(SUM('Enter Data'!E64:I64)='Enter Data'!B64,SUM($A$17:$A$21) = 0, 'Enter Data'!I64&gt;=0.5),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Data'!E64:I64)='Enter Data'!B64, 'Enter Data'!E64+'Enter Data'!F64&gt;=0.25, 'Enter Data'!G64&lt;0.5, 'Enter Data'!H64&lt;0.5, 'Enter Data'!I64&lt;0.5), 1, 0)</f>
        <v>0</v>
      </c>
      <c r="B26" s="1" t="s">
        <v>38</v>
      </c>
      <c r="C26" s="1" t="s">
        <v>48</v>
      </c>
    </row>
    <row r="27" spans="1:3" x14ac:dyDescent="0.25">
      <c r="A27" s="2">
        <f>IF(AND(SUM('Enter Data'!E64:I64)='Enter Data'!B64,SUM($A$26) = 0, 'Enter Data'!E64+'Enter Data'!F64+'Enter Data'!G64&gt;=0.25, 'Enter Data'!E64+'Enter Data'!F64&lt;0.25, 'Enter Data'!H64&lt;0.5,'Enter Data'!I64&lt;0.5), 2, 0)</f>
        <v>0</v>
      </c>
      <c r="B27" s="1" t="s">
        <v>40</v>
      </c>
      <c r="C27" s="1" t="s">
        <v>17</v>
      </c>
    </row>
    <row r="28" spans="1:3" x14ac:dyDescent="0.25">
      <c r="A28" s="2">
        <f>IF(AND(SUM('Enter Data'!E64:I64)='Enter Data'!B64,SUM($A$26:$A$27) = 0, 'Enter Data'!G64&gt;=0.5, 'Enter Data'!E64+'Enter Data'!F64&gt;=0.25),3, 0)</f>
        <v>0</v>
      </c>
      <c r="B28" s="1" t="s">
        <v>41</v>
      </c>
      <c r="C28" s="1" t="s">
        <v>17</v>
      </c>
    </row>
    <row r="29" spans="1:3" x14ac:dyDescent="0.25">
      <c r="A29" s="2">
        <f>IF(AND(SUM('Enter Data'!E64:I64)='Enter Data'!B64,SUM($A$26:$A$28) = 0, 'Enter Data'!H64&gt;=0.5), 4, 0)</f>
        <v>0</v>
      </c>
      <c r="B29" s="1" t="s">
        <v>49</v>
      </c>
      <c r="C29" s="1" t="s">
        <v>50</v>
      </c>
    </row>
    <row r="30" spans="1:3" x14ac:dyDescent="0.25">
      <c r="A30" s="2">
        <f>IF(AND(SUM('Enter Data'!E64:I64)='Enter Data'!B64,SUM($A$26:$A$29) = 0, 'Enter Data'!E64+'Enter Data'!F64+'Enter Data'!G64&lt;0.25, 'Enter Data'!I64&lt;0.5), 5, 0)</f>
        <v>5</v>
      </c>
      <c r="B30" s="1" t="s">
        <v>44</v>
      </c>
      <c r="C30" s="1" t="s">
        <v>50</v>
      </c>
    </row>
    <row r="31" spans="1:3" x14ac:dyDescent="0.25">
      <c r="A31" s="2">
        <f>IF(AND(SUM('Enter Data'!E64:I64)='Enter Data'!B64,SUM($A$26:$A$30) = 0, 'Enter Data'!I64&gt;=0.5),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Data'!E64:I64)='Enter Data'!B64, 'Enter Data'!E64+'Enter Data'!F64&gt;=0.25, 'Enter Data'!G64&lt;0.5, 'Enter Data'!H64&lt;0.5, 'Enter Data'!I64&lt;0.5), 1, 0)</f>
        <v>0</v>
      </c>
      <c r="B35" s="1" t="s">
        <v>38</v>
      </c>
      <c r="C35" s="1" t="s">
        <v>11</v>
      </c>
    </row>
    <row r="36" spans="1:3" x14ac:dyDescent="0.25">
      <c r="A36" s="2">
        <f>IF(AND(SUM('Enter Data'!E64:I64)='Enter Data'!B64,SUM($A$35) = 0,'Enter Data'!E64+'Enter Data'!F64+'Enter Data'!G64&gt;=0.3, 'Enter Data'!I64&gt;=0.3, 'Enter Data'!I64&lt;0.5), 2, 0)</f>
        <v>0</v>
      </c>
      <c r="B36" s="1" t="s">
        <v>53</v>
      </c>
      <c r="C36" s="1" t="s">
        <v>11</v>
      </c>
    </row>
    <row r="37" spans="1:3" x14ac:dyDescent="0.25">
      <c r="A37" s="2">
        <f>IF(AND(SUM('Enter Data'!E64:I64)='Enter Data'!B64,SUM($A$35:$A$36) = 0, 'Enter Data'!E64+'Enter Data'!F64+'Enter Data'!G64&gt;=0.3, 'Enter Data'!E64+'Enter Data'!F64&lt;0.25, 'Enter Data'!H64&lt;0.3,'Enter Data'!I64&lt;0.3), 3, 0)</f>
        <v>0</v>
      </c>
      <c r="B37" s="1" t="s">
        <v>54</v>
      </c>
      <c r="C37" s="1" t="s">
        <v>19</v>
      </c>
    </row>
    <row r="38" spans="1:3" x14ac:dyDescent="0.25">
      <c r="A38" s="2">
        <f>IF(AND(SUM('Enter Data'!E64:I64)='Enter Data'!B64,SUM($A$35:$A$37) = 0,'Enter Data'!E64+'Enter Data'!F64+'Enter Data'!G64&lt;=0.15,'Enter Data'!H64&lt;0.3,'Enter Data'!I64&lt;0.3,'Enter Data'!H64+'Enter Data'!I64&lt;0.4), 4, 0)</f>
        <v>4</v>
      </c>
      <c r="B38" s="1" t="s">
        <v>55</v>
      </c>
      <c r="C38" s="1" t="s">
        <v>19</v>
      </c>
    </row>
    <row r="39" spans="1:3" x14ac:dyDescent="0.25">
      <c r="A39" s="2">
        <f>IF(AND(SUM('Enter Data'!E64:I64)='Enter Data'!B64,SUM($A$35:$A$38) = 0,'Enter Data'!E64+'Enter Data'!F64&gt;=0.25, 'Enter Data'!G64&gt;=0.5), 5, 0)</f>
        <v>0</v>
      </c>
      <c r="B39" s="1" t="s">
        <v>56</v>
      </c>
      <c r="C39" s="1" t="s">
        <v>19</v>
      </c>
    </row>
    <row r="40" spans="1:3" x14ac:dyDescent="0.25">
      <c r="A40" s="2">
        <f>IF(AND(SUM('Enter Data'!E64:I64)='Enter Data'!B64,SUM($A$35:$A$39) = 0,'Enter Data'!H64&gt;=0.3,'Enter Data'!I64&lt;0.3, 'Enter Data'!E64+'Enter Data'!F64&lt;0.25), 6, 0)</f>
        <v>0</v>
      </c>
      <c r="B40" s="1" t="s">
        <v>57</v>
      </c>
      <c r="C40" s="1" t="s">
        <v>58</v>
      </c>
    </row>
    <row r="41" spans="1:3" x14ac:dyDescent="0.25">
      <c r="A41" s="2">
        <f>IF(AND(SUM('Enter Data'!E64:I64)='Enter Data'!B64,SUM($A$35:$A$40) = 0,'Enter Data'!E64+'Enter Data'!F64+'Enter Data'!G64&gt;=0.15, 'Enter Data'!E64+'Enter Data'!F64+'Enter Data'!G64&lt;0.3, 'Enter Data'!E64+'Enter Data'!F64&lt;0.25), 7, 0)</f>
        <v>0</v>
      </c>
      <c r="B41" s="1" t="s">
        <v>59</v>
      </c>
      <c r="C41" s="1" t="s">
        <v>58</v>
      </c>
    </row>
    <row r="42" spans="1:3" x14ac:dyDescent="0.25">
      <c r="A42" s="2">
        <f>IF(AND(SUM('Enter Data'!E64:I64)='Enter Data'!B64,SUM($A$35:$A$41) = 0,'Enter Data'!H64+'Enter Data'!I64&gt;=0.4, 'Enter Data'!H64&gt;='Enter Data'!I64, 'Enter Data'!E64+'Enter Data'!F64+'Enter Data'!G64&lt;=0.15), 8, 0)</f>
        <v>0</v>
      </c>
      <c r="B42" s="1" t="s">
        <v>60</v>
      </c>
      <c r="C42" s="1" t="s">
        <v>58</v>
      </c>
    </row>
    <row r="43" spans="1:3" x14ac:dyDescent="0.25">
      <c r="A43" s="2">
        <f>IF(AND(SUM('Enter Data'!E64:I64)='Enter Data'!B64,SUM($A$35:$A$42) = 0,'Enter Data'!E64+'Enter Data'!F64&gt;=0.25, 'Enter Data'!H64&gt;=0.5), 9, 0)</f>
        <v>0</v>
      </c>
      <c r="B43" s="1" t="s">
        <v>61</v>
      </c>
      <c r="C43" s="1" t="s">
        <v>58</v>
      </c>
    </row>
    <row r="44" spans="1:3" x14ac:dyDescent="0.25">
      <c r="A44" s="2">
        <f>IF(AND(SUM('Enter Data'!E64:I64)='Enter Data'!B64,SUM($A$35:$A$43) = 0,'Enter Data'!I64&gt;=0.3, 'Enter Data'!E64+'Enter Data'!F64+'Enter Data'!G64&lt;0.15, 'Enter Data'!I64&gt;'Enter Data'!H64), 10, 0)</f>
        <v>0</v>
      </c>
      <c r="B44" s="1" t="s">
        <v>62</v>
      </c>
      <c r="C44" s="1" t="s">
        <v>63</v>
      </c>
    </row>
    <row r="45" spans="1:3" x14ac:dyDescent="0.25">
      <c r="A45" s="2">
        <f>IF(AND(SUM('Enter Data'!E64:I64)='Enter Data'!B64,SUM($A$35:$A$44) = 0,'Enter Data'!H64+'Enter Data'!I64&gt;=0.4, 'Enter Data'!I64&gt;'Enter Data'!H64, 'Enter Data'!E64+'Enter Data'!F64+'Enter Data'!G64&lt;15), 11, 0)</f>
        <v>0</v>
      </c>
      <c r="B45" s="1" t="s">
        <v>64</v>
      </c>
      <c r="C45" s="1" t="s">
        <v>63</v>
      </c>
    </row>
    <row r="46" spans="1:3" x14ac:dyDescent="0.25">
      <c r="A46" s="2">
        <f>IF(AND(SUM('Enter Data'!E64:I64)='Enter Data'!B64,SUM($A$35:$A$45) = 0,'Enter Data'!E64+'Enter Data'!F64&gt;=0.25, 'Enter Data'!I64&gt;=0.5), 12, 0)</f>
        <v>0</v>
      </c>
      <c r="B46" s="1" t="s">
        <v>65</v>
      </c>
      <c r="C46" s="1" t="s">
        <v>63</v>
      </c>
    </row>
    <row r="47" spans="1:3" x14ac:dyDescent="0.25">
      <c r="A47" s="2">
        <f>IF(AND(SUM('Enter Data'!E64:I64)='Enter Data'!B64,SUM($A$35:$A$46) = 0,'Enter Data'!E64+'Enter Data'!F64+'Enter Data'!G64&gt;=0.3, 'Enter Data'!I64&gt;=0.5), 13, 0)</f>
        <v>0</v>
      </c>
      <c r="B47" s="1" t="s">
        <v>66</v>
      </c>
      <c r="C47" s="1" t="s">
        <v>63</v>
      </c>
    </row>
    <row r="48" spans="1:3" x14ac:dyDescent="0.25">
      <c r="A48" s="2">
        <f>SUM(A35:A47)+1</f>
        <v>5</v>
      </c>
      <c r="B48" s="4"/>
      <c r="C48" s="4"/>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FFD0A-6DC0-487F-A541-6F91E0ADDAB9}">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Data'!C65+1.5*'Enter Data'!D65&lt;0.15,1,0)</f>
        <v>0</v>
      </c>
      <c r="B2" s="1" t="s">
        <v>14</v>
      </c>
      <c r="C2" s="1" t="s">
        <v>15</v>
      </c>
    </row>
    <row r="3" spans="1:3" x14ac:dyDescent="0.25">
      <c r="A3" s="2">
        <f>IF(AND('Enter Data'!C65+1.5*'Enter Data'!D65&gt;=0.15, 'Enter Data'!C65+2*'Enter Data'!D65&lt;0.3), 2, 0)</f>
        <v>0</v>
      </c>
      <c r="B3" s="1" t="s">
        <v>16</v>
      </c>
      <c r="C3" s="1" t="s">
        <v>17</v>
      </c>
    </row>
    <row r="4" spans="1:3" x14ac:dyDescent="0.25">
      <c r="A4" s="2">
        <f>IF(OR(AND('Enter Data'!D65&gt;=0.07, 'Enter Data'!D65&lt;0.2,'Enter Data'!B65&gt;0.52,'Enter Data'!C65+2*'Enter Data'!D65&gt;=0.3), AND('Enter Data'!D65&lt;0.07, 'Enter Data'!C65&lt;0.5, 'Enter Data'!C65+2*'Enter Data'!D65&gt;=0.3)), 3,0)</f>
        <v>0</v>
      </c>
      <c r="B4" s="1" t="s">
        <v>18</v>
      </c>
      <c r="C4" s="1" t="s">
        <v>19</v>
      </c>
    </row>
    <row r="5" spans="1:3" x14ac:dyDescent="0.25">
      <c r="A5" s="2">
        <f>IF(AND('Enter Data'!D65&gt;=0.07, 'Enter Data'!D65&lt;0.27, 'Enter Data'!C65&gt;=0.28, 'Enter Data'!C65&lt;0.5, 'Enter Data'!B65&lt;=0.52), 4, 0)</f>
        <v>0</v>
      </c>
      <c r="B5" s="1" t="s">
        <v>20</v>
      </c>
      <c r="C5" s="1" t="s">
        <v>21</v>
      </c>
    </row>
    <row r="6" spans="1:3" x14ac:dyDescent="0.25">
      <c r="A6" s="2">
        <f>IF(OR(AND('Enter Data'!C65&gt;=0.5, 'Enter Data'!D65&gt;=0.12,'Enter Data'!D65&lt;0.27), AND('Enter Data'!C65&gt;=0.5,'Enter Data'!C65&lt;0.8,'Enter Data'!D65&lt;0.12)), 5,0)</f>
        <v>0</v>
      </c>
      <c r="B6" s="1" t="s">
        <v>22</v>
      </c>
      <c r="C6" s="1" t="s">
        <v>23</v>
      </c>
    </row>
    <row r="7" spans="1:3" x14ac:dyDescent="0.25">
      <c r="A7" s="2">
        <f>IF(AND('Enter Data'!C65&gt;=0.8, 'Enter Data'!D65&lt;0.12), 6, 0)</f>
        <v>6</v>
      </c>
      <c r="B7" s="1" t="s">
        <v>24</v>
      </c>
      <c r="C7" s="1" t="s">
        <v>25</v>
      </c>
    </row>
    <row r="8" spans="1:3" x14ac:dyDescent="0.25">
      <c r="A8" s="2">
        <f>IF(AND('Enter Data'!D65&gt;=0.2, 'Enter Data'!D65&lt;0.35, 'Enter Data'!C65&lt;0.28, 'Enter Data'!B65&gt;0.45), 7, 0)</f>
        <v>0</v>
      </c>
      <c r="B8" s="1" t="s">
        <v>26</v>
      </c>
      <c r="C8" s="1" t="s">
        <v>27</v>
      </c>
    </row>
    <row r="9" spans="1:3" x14ac:dyDescent="0.25">
      <c r="A9" s="2">
        <f>IF(AND('Enter Data'!D65&gt;=0.27, 'Enter Data'!D65&lt;0.4, 'Enter Data'!B65&gt;0.2, 'Enter Data'!B65&lt;=0.45), 8, 0)</f>
        <v>0</v>
      </c>
      <c r="B9" s="1" t="s">
        <v>28</v>
      </c>
      <c r="C9" s="1" t="s">
        <v>29</v>
      </c>
    </row>
    <row r="10" spans="1:3" x14ac:dyDescent="0.25">
      <c r="A10" s="2">
        <f>IF(AND('Enter Data'!D65&gt;=0.27, 'Enter Data'!D65&lt;0.4, 'Enter Data'!B65&lt;=0.2), 9, 0)</f>
        <v>0</v>
      </c>
      <c r="B10" s="1" t="s">
        <v>30</v>
      </c>
      <c r="C10" s="1" t="s">
        <v>31</v>
      </c>
    </row>
    <row r="11" spans="1:3" x14ac:dyDescent="0.25">
      <c r="A11" s="2">
        <f>IF(AND('Enter Data'!D65&gt;=0.35, 'Enter Data'!B65&gt;0.45), 10, 0)</f>
        <v>0</v>
      </c>
      <c r="B11" s="1" t="s">
        <v>32</v>
      </c>
      <c r="C11" s="1" t="s">
        <v>33</v>
      </c>
    </row>
    <row r="12" spans="1:3" x14ac:dyDescent="0.25">
      <c r="A12" s="2">
        <f>IF(AND('Enter Data'!D65&gt;=0.4, 'Enter Data'!C65&gt;=0.4), 11, 0)</f>
        <v>0</v>
      </c>
      <c r="B12" s="1" t="s">
        <v>34</v>
      </c>
      <c r="C12" s="1" t="s">
        <v>35</v>
      </c>
    </row>
    <row r="13" spans="1:3" x14ac:dyDescent="0.25">
      <c r="A13" s="2">
        <f>IF(AND('Enter Data'!D65&gt;=0.4, 'Enter Data'!B65&lt;=0.45,'Enter Data'!C65&lt;0.4),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Data'!E65:I65)='Enter Data'!B65, 'Enter Data'!E65+'Enter Data'!F65&gt;=0.25, 'Enter Data'!G65&lt;0.5, 'Enter Data'!H65&lt;0.5, 'Enter Data'!I65&lt;0.5), 1, 0)</f>
        <v>0</v>
      </c>
      <c r="B17" s="1" t="s">
        <v>38</v>
      </c>
      <c r="C17" s="1" t="s">
        <v>39</v>
      </c>
    </row>
    <row r="18" spans="1:3" x14ac:dyDescent="0.25">
      <c r="A18" s="2">
        <f>IF(AND(SUM('Enter Data'!E65:I65)='Enter Data'!B65,SUM($A$17) = 0, 'Enter Data'!E65+'Enter Data'!F65+'Enter Data'!G65&gt;=0.25, 'Enter Data'!E65+'Enter Data'!F65&lt;0.25, 'Enter Data'!H65&lt;0.5,'Enter Data'!I65&lt;0.5), 2, 0)</f>
        <v>0</v>
      </c>
      <c r="B18" s="1" t="s">
        <v>40</v>
      </c>
      <c r="C18" s="1" t="s">
        <v>15</v>
      </c>
    </row>
    <row r="19" spans="1:3" x14ac:dyDescent="0.25">
      <c r="A19" s="2">
        <f>IF(AND(SUM('Enter Data'!E65:I65)='Enter Data'!B65,SUM($A$17:$A$18) = 0, 'Enter Data'!G65&gt;=0.5, 'Enter Data'!E65+'Enter Data'!F65&gt;=0.25), 3, 0)</f>
        <v>0</v>
      </c>
      <c r="B19" s="1" t="s">
        <v>41</v>
      </c>
      <c r="C19" s="1" t="s">
        <v>15</v>
      </c>
    </row>
    <row r="20" spans="1:3" x14ac:dyDescent="0.25">
      <c r="A20" s="2">
        <f>IF(AND(SUM('Enter Data'!E65:I65)='Enter Data'!B65,SUM($A$17:$A$19) = 0, 'Enter Data'!H65&gt;=0.5, 'Enter Data'!H65&gt;'Enter Data'!I65), 4, 0)</f>
        <v>0</v>
      </c>
      <c r="B20" s="1" t="s">
        <v>42</v>
      </c>
      <c r="C20" s="1" t="s">
        <v>43</v>
      </c>
    </row>
    <row r="21" spans="1:3" x14ac:dyDescent="0.25">
      <c r="A21" s="2">
        <f>IF(AND(SUM('Enter Data'!E65:I65)='Enter Data'!B65,SUM($A$17:$A$20) = 0, 'Enter Data'!E65+'Enter Data'!F65+'Enter Data'!G65&lt;0.25, 'Enter Data'!I65&lt;0.5), 5, 0)</f>
        <v>5</v>
      </c>
      <c r="B21" s="1" t="s">
        <v>44</v>
      </c>
      <c r="C21" s="1" t="s">
        <v>43</v>
      </c>
    </row>
    <row r="22" spans="1:3" x14ac:dyDescent="0.25">
      <c r="A22" s="2">
        <f>IF(AND(SUM('Enter Data'!E65:I65)='Enter Data'!B65,SUM($A$17:$A$21) = 0, 'Enter Data'!I65&gt;=0.5),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Data'!E65:I65)='Enter Data'!B65, 'Enter Data'!E65+'Enter Data'!F65&gt;=0.25, 'Enter Data'!G65&lt;0.5, 'Enter Data'!H65&lt;0.5, 'Enter Data'!I65&lt;0.5), 1, 0)</f>
        <v>0</v>
      </c>
      <c r="B26" s="1" t="s">
        <v>38</v>
      </c>
      <c r="C26" s="1" t="s">
        <v>48</v>
      </c>
    </row>
    <row r="27" spans="1:3" x14ac:dyDescent="0.25">
      <c r="A27" s="2">
        <f>IF(AND(SUM('Enter Data'!E65:I65)='Enter Data'!B65,SUM($A$26) = 0, 'Enter Data'!E65+'Enter Data'!F65+'Enter Data'!G65&gt;=0.25, 'Enter Data'!E65+'Enter Data'!F65&lt;0.25, 'Enter Data'!H65&lt;0.5,'Enter Data'!I65&lt;0.5), 2, 0)</f>
        <v>0</v>
      </c>
      <c r="B27" s="1" t="s">
        <v>40</v>
      </c>
      <c r="C27" s="1" t="s">
        <v>17</v>
      </c>
    </row>
    <row r="28" spans="1:3" x14ac:dyDescent="0.25">
      <c r="A28" s="2">
        <f>IF(AND(SUM('Enter Data'!E65:I65)='Enter Data'!B65,SUM($A$26:$A$27) = 0, 'Enter Data'!G65&gt;=0.5, 'Enter Data'!E65+'Enter Data'!F65&gt;=0.25),3, 0)</f>
        <v>0</v>
      </c>
      <c r="B28" s="1" t="s">
        <v>41</v>
      </c>
      <c r="C28" s="1" t="s">
        <v>17</v>
      </c>
    </row>
    <row r="29" spans="1:3" x14ac:dyDescent="0.25">
      <c r="A29" s="2">
        <f>IF(AND(SUM('Enter Data'!E65:I65)='Enter Data'!B65,SUM($A$26:$A$28) = 0, 'Enter Data'!H65&gt;=0.5), 4, 0)</f>
        <v>0</v>
      </c>
      <c r="B29" s="1" t="s">
        <v>49</v>
      </c>
      <c r="C29" s="1" t="s">
        <v>50</v>
      </c>
    </row>
    <row r="30" spans="1:3" x14ac:dyDescent="0.25">
      <c r="A30" s="2">
        <f>IF(AND(SUM('Enter Data'!E65:I65)='Enter Data'!B65,SUM($A$26:$A$29) = 0, 'Enter Data'!E65+'Enter Data'!F65+'Enter Data'!G65&lt;0.25, 'Enter Data'!I65&lt;0.5), 5, 0)</f>
        <v>5</v>
      </c>
      <c r="B30" s="1" t="s">
        <v>44</v>
      </c>
      <c r="C30" s="1" t="s">
        <v>50</v>
      </c>
    </row>
    <row r="31" spans="1:3" x14ac:dyDescent="0.25">
      <c r="A31" s="2">
        <f>IF(AND(SUM('Enter Data'!E65:I65)='Enter Data'!B65,SUM($A$26:$A$30) = 0, 'Enter Data'!I65&gt;=0.5),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Data'!E65:I65)='Enter Data'!B65, 'Enter Data'!E65+'Enter Data'!F65&gt;=0.25, 'Enter Data'!G65&lt;0.5, 'Enter Data'!H65&lt;0.5, 'Enter Data'!I65&lt;0.5), 1, 0)</f>
        <v>0</v>
      </c>
      <c r="B35" s="1" t="s">
        <v>38</v>
      </c>
      <c r="C35" s="1" t="s">
        <v>11</v>
      </c>
    </row>
    <row r="36" spans="1:3" x14ac:dyDescent="0.25">
      <c r="A36" s="2">
        <f>IF(AND(SUM('Enter Data'!E65:I65)='Enter Data'!B65,SUM($A$35) = 0,'Enter Data'!E65+'Enter Data'!F65+'Enter Data'!G65&gt;=0.3, 'Enter Data'!I65&gt;=0.3, 'Enter Data'!I65&lt;0.5), 2, 0)</f>
        <v>0</v>
      </c>
      <c r="B36" s="1" t="s">
        <v>53</v>
      </c>
      <c r="C36" s="1" t="s">
        <v>11</v>
      </c>
    </row>
    <row r="37" spans="1:3" x14ac:dyDescent="0.25">
      <c r="A37" s="2">
        <f>IF(AND(SUM('Enter Data'!E65:I65)='Enter Data'!B65,SUM($A$35:$A$36) = 0, 'Enter Data'!E65+'Enter Data'!F65+'Enter Data'!G65&gt;=0.3, 'Enter Data'!E65+'Enter Data'!F65&lt;0.25, 'Enter Data'!H65&lt;0.3,'Enter Data'!I65&lt;0.3), 3, 0)</f>
        <v>0</v>
      </c>
      <c r="B37" s="1" t="s">
        <v>54</v>
      </c>
      <c r="C37" s="1" t="s">
        <v>19</v>
      </c>
    </row>
    <row r="38" spans="1:3" x14ac:dyDescent="0.25">
      <c r="A38" s="2">
        <f>IF(AND(SUM('Enter Data'!E65:I65)='Enter Data'!B65,SUM($A$35:$A$37) = 0,'Enter Data'!E65+'Enter Data'!F65+'Enter Data'!G65&lt;=0.15,'Enter Data'!H65&lt;0.3,'Enter Data'!I65&lt;0.3,'Enter Data'!H65+'Enter Data'!I65&lt;0.4), 4, 0)</f>
        <v>4</v>
      </c>
      <c r="B38" s="1" t="s">
        <v>55</v>
      </c>
      <c r="C38" s="1" t="s">
        <v>19</v>
      </c>
    </row>
    <row r="39" spans="1:3" x14ac:dyDescent="0.25">
      <c r="A39" s="2">
        <f>IF(AND(SUM('Enter Data'!E65:I65)='Enter Data'!B65,SUM($A$35:$A$38) = 0,'Enter Data'!E65+'Enter Data'!F65&gt;=0.25, 'Enter Data'!G65&gt;=0.5), 5, 0)</f>
        <v>0</v>
      </c>
      <c r="B39" s="1" t="s">
        <v>56</v>
      </c>
      <c r="C39" s="1" t="s">
        <v>19</v>
      </c>
    </row>
    <row r="40" spans="1:3" x14ac:dyDescent="0.25">
      <c r="A40" s="2">
        <f>IF(AND(SUM('Enter Data'!E65:I65)='Enter Data'!B65,SUM($A$35:$A$39) = 0,'Enter Data'!H65&gt;=0.3,'Enter Data'!I65&lt;0.3, 'Enter Data'!E65+'Enter Data'!F65&lt;0.25), 6, 0)</f>
        <v>0</v>
      </c>
      <c r="B40" s="1" t="s">
        <v>57</v>
      </c>
      <c r="C40" s="1" t="s">
        <v>58</v>
      </c>
    </row>
    <row r="41" spans="1:3" x14ac:dyDescent="0.25">
      <c r="A41" s="2">
        <f>IF(AND(SUM('Enter Data'!E65:I65)='Enter Data'!B65,SUM($A$35:$A$40) = 0,'Enter Data'!E65+'Enter Data'!F65+'Enter Data'!G65&gt;=0.15, 'Enter Data'!E65+'Enter Data'!F65+'Enter Data'!G65&lt;0.3, 'Enter Data'!E65+'Enter Data'!F65&lt;0.25), 7, 0)</f>
        <v>0</v>
      </c>
      <c r="B41" s="1" t="s">
        <v>59</v>
      </c>
      <c r="C41" s="1" t="s">
        <v>58</v>
      </c>
    </row>
    <row r="42" spans="1:3" x14ac:dyDescent="0.25">
      <c r="A42" s="2">
        <f>IF(AND(SUM('Enter Data'!E65:I65)='Enter Data'!B65,SUM($A$35:$A$41) = 0,'Enter Data'!H65+'Enter Data'!I65&gt;=0.4, 'Enter Data'!H65&gt;='Enter Data'!I65, 'Enter Data'!E65+'Enter Data'!F65+'Enter Data'!G65&lt;=0.15), 8, 0)</f>
        <v>0</v>
      </c>
      <c r="B42" s="1" t="s">
        <v>60</v>
      </c>
      <c r="C42" s="1" t="s">
        <v>58</v>
      </c>
    </row>
    <row r="43" spans="1:3" x14ac:dyDescent="0.25">
      <c r="A43" s="2">
        <f>IF(AND(SUM('Enter Data'!E65:I65)='Enter Data'!B65,SUM($A$35:$A$42) = 0,'Enter Data'!E65+'Enter Data'!F65&gt;=0.25, 'Enter Data'!H65&gt;=0.5), 9, 0)</f>
        <v>0</v>
      </c>
      <c r="B43" s="1" t="s">
        <v>61</v>
      </c>
      <c r="C43" s="1" t="s">
        <v>58</v>
      </c>
    </row>
    <row r="44" spans="1:3" x14ac:dyDescent="0.25">
      <c r="A44" s="2">
        <f>IF(AND(SUM('Enter Data'!E65:I65)='Enter Data'!B65,SUM($A$35:$A$43) = 0,'Enter Data'!I65&gt;=0.3, 'Enter Data'!E65+'Enter Data'!F65+'Enter Data'!G65&lt;0.15, 'Enter Data'!I65&gt;'Enter Data'!H65), 10, 0)</f>
        <v>0</v>
      </c>
      <c r="B44" s="1" t="s">
        <v>62</v>
      </c>
      <c r="C44" s="1" t="s">
        <v>63</v>
      </c>
    </row>
    <row r="45" spans="1:3" x14ac:dyDescent="0.25">
      <c r="A45" s="2">
        <f>IF(AND(SUM('Enter Data'!E65:I65)='Enter Data'!B65,SUM($A$35:$A$44) = 0,'Enter Data'!H65+'Enter Data'!I65&gt;=0.4, 'Enter Data'!I65&gt;'Enter Data'!H65, 'Enter Data'!E65+'Enter Data'!F65+'Enter Data'!G65&lt;15), 11, 0)</f>
        <v>0</v>
      </c>
      <c r="B45" s="1" t="s">
        <v>64</v>
      </c>
      <c r="C45" s="1" t="s">
        <v>63</v>
      </c>
    </row>
    <row r="46" spans="1:3" x14ac:dyDescent="0.25">
      <c r="A46" s="2">
        <f>IF(AND(SUM('Enter Data'!E65:I65)='Enter Data'!B65,SUM($A$35:$A$45) = 0,'Enter Data'!E65+'Enter Data'!F65&gt;=0.25, 'Enter Data'!I65&gt;=0.5), 12, 0)</f>
        <v>0</v>
      </c>
      <c r="B46" s="1" t="s">
        <v>65</v>
      </c>
      <c r="C46" s="1" t="s">
        <v>63</v>
      </c>
    </row>
    <row r="47" spans="1:3" x14ac:dyDescent="0.25">
      <c r="A47" s="2">
        <f>IF(AND(SUM('Enter Data'!E65:I65)='Enter Data'!B65,SUM($A$35:$A$46) = 0,'Enter Data'!E65+'Enter Data'!F65+'Enter Data'!G65&gt;=0.3, 'Enter Data'!I65&gt;=0.5), 13, 0)</f>
        <v>0</v>
      </c>
      <c r="B47" s="1" t="s">
        <v>66</v>
      </c>
      <c r="C47" s="1" t="s">
        <v>63</v>
      </c>
    </row>
    <row r="48" spans="1:3" x14ac:dyDescent="0.25">
      <c r="A48" s="2">
        <f>SUM(A35:A47)+1</f>
        <v>5</v>
      </c>
      <c r="B48" s="4"/>
      <c r="C48" s="4"/>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15AD3-93F5-4FD8-9D4B-2AABDDA5D484}">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Data'!C66+1.5*'Enter Data'!D66&lt;0.15,1,0)</f>
        <v>0</v>
      </c>
      <c r="B2" s="1" t="s">
        <v>14</v>
      </c>
      <c r="C2" s="1" t="s">
        <v>15</v>
      </c>
    </row>
    <row r="3" spans="1:3" x14ac:dyDescent="0.25">
      <c r="A3" s="2">
        <f>IF(AND('Enter Data'!C66+1.5*'Enter Data'!D66&gt;=0.15, 'Enter Data'!C66+2*'Enter Data'!D66&lt;0.3), 2, 0)</f>
        <v>0</v>
      </c>
      <c r="B3" s="1" t="s">
        <v>16</v>
      </c>
      <c r="C3" s="1" t="s">
        <v>17</v>
      </c>
    </row>
    <row r="4" spans="1:3" x14ac:dyDescent="0.25">
      <c r="A4" s="2">
        <f>IF(OR(AND('Enter Data'!D66&gt;=0.07, 'Enter Data'!D66&lt;0.2,'Enter Data'!B66&gt;0.52,'Enter Data'!C66+2*'Enter Data'!D66&gt;=0.3), AND('Enter Data'!D66&lt;0.07, 'Enter Data'!C66&lt;0.5, 'Enter Data'!C66+2*'Enter Data'!D66&gt;=0.3)), 3,0)</f>
        <v>0</v>
      </c>
      <c r="B4" s="1" t="s">
        <v>18</v>
      </c>
      <c r="C4" s="1" t="s">
        <v>19</v>
      </c>
    </row>
    <row r="5" spans="1:3" x14ac:dyDescent="0.25">
      <c r="A5" s="2">
        <f>IF(AND('Enter Data'!D66&gt;=0.07, 'Enter Data'!D66&lt;0.27, 'Enter Data'!C66&gt;=0.28, 'Enter Data'!C66&lt;0.5, 'Enter Data'!B66&lt;=0.52), 4, 0)</f>
        <v>0</v>
      </c>
      <c r="B5" s="1" t="s">
        <v>20</v>
      </c>
      <c r="C5" s="1" t="s">
        <v>21</v>
      </c>
    </row>
    <row r="6" spans="1:3" x14ac:dyDescent="0.25">
      <c r="A6" s="2">
        <f>IF(OR(AND('Enter Data'!C66&gt;=0.5, 'Enter Data'!D66&gt;=0.12,'Enter Data'!D66&lt;0.27), AND('Enter Data'!C66&gt;=0.5,'Enter Data'!C66&lt;0.8,'Enter Data'!D66&lt;0.12)), 5,0)</f>
        <v>0</v>
      </c>
      <c r="B6" s="1" t="s">
        <v>22</v>
      </c>
      <c r="C6" s="1" t="s">
        <v>23</v>
      </c>
    </row>
    <row r="7" spans="1:3" x14ac:dyDescent="0.25">
      <c r="A7" s="2">
        <f>IF(AND('Enter Data'!C66&gt;=0.8, 'Enter Data'!D66&lt;0.12), 6, 0)</f>
        <v>6</v>
      </c>
      <c r="B7" s="1" t="s">
        <v>24</v>
      </c>
      <c r="C7" s="1" t="s">
        <v>25</v>
      </c>
    </row>
    <row r="8" spans="1:3" x14ac:dyDescent="0.25">
      <c r="A8" s="2">
        <f>IF(AND('Enter Data'!D66&gt;=0.2, 'Enter Data'!D66&lt;0.35, 'Enter Data'!C66&lt;0.28, 'Enter Data'!B66&gt;0.45), 7, 0)</f>
        <v>0</v>
      </c>
      <c r="B8" s="1" t="s">
        <v>26</v>
      </c>
      <c r="C8" s="1" t="s">
        <v>27</v>
      </c>
    </row>
    <row r="9" spans="1:3" x14ac:dyDescent="0.25">
      <c r="A9" s="2">
        <f>IF(AND('Enter Data'!D66&gt;=0.27, 'Enter Data'!D66&lt;0.4, 'Enter Data'!B66&gt;0.2, 'Enter Data'!B66&lt;=0.45), 8, 0)</f>
        <v>0</v>
      </c>
      <c r="B9" s="1" t="s">
        <v>28</v>
      </c>
      <c r="C9" s="1" t="s">
        <v>29</v>
      </c>
    </row>
    <row r="10" spans="1:3" x14ac:dyDescent="0.25">
      <c r="A10" s="2">
        <f>IF(AND('Enter Data'!D66&gt;=0.27, 'Enter Data'!D66&lt;0.4, 'Enter Data'!B66&lt;=0.2), 9, 0)</f>
        <v>0</v>
      </c>
      <c r="B10" s="1" t="s">
        <v>30</v>
      </c>
      <c r="C10" s="1" t="s">
        <v>31</v>
      </c>
    </row>
    <row r="11" spans="1:3" x14ac:dyDescent="0.25">
      <c r="A11" s="2">
        <f>IF(AND('Enter Data'!D66&gt;=0.35, 'Enter Data'!B66&gt;0.45), 10, 0)</f>
        <v>0</v>
      </c>
      <c r="B11" s="1" t="s">
        <v>32</v>
      </c>
      <c r="C11" s="1" t="s">
        <v>33</v>
      </c>
    </row>
    <row r="12" spans="1:3" x14ac:dyDescent="0.25">
      <c r="A12" s="2">
        <f>IF(AND('Enter Data'!D66&gt;=0.4, 'Enter Data'!C66&gt;=0.4), 11, 0)</f>
        <v>0</v>
      </c>
      <c r="B12" s="1" t="s">
        <v>34</v>
      </c>
      <c r="C12" s="1" t="s">
        <v>35</v>
      </c>
    </row>
    <row r="13" spans="1:3" x14ac:dyDescent="0.25">
      <c r="A13" s="2">
        <f>IF(AND('Enter Data'!D66&gt;=0.4, 'Enter Data'!B66&lt;=0.45,'Enter Data'!C66&lt;0.4),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Data'!E66:I66)='Enter Data'!B66, 'Enter Data'!E66+'Enter Data'!F66&gt;=0.25, 'Enter Data'!G66&lt;0.5, 'Enter Data'!H66&lt;0.5, 'Enter Data'!I66&lt;0.5), 1, 0)</f>
        <v>0</v>
      </c>
      <c r="B17" s="1" t="s">
        <v>38</v>
      </c>
      <c r="C17" s="1" t="s">
        <v>39</v>
      </c>
    </row>
    <row r="18" spans="1:3" x14ac:dyDescent="0.25">
      <c r="A18" s="2">
        <f>IF(AND(SUM('Enter Data'!E66:I66)='Enter Data'!B66,SUM($A$17) = 0, 'Enter Data'!E66+'Enter Data'!F66+'Enter Data'!G66&gt;=0.25, 'Enter Data'!E66+'Enter Data'!F66&lt;0.25, 'Enter Data'!H66&lt;0.5,'Enter Data'!I66&lt;0.5), 2, 0)</f>
        <v>0</v>
      </c>
      <c r="B18" s="1" t="s">
        <v>40</v>
      </c>
      <c r="C18" s="1" t="s">
        <v>15</v>
      </c>
    </row>
    <row r="19" spans="1:3" x14ac:dyDescent="0.25">
      <c r="A19" s="2">
        <f>IF(AND(SUM('Enter Data'!E66:I66)='Enter Data'!B66,SUM($A$17:$A$18) = 0, 'Enter Data'!G66&gt;=0.5, 'Enter Data'!E66+'Enter Data'!F66&gt;=0.25), 3, 0)</f>
        <v>0</v>
      </c>
      <c r="B19" s="1" t="s">
        <v>41</v>
      </c>
      <c r="C19" s="1" t="s">
        <v>15</v>
      </c>
    </row>
    <row r="20" spans="1:3" x14ac:dyDescent="0.25">
      <c r="A20" s="2">
        <f>IF(AND(SUM('Enter Data'!E66:I66)='Enter Data'!B66,SUM($A$17:$A$19) = 0, 'Enter Data'!H66&gt;=0.5, 'Enter Data'!H66&gt;'Enter Data'!I66), 4, 0)</f>
        <v>0</v>
      </c>
      <c r="B20" s="1" t="s">
        <v>42</v>
      </c>
      <c r="C20" s="1" t="s">
        <v>43</v>
      </c>
    </row>
    <row r="21" spans="1:3" x14ac:dyDescent="0.25">
      <c r="A21" s="2">
        <f>IF(AND(SUM('Enter Data'!E66:I66)='Enter Data'!B66,SUM($A$17:$A$20) = 0, 'Enter Data'!E66+'Enter Data'!F66+'Enter Data'!G66&lt;0.25, 'Enter Data'!I66&lt;0.5), 5, 0)</f>
        <v>5</v>
      </c>
      <c r="B21" s="1" t="s">
        <v>44</v>
      </c>
      <c r="C21" s="1" t="s">
        <v>43</v>
      </c>
    </row>
    <row r="22" spans="1:3" x14ac:dyDescent="0.25">
      <c r="A22" s="2">
        <f>IF(AND(SUM('Enter Data'!E66:I66)='Enter Data'!B66,SUM($A$17:$A$21) = 0, 'Enter Data'!I66&gt;=0.5),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Data'!E66:I66)='Enter Data'!B66, 'Enter Data'!E66+'Enter Data'!F66&gt;=0.25, 'Enter Data'!G66&lt;0.5, 'Enter Data'!H66&lt;0.5, 'Enter Data'!I66&lt;0.5), 1, 0)</f>
        <v>0</v>
      </c>
      <c r="B26" s="1" t="s">
        <v>38</v>
      </c>
      <c r="C26" s="1" t="s">
        <v>48</v>
      </c>
    </row>
    <row r="27" spans="1:3" x14ac:dyDescent="0.25">
      <c r="A27" s="2">
        <f>IF(AND(SUM('Enter Data'!E66:I66)='Enter Data'!B66,SUM($A$26) = 0, 'Enter Data'!E66+'Enter Data'!F66+'Enter Data'!G66&gt;=0.25, 'Enter Data'!E66+'Enter Data'!F66&lt;0.25, 'Enter Data'!H66&lt;0.5,'Enter Data'!I66&lt;0.5), 2, 0)</f>
        <v>0</v>
      </c>
      <c r="B27" s="1" t="s">
        <v>40</v>
      </c>
      <c r="C27" s="1" t="s">
        <v>17</v>
      </c>
    </row>
    <row r="28" spans="1:3" x14ac:dyDescent="0.25">
      <c r="A28" s="2">
        <f>IF(AND(SUM('Enter Data'!E66:I66)='Enter Data'!B66,SUM($A$26:$A$27) = 0, 'Enter Data'!G66&gt;=0.5, 'Enter Data'!E66+'Enter Data'!F66&gt;=0.25),3, 0)</f>
        <v>0</v>
      </c>
      <c r="B28" s="1" t="s">
        <v>41</v>
      </c>
      <c r="C28" s="1" t="s">
        <v>17</v>
      </c>
    </row>
    <row r="29" spans="1:3" x14ac:dyDescent="0.25">
      <c r="A29" s="2">
        <f>IF(AND(SUM('Enter Data'!E66:I66)='Enter Data'!B66,SUM($A$26:$A$28) = 0, 'Enter Data'!H66&gt;=0.5), 4, 0)</f>
        <v>0</v>
      </c>
      <c r="B29" s="1" t="s">
        <v>49</v>
      </c>
      <c r="C29" s="1" t="s">
        <v>50</v>
      </c>
    </row>
    <row r="30" spans="1:3" x14ac:dyDescent="0.25">
      <c r="A30" s="2">
        <f>IF(AND(SUM('Enter Data'!E66:I66)='Enter Data'!B66,SUM($A$26:$A$29) = 0, 'Enter Data'!E66+'Enter Data'!F66+'Enter Data'!G66&lt;0.25, 'Enter Data'!I66&lt;0.5), 5, 0)</f>
        <v>5</v>
      </c>
      <c r="B30" s="1" t="s">
        <v>44</v>
      </c>
      <c r="C30" s="1" t="s">
        <v>50</v>
      </c>
    </row>
    <row r="31" spans="1:3" x14ac:dyDescent="0.25">
      <c r="A31" s="2">
        <f>IF(AND(SUM('Enter Data'!E66:I66)='Enter Data'!B66,SUM($A$26:$A$30) = 0, 'Enter Data'!I66&gt;=0.5),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Data'!E66:I66)='Enter Data'!B66, 'Enter Data'!E66+'Enter Data'!F66&gt;=0.25, 'Enter Data'!G66&lt;0.5, 'Enter Data'!H66&lt;0.5, 'Enter Data'!I66&lt;0.5), 1, 0)</f>
        <v>0</v>
      </c>
      <c r="B35" s="1" t="s">
        <v>38</v>
      </c>
      <c r="C35" s="1" t="s">
        <v>11</v>
      </c>
    </row>
    <row r="36" spans="1:3" x14ac:dyDescent="0.25">
      <c r="A36" s="2">
        <f>IF(AND(SUM('Enter Data'!E66:I66)='Enter Data'!B66,SUM($A$35) = 0,'Enter Data'!E66+'Enter Data'!F66+'Enter Data'!G66&gt;=0.3, 'Enter Data'!I66&gt;=0.3, 'Enter Data'!I66&lt;0.5), 2, 0)</f>
        <v>0</v>
      </c>
      <c r="B36" s="1" t="s">
        <v>53</v>
      </c>
      <c r="C36" s="1" t="s">
        <v>11</v>
      </c>
    </row>
    <row r="37" spans="1:3" x14ac:dyDescent="0.25">
      <c r="A37" s="2">
        <f>IF(AND(SUM('Enter Data'!E66:I66)='Enter Data'!B66,SUM($A$35:$A$36) = 0, 'Enter Data'!E66+'Enter Data'!F66+'Enter Data'!G66&gt;=0.3, 'Enter Data'!E66+'Enter Data'!F66&lt;0.25, 'Enter Data'!H66&lt;0.3,'Enter Data'!I66&lt;0.3), 3, 0)</f>
        <v>0</v>
      </c>
      <c r="B37" s="1" t="s">
        <v>54</v>
      </c>
      <c r="C37" s="1" t="s">
        <v>19</v>
      </c>
    </row>
    <row r="38" spans="1:3" x14ac:dyDescent="0.25">
      <c r="A38" s="2">
        <f>IF(AND(SUM('Enter Data'!E66:I66)='Enter Data'!B66,SUM($A$35:$A$37) = 0,'Enter Data'!E66+'Enter Data'!F66+'Enter Data'!G66&lt;=0.15,'Enter Data'!H66&lt;0.3,'Enter Data'!I66&lt;0.3,'Enter Data'!H66+'Enter Data'!I66&lt;0.4), 4, 0)</f>
        <v>4</v>
      </c>
      <c r="B38" s="1" t="s">
        <v>55</v>
      </c>
      <c r="C38" s="1" t="s">
        <v>19</v>
      </c>
    </row>
    <row r="39" spans="1:3" x14ac:dyDescent="0.25">
      <c r="A39" s="2">
        <f>IF(AND(SUM('Enter Data'!E66:I66)='Enter Data'!B66,SUM($A$35:$A$38) = 0,'Enter Data'!E66+'Enter Data'!F66&gt;=0.25, 'Enter Data'!G66&gt;=0.5), 5, 0)</f>
        <v>0</v>
      </c>
      <c r="B39" s="1" t="s">
        <v>56</v>
      </c>
      <c r="C39" s="1" t="s">
        <v>19</v>
      </c>
    </row>
    <row r="40" spans="1:3" x14ac:dyDescent="0.25">
      <c r="A40" s="2">
        <f>IF(AND(SUM('Enter Data'!E66:I66)='Enter Data'!B66,SUM($A$35:$A$39) = 0,'Enter Data'!H66&gt;=0.3,'Enter Data'!I66&lt;0.3, 'Enter Data'!E66+'Enter Data'!F66&lt;0.25), 6, 0)</f>
        <v>0</v>
      </c>
      <c r="B40" s="1" t="s">
        <v>57</v>
      </c>
      <c r="C40" s="1" t="s">
        <v>58</v>
      </c>
    </row>
    <row r="41" spans="1:3" x14ac:dyDescent="0.25">
      <c r="A41" s="2">
        <f>IF(AND(SUM('Enter Data'!E66:I66)='Enter Data'!B66,SUM($A$35:$A$40) = 0,'Enter Data'!E66+'Enter Data'!F66+'Enter Data'!G66&gt;=0.15, 'Enter Data'!E66+'Enter Data'!F66+'Enter Data'!G66&lt;0.3, 'Enter Data'!E66+'Enter Data'!F66&lt;0.25), 7, 0)</f>
        <v>0</v>
      </c>
      <c r="B41" s="1" t="s">
        <v>59</v>
      </c>
      <c r="C41" s="1" t="s">
        <v>58</v>
      </c>
    </row>
    <row r="42" spans="1:3" x14ac:dyDescent="0.25">
      <c r="A42" s="2">
        <f>IF(AND(SUM('Enter Data'!E66:I66)='Enter Data'!B66,SUM($A$35:$A$41) = 0,'Enter Data'!H66+'Enter Data'!I66&gt;=0.4, 'Enter Data'!H66&gt;='Enter Data'!I66, 'Enter Data'!E66+'Enter Data'!F66+'Enter Data'!G66&lt;=0.15), 8, 0)</f>
        <v>0</v>
      </c>
      <c r="B42" s="1" t="s">
        <v>60</v>
      </c>
      <c r="C42" s="1" t="s">
        <v>58</v>
      </c>
    </row>
    <row r="43" spans="1:3" x14ac:dyDescent="0.25">
      <c r="A43" s="2">
        <f>IF(AND(SUM('Enter Data'!E66:I66)='Enter Data'!B66,SUM($A$35:$A$42) = 0,'Enter Data'!E66+'Enter Data'!F66&gt;=0.25, 'Enter Data'!H66&gt;=0.5), 9, 0)</f>
        <v>0</v>
      </c>
      <c r="B43" s="1" t="s">
        <v>61</v>
      </c>
      <c r="C43" s="1" t="s">
        <v>58</v>
      </c>
    </row>
    <row r="44" spans="1:3" x14ac:dyDescent="0.25">
      <c r="A44" s="2">
        <f>IF(AND(SUM('Enter Data'!E66:I66)='Enter Data'!B66,SUM($A$35:$A$43) = 0,'Enter Data'!I66&gt;=0.3, 'Enter Data'!E66+'Enter Data'!F66+'Enter Data'!G66&lt;0.15, 'Enter Data'!I66&gt;'Enter Data'!H66), 10, 0)</f>
        <v>0</v>
      </c>
      <c r="B44" s="1" t="s">
        <v>62</v>
      </c>
      <c r="C44" s="1" t="s">
        <v>63</v>
      </c>
    </row>
    <row r="45" spans="1:3" x14ac:dyDescent="0.25">
      <c r="A45" s="2">
        <f>IF(AND(SUM('Enter Data'!E66:I66)='Enter Data'!B66,SUM($A$35:$A$44) = 0,'Enter Data'!H66+'Enter Data'!I66&gt;=0.4, 'Enter Data'!I66&gt;'Enter Data'!H66, 'Enter Data'!E66+'Enter Data'!F66+'Enter Data'!G66&lt;15), 11, 0)</f>
        <v>0</v>
      </c>
      <c r="B45" s="1" t="s">
        <v>64</v>
      </c>
      <c r="C45" s="1" t="s">
        <v>63</v>
      </c>
    </row>
    <row r="46" spans="1:3" x14ac:dyDescent="0.25">
      <c r="A46" s="2">
        <f>IF(AND(SUM('Enter Data'!E66:I66)='Enter Data'!B66,SUM($A$35:$A$45) = 0,'Enter Data'!E66+'Enter Data'!F66&gt;=0.25, 'Enter Data'!I66&gt;=0.5), 12, 0)</f>
        <v>0</v>
      </c>
      <c r="B46" s="1" t="s">
        <v>65</v>
      </c>
      <c r="C46" s="1" t="s">
        <v>63</v>
      </c>
    </row>
    <row r="47" spans="1:3" x14ac:dyDescent="0.25">
      <c r="A47" s="2">
        <f>IF(AND(SUM('Enter Data'!E66:I66)='Enter Data'!B66,SUM($A$35:$A$46) = 0,'Enter Data'!E66+'Enter Data'!F66+'Enter Data'!G66&gt;=0.3, 'Enter Data'!I66&gt;=0.5), 13, 0)</f>
        <v>0</v>
      </c>
      <c r="B47" s="1" t="s">
        <v>66</v>
      </c>
      <c r="C47" s="1" t="s">
        <v>63</v>
      </c>
    </row>
    <row r="48" spans="1:3" x14ac:dyDescent="0.25">
      <c r="A48" s="2">
        <f>SUM(A35:A47)+1</f>
        <v>5</v>
      </c>
      <c r="B48" s="4"/>
      <c r="C48" s="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09AAE-E234-4260-933E-6D80846CB6B9}">
  <dimension ref="A1:C48"/>
  <sheetViews>
    <sheetView workbookViewId="0">
      <selection activeCell="K14" sqref="K14"/>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Data'!C4+1.5*'Enter Data'!D4&lt;0.15,1,0)</f>
        <v>0</v>
      </c>
      <c r="B2" s="1" t="s">
        <v>14</v>
      </c>
      <c r="C2" s="1" t="s">
        <v>15</v>
      </c>
    </row>
    <row r="3" spans="1:3" x14ac:dyDescent="0.25">
      <c r="A3" s="2">
        <f>IF(AND('Enter Data'!C4+1.5*'Enter Data'!D4&gt;=0.15, 'Enter Data'!C4+2*'Enter Data'!D4&lt;0.3), 2, 0)</f>
        <v>0</v>
      </c>
      <c r="B3" s="1" t="s">
        <v>16</v>
      </c>
      <c r="C3" s="1" t="s">
        <v>17</v>
      </c>
    </row>
    <row r="4" spans="1:3" x14ac:dyDescent="0.25">
      <c r="A4" s="2">
        <f>IF(OR(AND('Enter Data'!D4&gt;=0.07, 'Enter Data'!D4&lt;0.2,'Enter Data'!B4&gt;0.52,'Enter Data'!C4+2*'Enter Data'!D4&gt;=0.3), AND('Enter Data'!D4&lt;0.07, 'Enter Data'!C4&lt;0.5, 'Enter Data'!C4+2*'Enter Data'!D4&gt;=0.3)), 3,0)</f>
        <v>0</v>
      </c>
      <c r="B4" s="1" t="s">
        <v>18</v>
      </c>
      <c r="C4" s="1" t="s">
        <v>19</v>
      </c>
    </row>
    <row r="5" spans="1:3" x14ac:dyDescent="0.25">
      <c r="A5" s="2">
        <f>IF(AND('Enter Data'!D4&gt;=0.07, 'Enter Data'!D4&lt;0.27, 'Enter Data'!C4&gt;=0.28, 'Enter Data'!C4&lt;0.5, 'Enter Data'!B4&lt;=0.52), 4, 0)</f>
        <v>0</v>
      </c>
      <c r="B5" s="1" t="s">
        <v>20</v>
      </c>
      <c r="C5" s="1" t="s">
        <v>21</v>
      </c>
    </row>
    <row r="6" spans="1:3" x14ac:dyDescent="0.25">
      <c r="A6" s="2">
        <f>IF(OR(AND('Enter Data'!C4&gt;=0.5, 'Enter Data'!D4&gt;=0.12,'Enter Data'!D4&lt;0.27), AND('Enter Data'!C4&gt;=0.5,'Enter Data'!C4&lt;0.8,'Enter Data'!D4&lt;0.12)), 5,0)</f>
        <v>0</v>
      </c>
      <c r="B6" s="1" t="s">
        <v>22</v>
      </c>
      <c r="C6" s="1" t="s">
        <v>23</v>
      </c>
    </row>
    <row r="7" spans="1:3" x14ac:dyDescent="0.25">
      <c r="A7" s="2">
        <f>IF(AND('Enter Data'!C4&gt;=0.8, 'Enter Data'!D4&lt;0.12), 6, 0)</f>
        <v>6</v>
      </c>
      <c r="B7" s="1" t="s">
        <v>24</v>
      </c>
      <c r="C7" s="1" t="s">
        <v>25</v>
      </c>
    </row>
    <row r="8" spans="1:3" x14ac:dyDescent="0.25">
      <c r="A8" s="2">
        <f>IF(AND('Enter Data'!D4&gt;=0.2, 'Enter Data'!D4&lt;0.35, 'Enter Data'!C4&lt;0.28, 'Enter Data'!B4&gt;0.45), 7, 0)</f>
        <v>0</v>
      </c>
      <c r="B8" s="1" t="s">
        <v>26</v>
      </c>
      <c r="C8" s="1" t="s">
        <v>27</v>
      </c>
    </row>
    <row r="9" spans="1:3" x14ac:dyDescent="0.25">
      <c r="A9" s="2">
        <f>IF(AND('Enter Data'!D4&gt;=0.27, 'Enter Data'!D4&lt;0.4, 'Enter Data'!B4&gt;0.2, 'Enter Data'!B4&lt;=0.45), 8, 0)</f>
        <v>0</v>
      </c>
      <c r="B9" s="1" t="s">
        <v>28</v>
      </c>
      <c r="C9" s="1" t="s">
        <v>29</v>
      </c>
    </row>
    <row r="10" spans="1:3" x14ac:dyDescent="0.25">
      <c r="A10" s="2">
        <f>IF(AND('Enter Data'!D4&gt;=0.27, 'Enter Data'!D4&lt;0.4, 'Enter Data'!B4&lt;=0.2), 9, 0)</f>
        <v>0</v>
      </c>
      <c r="B10" s="1" t="s">
        <v>30</v>
      </c>
      <c r="C10" s="1" t="s">
        <v>31</v>
      </c>
    </row>
    <row r="11" spans="1:3" x14ac:dyDescent="0.25">
      <c r="A11" s="2">
        <f>IF(AND('Enter Data'!D4&gt;=0.35, 'Enter Data'!B4&gt;0.45), 10, 0)</f>
        <v>0</v>
      </c>
      <c r="B11" s="1" t="s">
        <v>32</v>
      </c>
      <c r="C11" s="1" t="s">
        <v>33</v>
      </c>
    </row>
    <row r="12" spans="1:3" x14ac:dyDescent="0.25">
      <c r="A12" s="2">
        <f>IF(AND('Enter Data'!D4&gt;=0.4, 'Enter Data'!C4&gt;=0.4), 11, 0)</f>
        <v>0</v>
      </c>
      <c r="B12" s="1" t="s">
        <v>34</v>
      </c>
      <c r="C12" s="1" t="s">
        <v>35</v>
      </c>
    </row>
    <row r="13" spans="1:3" x14ac:dyDescent="0.25">
      <c r="A13" s="2">
        <f>IF(AND('Enter Data'!D4&gt;=0.4, 'Enter Data'!B4&lt;=0.45,'Enter Data'!C4&lt;0.4),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Data'!E4:I4)='Enter Data'!B4, 'Enter Data'!E4+'Enter Data'!F4&gt;=0.25, 'Enter Data'!G4&lt;0.5, 'Enter Data'!H4&lt;0.5, 'Enter Data'!I4&lt;0.5), 1, 0)</f>
        <v>0</v>
      </c>
      <c r="B17" s="1" t="s">
        <v>38</v>
      </c>
      <c r="C17" s="1" t="s">
        <v>39</v>
      </c>
    </row>
    <row r="18" spans="1:3" x14ac:dyDescent="0.25">
      <c r="A18" s="2">
        <f>IF(AND(SUM('Enter Data'!E4:I4)='Enter Data'!B4,SUM($A$17) = 0, 'Enter Data'!E4+'Enter Data'!F4+'Enter Data'!G4&gt;=0.25, 'Enter Data'!E4+'Enter Data'!F4&lt;0.25, 'Enter Data'!H4&lt;0.5,'Enter Data'!I4&lt;0.5), 2, 0)</f>
        <v>0</v>
      </c>
      <c r="B18" s="1" t="s">
        <v>40</v>
      </c>
      <c r="C18" s="1" t="s">
        <v>15</v>
      </c>
    </row>
    <row r="19" spans="1:3" x14ac:dyDescent="0.25">
      <c r="A19" s="2">
        <f>IF(AND(SUM('Enter Data'!E4:I4)='Enter Data'!B4,SUM($A$17:$A$18) = 0, 'Enter Data'!G4&gt;=0.5, 'Enter Data'!E4+'Enter Data'!F4&gt;=0.25), 3, 0)</f>
        <v>0</v>
      </c>
      <c r="B19" s="1" t="s">
        <v>41</v>
      </c>
      <c r="C19" s="1" t="s">
        <v>15</v>
      </c>
    </row>
    <row r="20" spans="1:3" x14ac:dyDescent="0.25">
      <c r="A20" s="2">
        <f>IF(AND(SUM('Enter Data'!E4:I4)='Enter Data'!B4,SUM($A$17:$A$19) = 0, 'Enter Data'!H4&gt;=0.5, 'Enter Data'!H4&gt;'Enter Data'!I4), 4, 0)</f>
        <v>0</v>
      </c>
      <c r="B20" s="1" t="s">
        <v>42</v>
      </c>
      <c r="C20" s="1" t="s">
        <v>43</v>
      </c>
    </row>
    <row r="21" spans="1:3" x14ac:dyDescent="0.25">
      <c r="A21" s="2">
        <f>IF(AND(SUM('Enter Data'!E4:I4)='Enter Data'!B4,SUM($A$17:$A$20) = 0, 'Enter Data'!E4+'Enter Data'!F4+'Enter Data'!G4&lt;0.25, 'Enter Data'!I4&lt;0.5), 5, 0)</f>
        <v>5</v>
      </c>
      <c r="B21" s="1" t="s">
        <v>44</v>
      </c>
      <c r="C21" s="1" t="s">
        <v>43</v>
      </c>
    </row>
    <row r="22" spans="1:3" x14ac:dyDescent="0.25">
      <c r="A22" s="2">
        <f>IF(AND(SUM('Enter Data'!E4:I4)='Enter Data'!B4,SUM($A$17:$A$21) = 0, 'Enter Data'!I4&gt;=0.5),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Data'!E4:I4)='Enter Data'!B4, 'Enter Data'!E4+'Enter Data'!F4&gt;=0.25, 'Enter Data'!G4&lt;0.5, 'Enter Data'!H4&lt;0.5, 'Enter Data'!I4&lt;0.5), 1, 0)</f>
        <v>0</v>
      </c>
      <c r="B26" s="1" t="s">
        <v>38</v>
      </c>
      <c r="C26" s="1" t="s">
        <v>48</v>
      </c>
    </row>
    <row r="27" spans="1:3" x14ac:dyDescent="0.25">
      <c r="A27" s="2">
        <f>IF(AND(SUM('Enter Data'!E4:I4)='Enter Data'!B4,SUM($A$26) = 0, 'Enter Data'!E4+'Enter Data'!F4+'Enter Data'!G4&gt;=0.25, 'Enter Data'!E4+'Enter Data'!F4&lt;0.25, 'Enter Data'!H4&lt;0.5,'Enter Data'!I4&lt;0.5), 2, 0)</f>
        <v>0</v>
      </c>
      <c r="B27" s="1" t="s">
        <v>40</v>
      </c>
      <c r="C27" s="1" t="s">
        <v>17</v>
      </c>
    </row>
    <row r="28" spans="1:3" x14ac:dyDescent="0.25">
      <c r="A28" s="2">
        <f>IF(AND(SUM('Enter Data'!E4:I4)='Enter Data'!B4,SUM($A$26:$A$27) = 0, 'Enter Data'!G4&gt;=0.5, 'Enter Data'!E4+'Enter Data'!F4&gt;=0.25),3, 0)</f>
        <v>0</v>
      </c>
      <c r="B28" s="1" t="s">
        <v>41</v>
      </c>
      <c r="C28" s="1" t="s">
        <v>17</v>
      </c>
    </row>
    <row r="29" spans="1:3" x14ac:dyDescent="0.25">
      <c r="A29" s="2">
        <f>IF(AND(SUM('Enter Data'!E4:I4)='Enter Data'!B4,SUM($A$26:$A$28) = 0, 'Enter Data'!H4&gt;=0.5), 4, 0)</f>
        <v>0</v>
      </c>
      <c r="B29" s="1" t="s">
        <v>49</v>
      </c>
      <c r="C29" s="1" t="s">
        <v>50</v>
      </c>
    </row>
    <row r="30" spans="1:3" x14ac:dyDescent="0.25">
      <c r="A30" s="2">
        <f>IF(AND(SUM('Enter Data'!E4:I4)='Enter Data'!B4,SUM($A$26:$A$29) = 0, 'Enter Data'!E4+'Enter Data'!F4+'Enter Data'!G4&lt;0.25, 'Enter Data'!I4&lt;0.5), 5, 0)</f>
        <v>5</v>
      </c>
      <c r="B30" s="1" t="s">
        <v>44</v>
      </c>
      <c r="C30" s="1" t="s">
        <v>50</v>
      </c>
    </row>
    <row r="31" spans="1:3" x14ac:dyDescent="0.25">
      <c r="A31" s="2">
        <f>IF(AND(SUM('Enter Data'!E4:I4)='Enter Data'!B4,SUM($A$26:$A$30) = 0, 'Enter Data'!I4&gt;=0.5),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Data'!E4:I4)='Enter Data'!B4, 'Enter Data'!E4+'Enter Data'!F4&gt;=0.25, 'Enter Data'!G4&lt;0.5, 'Enter Data'!H4&lt;0.5, 'Enter Data'!I4&lt;0.5), 1, 0)</f>
        <v>0</v>
      </c>
      <c r="B35" s="1" t="s">
        <v>38</v>
      </c>
      <c r="C35" s="1" t="s">
        <v>11</v>
      </c>
    </row>
    <row r="36" spans="1:3" x14ac:dyDescent="0.25">
      <c r="A36" s="2">
        <f>IF(AND(SUM('Enter Data'!E4:I4)='Enter Data'!B4,SUM($A$35) = 0,'Enter Data'!E4+'Enter Data'!F4+'Enter Data'!G4&gt;=0.3, 'Enter Data'!I4&gt;=0.3, 'Enter Data'!I4&lt;0.5), 2, 0)</f>
        <v>0</v>
      </c>
      <c r="B36" s="1" t="s">
        <v>53</v>
      </c>
      <c r="C36" s="1" t="s">
        <v>11</v>
      </c>
    </row>
    <row r="37" spans="1:3" x14ac:dyDescent="0.25">
      <c r="A37" s="2">
        <f>IF(AND(SUM('Enter Data'!E4:I4)='Enter Data'!B4,SUM($A$35:$A$36) = 0, 'Enter Data'!E4+'Enter Data'!F4+'Enter Data'!G4&gt;=0.3, 'Enter Data'!E4+'Enter Data'!F4&lt;0.25, 'Enter Data'!H4&lt;0.3,'Enter Data'!I4&lt;0.3), 3, 0)</f>
        <v>0</v>
      </c>
      <c r="B37" s="1" t="s">
        <v>54</v>
      </c>
      <c r="C37" s="1" t="s">
        <v>19</v>
      </c>
    </row>
    <row r="38" spans="1:3" x14ac:dyDescent="0.25">
      <c r="A38" s="2">
        <f>IF(AND(SUM('Enter Data'!E4:I4)='Enter Data'!B4,SUM($A$35:$A$37) = 0,'Enter Data'!E4+'Enter Data'!F4+'Enter Data'!G4&lt;=0.15,'Enter Data'!H4&lt;0.3,'Enter Data'!I4&lt;0.3,'Enter Data'!H4+'Enter Data'!I4&lt;0.4), 4, 0)</f>
        <v>4</v>
      </c>
      <c r="B38" s="1" t="s">
        <v>55</v>
      </c>
      <c r="C38" s="1" t="s">
        <v>19</v>
      </c>
    </row>
    <row r="39" spans="1:3" x14ac:dyDescent="0.25">
      <c r="A39" s="2">
        <f>IF(AND(SUM('Enter Data'!E4:I4)='Enter Data'!B4,SUM($A$35:$A$38) = 0,'Enter Data'!E4+'Enter Data'!F4&gt;=0.25, 'Enter Data'!G4&gt;=0.5), 5, 0)</f>
        <v>0</v>
      </c>
      <c r="B39" s="1" t="s">
        <v>56</v>
      </c>
      <c r="C39" s="1" t="s">
        <v>19</v>
      </c>
    </row>
    <row r="40" spans="1:3" x14ac:dyDescent="0.25">
      <c r="A40" s="2">
        <f>IF(AND(SUM('Enter Data'!E4:I4)='Enter Data'!B4,SUM($A$35:$A$39) = 0,'Enter Data'!H4&gt;=0.3,'Enter Data'!I4&lt;0.3, 'Enter Data'!E4+'Enter Data'!F4&lt;0.25), 6, 0)</f>
        <v>0</v>
      </c>
      <c r="B40" s="1" t="s">
        <v>57</v>
      </c>
      <c r="C40" s="1" t="s">
        <v>58</v>
      </c>
    </row>
    <row r="41" spans="1:3" x14ac:dyDescent="0.25">
      <c r="A41" s="2">
        <f>IF(AND(SUM('Enter Data'!E4:I4)='Enter Data'!B4,SUM($A$35:$A$40) = 0,'Enter Data'!E4+'Enter Data'!F4+'Enter Data'!G4&gt;=0.15, 'Enter Data'!E4+'Enter Data'!F4+'Enter Data'!G4&lt;0.3, 'Enter Data'!E4+'Enter Data'!F4&lt;0.25), 7, 0)</f>
        <v>0</v>
      </c>
      <c r="B41" s="1" t="s">
        <v>59</v>
      </c>
      <c r="C41" s="1" t="s">
        <v>58</v>
      </c>
    </row>
    <row r="42" spans="1:3" x14ac:dyDescent="0.25">
      <c r="A42" s="2">
        <f>IF(AND(SUM('Enter Data'!E4:I4)='Enter Data'!B4,SUM($A$35:$A$41) = 0,'Enter Data'!H4+'Enter Data'!I4&gt;=0.4, 'Enter Data'!H4&gt;='Enter Data'!I4, 'Enter Data'!E4+'Enter Data'!F4+'Enter Data'!G4&lt;=0.15), 8, 0)</f>
        <v>0</v>
      </c>
      <c r="B42" s="1" t="s">
        <v>60</v>
      </c>
      <c r="C42" s="1" t="s">
        <v>58</v>
      </c>
    </row>
    <row r="43" spans="1:3" x14ac:dyDescent="0.25">
      <c r="A43" s="2">
        <f>IF(AND(SUM('Enter Data'!E4:I4)='Enter Data'!B4,SUM($A$35:$A$42) = 0,'Enter Data'!E4+'Enter Data'!F4&gt;=0.25, 'Enter Data'!H4&gt;=0.5), 9, 0)</f>
        <v>0</v>
      </c>
      <c r="B43" s="1" t="s">
        <v>61</v>
      </c>
      <c r="C43" s="1" t="s">
        <v>58</v>
      </c>
    </row>
    <row r="44" spans="1:3" x14ac:dyDescent="0.25">
      <c r="A44" s="2">
        <f>IF(AND(SUM('Enter Data'!E4:I4)='Enter Data'!B4,SUM($A$35:$A$43) = 0,'Enter Data'!I4&gt;=0.3, 'Enter Data'!E4+'Enter Data'!F4+'Enter Data'!G4&lt;0.15, 'Enter Data'!I4&gt;'Enter Data'!H4), 10, 0)</f>
        <v>0</v>
      </c>
      <c r="B44" s="1" t="s">
        <v>62</v>
      </c>
      <c r="C44" s="1" t="s">
        <v>63</v>
      </c>
    </row>
    <row r="45" spans="1:3" x14ac:dyDescent="0.25">
      <c r="A45" s="2">
        <f>IF(AND(SUM('Enter Data'!E4:I4)='Enter Data'!B4,SUM($A$35:$A$44) = 0,'Enter Data'!H4+'Enter Data'!I4&gt;=0.4, 'Enter Data'!I4&gt;'Enter Data'!H4, 'Enter Data'!E4+'Enter Data'!F4+'Enter Data'!G4&lt;15), 11, 0)</f>
        <v>0</v>
      </c>
      <c r="B45" s="1" t="s">
        <v>64</v>
      </c>
      <c r="C45" s="1" t="s">
        <v>63</v>
      </c>
    </row>
    <row r="46" spans="1:3" x14ac:dyDescent="0.25">
      <c r="A46" s="2">
        <f>IF(AND(SUM('Enter Data'!E4:I4)='Enter Data'!B4,SUM($A$35:$A$45) = 0,'Enter Data'!E4+'Enter Data'!F4&gt;=0.25, 'Enter Data'!I4&gt;=0.5), 12, 0)</f>
        <v>0</v>
      </c>
      <c r="B46" s="1" t="s">
        <v>65</v>
      </c>
      <c r="C46" s="1" t="s">
        <v>63</v>
      </c>
    </row>
    <row r="47" spans="1:3" x14ac:dyDescent="0.25">
      <c r="A47" s="2">
        <f>IF(AND(SUM('Enter Data'!E4:I4)='Enter Data'!B4,SUM($A$35:$A$46) = 0,'Enter Data'!E4+'Enter Data'!F4+'Enter Data'!G4&gt;=0.3, 'Enter Data'!I4&gt;=0.5), 13, 0)</f>
        <v>0</v>
      </c>
      <c r="B47" s="1" t="s">
        <v>66</v>
      </c>
      <c r="C47" s="1" t="s">
        <v>63</v>
      </c>
    </row>
    <row r="48" spans="1:3" x14ac:dyDescent="0.25">
      <c r="A48" s="2">
        <f>SUM(A35:A47)+1</f>
        <v>5</v>
      </c>
      <c r="B48" s="4"/>
      <c r="C48" s="4"/>
    </row>
  </sheetData>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0D486-6B5A-4AE8-9989-96250A3EC5D9}">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Data'!C67+1.5*'Enter Data'!D67&lt;0.15,1,0)</f>
        <v>0</v>
      </c>
      <c r="B2" s="1" t="s">
        <v>14</v>
      </c>
      <c r="C2" s="1" t="s">
        <v>15</v>
      </c>
    </row>
    <row r="3" spans="1:3" x14ac:dyDescent="0.25">
      <c r="A3" s="2">
        <f>IF(AND('Enter Data'!C67+1.5*'Enter Data'!D67&gt;=0.15, 'Enter Data'!C67+2*'Enter Data'!D67&lt;0.3), 2, 0)</f>
        <v>0</v>
      </c>
      <c r="B3" s="1" t="s">
        <v>16</v>
      </c>
      <c r="C3" s="1" t="s">
        <v>17</v>
      </c>
    </row>
    <row r="4" spans="1:3" x14ac:dyDescent="0.25">
      <c r="A4" s="2">
        <f>IF(OR(AND('Enter Data'!D67&gt;=0.07, 'Enter Data'!D67&lt;0.2,'Enter Data'!B67&gt;0.52,'Enter Data'!C67+2*'Enter Data'!D67&gt;=0.3), AND('Enter Data'!D67&lt;0.07, 'Enter Data'!C67&lt;0.5, 'Enter Data'!C67+2*'Enter Data'!D67&gt;=0.3)), 3,0)</f>
        <v>0</v>
      </c>
      <c r="B4" s="1" t="s">
        <v>18</v>
      </c>
      <c r="C4" s="1" t="s">
        <v>19</v>
      </c>
    </row>
    <row r="5" spans="1:3" x14ac:dyDescent="0.25">
      <c r="A5" s="2">
        <f>IF(AND('Enter Data'!D67&gt;=0.07, 'Enter Data'!D67&lt;0.27, 'Enter Data'!C67&gt;=0.28, 'Enter Data'!C67&lt;0.5, 'Enter Data'!B67&lt;=0.52), 4, 0)</f>
        <v>0</v>
      </c>
      <c r="B5" s="1" t="s">
        <v>20</v>
      </c>
      <c r="C5" s="1" t="s">
        <v>21</v>
      </c>
    </row>
    <row r="6" spans="1:3" x14ac:dyDescent="0.25">
      <c r="A6" s="2">
        <f>IF(OR(AND('Enter Data'!C67&gt;=0.5, 'Enter Data'!D67&gt;=0.12,'Enter Data'!D67&lt;0.27), AND('Enter Data'!C67&gt;=0.5,'Enter Data'!C67&lt;0.8,'Enter Data'!D67&lt;0.12)), 5,0)</f>
        <v>0</v>
      </c>
      <c r="B6" s="1" t="s">
        <v>22</v>
      </c>
      <c r="C6" s="1" t="s">
        <v>23</v>
      </c>
    </row>
    <row r="7" spans="1:3" x14ac:dyDescent="0.25">
      <c r="A7" s="2">
        <f>IF(AND('Enter Data'!C67&gt;=0.8, 'Enter Data'!D67&lt;0.12), 6, 0)</f>
        <v>6</v>
      </c>
      <c r="B7" s="1" t="s">
        <v>24</v>
      </c>
      <c r="C7" s="1" t="s">
        <v>25</v>
      </c>
    </row>
    <row r="8" spans="1:3" x14ac:dyDescent="0.25">
      <c r="A8" s="2">
        <f>IF(AND('Enter Data'!D67&gt;=0.2, 'Enter Data'!D67&lt;0.35, 'Enter Data'!C67&lt;0.28, 'Enter Data'!B67&gt;0.45), 7, 0)</f>
        <v>0</v>
      </c>
      <c r="B8" s="1" t="s">
        <v>26</v>
      </c>
      <c r="C8" s="1" t="s">
        <v>27</v>
      </c>
    </row>
    <row r="9" spans="1:3" x14ac:dyDescent="0.25">
      <c r="A9" s="2">
        <f>IF(AND('Enter Data'!D67&gt;=0.27, 'Enter Data'!D67&lt;0.4, 'Enter Data'!B67&gt;0.2, 'Enter Data'!B67&lt;=0.45), 8, 0)</f>
        <v>0</v>
      </c>
      <c r="B9" s="1" t="s">
        <v>28</v>
      </c>
      <c r="C9" s="1" t="s">
        <v>29</v>
      </c>
    </row>
    <row r="10" spans="1:3" x14ac:dyDescent="0.25">
      <c r="A10" s="2">
        <f>IF(AND('Enter Data'!D67&gt;=0.27, 'Enter Data'!D67&lt;0.4, 'Enter Data'!B67&lt;=0.2), 9, 0)</f>
        <v>0</v>
      </c>
      <c r="B10" s="1" t="s">
        <v>30</v>
      </c>
      <c r="C10" s="1" t="s">
        <v>31</v>
      </c>
    </row>
    <row r="11" spans="1:3" x14ac:dyDescent="0.25">
      <c r="A11" s="2">
        <f>IF(AND('Enter Data'!D67&gt;=0.35, 'Enter Data'!B67&gt;0.45), 10, 0)</f>
        <v>0</v>
      </c>
      <c r="B11" s="1" t="s">
        <v>32</v>
      </c>
      <c r="C11" s="1" t="s">
        <v>33</v>
      </c>
    </row>
    <row r="12" spans="1:3" x14ac:dyDescent="0.25">
      <c r="A12" s="2">
        <f>IF(AND('Enter Data'!D67&gt;=0.4, 'Enter Data'!C67&gt;=0.4), 11, 0)</f>
        <v>0</v>
      </c>
      <c r="B12" s="1" t="s">
        <v>34</v>
      </c>
      <c r="C12" s="1" t="s">
        <v>35</v>
      </c>
    </row>
    <row r="13" spans="1:3" x14ac:dyDescent="0.25">
      <c r="A13" s="2">
        <f>IF(AND('Enter Data'!D67&gt;=0.4, 'Enter Data'!B67&lt;=0.45,'Enter Data'!C67&lt;0.4),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Data'!E67:I67)='Enter Data'!B67, 'Enter Data'!E67+'Enter Data'!F67&gt;=0.25, 'Enter Data'!G67&lt;0.5, 'Enter Data'!H67&lt;0.5, 'Enter Data'!I67&lt;0.5), 1, 0)</f>
        <v>0</v>
      </c>
      <c r="B17" s="1" t="s">
        <v>38</v>
      </c>
      <c r="C17" s="1" t="s">
        <v>39</v>
      </c>
    </row>
    <row r="18" spans="1:3" x14ac:dyDescent="0.25">
      <c r="A18" s="2">
        <f>IF(AND(SUM('Enter Data'!E67:I67)='Enter Data'!B67,SUM($A$17) = 0, 'Enter Data'!E67+'Enter Data'!F67+'Enter Data'!G67&gt;=0.25, 'Enter Data'!E67+'Enter Data'!F67&lt;0.25, 'Enter Data'!H67&lt;0.5,'Enter Data'!I67&lt;0.5), 2, 0)</f>
        <v>0</v>
      </c>
      <c r="B18" s="1" t="s">
        <v>40</v>
      </c>
      <c r="C18" s="1" t="s">
        <v>15</v>
      </c>
    </row>
    <row r="19" spans="1:3" x14ac:dyDescent="0.25">
      <c r="A19" s="2">
        <f>IF(AND(SUM('Enter Data'!E67:I67)='Enter Data'!B67,SUM($A$17:$A$18) = 0, 'Enter Data'!G67&gt;=0.5, 'Enter Data'!E67+'Enter Data'!F67&gt;=0.25), 3, 0)</f>
        <v>0</v>
      </c>
      <c r="B19" s="1" t="s">
        <v>41</v>
      </c>
      <c r="C19" s="1" t="s">
        <v>15</v>
      </c>
    </row>
    <row r="20" spans="1:3" x14ac:dyDescent="0.25">
      <c r="A20" s="2">
        <f>IF(AND(SUM('Enter Data'!E67:I67)='Enter Data'!B67,SUM($A$17:$A$19) = 0, 'Enter Data'!H67&gt;=0.5, 'Enter Data'!H67&gt;'Enter Data'!I67), 4, 0)</f>
        <v>0</v>
      </c>
      <c r="B20" s="1" t="s">
        <v>42</v>
      </c>
      <c r="C20" s="1" t="s">
        <v>43</v>
      </c>
    </row>
    <row r="21" spans="1:3" x14ac:dyDescent="0.25">
      <c r="A21" s="2">
        <f>IF(AND(SUM('Enter Data'!E67:I67)='Enter Data'!B67,SUM($A$17:$A$20) = 0, 'Enter Data'!E67+'Enter Data'!F67+'Enter Data'!G67&lt;0.25, 'Enter Data'!I67&lt;0.5), 5, 0)</f>
        <v>5</v>
      </c>
      <c r="B21" s="1" t="s">
        <v>44</v>
      </c>
      <c r="C21" s="1" t="s">
        <v>43</v>
      </c>
    </row>
    <row r="22" spans="1:3" x14ac:dyDescent="0.25">
      <c r="A22" s="2">
        <f>IF(AND(SUM('Enter Data'!E67:I67)='Enter Data'!B67,SUM($A$17:$A$21) = 0, 'Enter Data'!I67&gt;=0.5),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Data'!E67:I67)='Enter Data'!B67, 'Enter Data'!E67+'Enter Data'!F67&gt;=0.25, 'Enter Data'!G67&lt;0.5, 'Enter Data'!H67&lt;0.5, 'Enter Data'!I67&lt;0.5), 1, 0)</f>
        <v>0</v>
      </c>
      <c r="B26" s="1" t="s">
        <v>38</v>
      </c>
      <c r="C26" s="1" t="s">
        <v>48</v>
      </c>
    </row>
    <row r="27" spans="1:3" x14ac:dyDescent="0.25">
      <c r="A27" s="2">
        <f>IF(AND(SUM('Enter Data'!E67:I67)='Enter Data'!B67,SUM($A$26) = 0, 'Enter Data'!E67+'Enter Data'!F67+'Enter Data'!G67&gt;=0.25, 'Enter Data'!E67+'Enter Data'!F67&lt;0.25, 'Enter Data'!H67&lt;0.5,'Enter Data'!I67&lt;0.5), 2, 0)</f>
        <v>0</v>
      </c>
      <c r="B27" s="1" t="s">
        <v>40</v>
      </c>
      <c r="C27" s="1" t="s">
        <v>17</v>
      </c>
    </row>
    <row r="28" spans="1:3" x14ac:dyDescent="0.25">
      <c r="A28" s="2">
        <f>IF(AND(SUM('Enter Data'!E67:I67)='Enter Data'!B67,SUM($A$26:$A$27) = 0, 'Enter Data'!G67&gt;=0.5, 'Enter Data'!E67+'Enter Data'!F67&gt;=0.25),3, 0)</f>
        <v>0</v>
      </c>
      <c r="B28" s="1" t="s">
        <v>41</v>
      </c>
      <c r="C28" s="1" t="s">
        <v>17</v>
      </c>
    </row>
    <row r="29" spans="1:3" x14ac:dyDescent="0.25">
      <c r="A29" s="2">
        <f>IF(AND(SUM('Enter Data'!E67:I67)='Enter Data'!B67,SUM($A$26:$A$28) = 0, 'Enter Data'!H67&gt;=0.5), 4, 0)</f>
        <v>0</v>
      </c>
      <c r="B29" s="1" t="s">
        <v>49</v>
      </c>
      <c r="C29" s="1" t="s">
        <v>50</v>
      </c>
    </row>
    <row r="30" spans="1:3" x14ac:dyDescent="0.25">
      <c r="A30" s="2">
        <f>IF(AND(SUM('Enter Data'!E67:I67)='Enter Data'!B67,SUM($A$26:$A$29) = 0, 'Enter Data'!E67+'Enter Data'!F67+'Enter Data'!G67&lt;0.25, 'Enter Data'!I67&lt;0.5), 5, 0)</f>
        <v>5</v>
      </c>
      <c r="B30" s="1" t="s">
        <v>44</v>
      </c>
      <c r="C30" s="1" t="s">
        <v>50</v>
      </c>
    </row>
    <row r="31" spans="1:3" x14ac:dyDescent="0.25">
      <c r="A31" s="2">
        <f>IF(AND(SUM('Enter Data'!E67:I67)='Enter Data'!B67,SUM($A$26:$A$30) = 0, 'Enter Data'!I67&gt;=0.5),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Data'!E67:I67)='Enter Data'!B67, 'Enter Data'!E67+'Enter Data'!F67&gt;=0.25, 'Enter Data'!G67&lt;0.5, 'Enter Data'!H67&lt;0.5, 'Enter Data'!I67&lt;0.5), 1, 0)</f>
        <v>0</v>
      </c>
      <c r="B35" s="1" t="s">
        <v>38</v>
      </c>
      <c r="C35" s="1" t="s">
        <v>11</v>
      </c>
    </row>
    <row r="36" spans="1:3" x14ac:dyDescent="0.25">
      <c r="A36" s="2">
        <f>IF(AND(SUM('Enter Data'!E67:I67)='Enter Data'!B67,SUM($A$35) = 0,'Enter Data'!E67+'Enter Data'!F67+'Enter Data'!G67&gt;=0.3, 'Enter Data'!I67&gt;=0.3, 'Enter Data'!I67&lt;0.5), 2, 0)</f>
        <v>0</v>
      </c>
      <c r="B36" s="1" t="s">
        <v>53</v>
      </c>
      <c r="C36" s="1" t="s">
        <v>11</v>
      </c>
    </row>
    <row r="37" spans="1:3" x14ac:dyDescent="0.25">
      <c r="A37" s="2">
        <f>IF(AND(SUM('Enter Data'!E67:I67)='Enter Data'!B67,SUM($A$35:$A$36) = 0, 'Enter Data'!E67+'Enter Data'!F67+'Enter Data'!G67&gt;=0.3, 'Enter Data'!E67+'Enter Data'!F67&lt;0.25, 'Enter Data'!H67&lt;0.3,'Enter Data'!I67&lt;0.3), 3, 0)</f>
        <v>0</v>
      </c>
      <c r="B37" s="1" t="s">
        <v>54</v>
      </c>
      <c r="C37" s="1" t="s">
        <v>19</v>
      </c>
    </row>
    <row r="38" spans="1:3" x14ac:dyDescent="0.25">
      <c r="A38" s="2">
        <f>IF(AND(SUM('Enter Data'!E67:I67)='Enter Data'!B67,SUM($A$35:$A$37) = 0,'Enter Data'!E67+'Enter Data'!F67+'Enter Data'!G67&lt;=0.15,'Enter Data'!H67&lt;0.3,'Enter Data'!I67&lt;0.3,'Enter Data'!H67+'Enter Data'!I67&lt;0.4), 4, 0)</f>
        <v>4</v>
      </c>
      <c r="B38" s="1" t="s">
        <v>55</v>
      </c>
      <c r="C38" s="1" t="s">
        <v>19</v>
      </c>
    </row>
    <row r="39" spans="1:3" x14ac:dyDescent="0.25">
      <c r="A39" s="2">
        <f>IF(AND(SUM('Enter Data'!E67:I67)='Enter Data'!B67,SUM($A$35:$A$38) = 0,'Enter Data'!E67+'Enter Data'!F67&gt;=0.25, 'Enter Data'!G67&gt;=0.5), 5, 0)</f>
        <v>0</v>
      </c>
      <c r="B39" s="1" t="s">
        <v>56</v>
      </c>
      <c r="C39" s="1" t="s">
        <v>19</v>
      </c>
    </row>
    <row r="40" spans="1:3" x14ac:dyDescent="0.25">
      <c r="A40" s="2">
        <f>IF(AND(SUM('Enter Data'!E67:I67)='Enter Data'!B67,SUM($A$35:$A$39) = 0,'Enter Data'!H67&gt;=0.3,'Enter Data'!I67&lt;0.3, 'Enter Data'!E67+'Enter Data'!F67&lt;0.25), 6, 0)</f>
        <v>0</v>
      </c>
      <c r="B40" s="1" t="s">
        <v>57</v>
      </c>
      <c r="C40" s="1" t="s">
        <v>58</v>
      </c>
    </row>
    <row r="41" spans="1:3" x14ac:dyDescent="0.25">
      <c r="A41" s="2">
        <f>IF(AND(SUM('Enter Data'!E67:I67)='Enter Data'!B67,SUM($A$35:$A$40) = 0,'Enter Data'!E67+'Enter Data'!F67+'Enter Data'!G67&gt;=0.15, 'Enter Data'!E67+'Enter Data'!F67+'Enter Data'!G67&lt;0.3, 'Enter Data'!E67+'Enter Data'!F67&lt;0.25), 7, 0)</f>
        <v>0</v>
      </c>
      <c r="B41" s="1" t="s">
        <v>59</v>
      </c>
      <c r="C41" s="1" t="s">
        <v>58</v>
      </c>
    </row>
    <row r="42" spans="1:3" x14ac:dyDescent="0.25">
      <c r="A42" s="2">
        <f>IF(AND(SUM('Enter Data'!E67:I67)='Enter Data'!B67,SUM($A$35:$A$41) = 0,'Enter Data'!H67+'Enter Data'!I67&gt;=0.4, 'Enter Data'!H67&gt;='Enter Data'!I67, 'Enter Data'!E67+'Enter Data'!F67+'Enter Data'!G67&lt;=0.15), 8, 0)</f>
        <v>0</v>
      </c>
      <c r="B42" s="1" t="s">
        <v>60</v>
      </c>
      <c r="C42" s="1" t="s">
        <v>58</v>
      </c>
    </row>
    <row r="43" spans="1:3" x14ac:dyDescent="0.25">
      <c r="A43" s="2">
        <f>IF(AND(SUM('Enter Data'!E67:I67)='Enter Data'!B67,SUM($A$35:$A$42) = 0,'Enter Data'!E67+'Enter Data'!F67&gt;=0.25, 'Enter Data'!H67&gt;=0.5), 9, 0)</f>
        <v>0</v>
      </c>
      <c r="B43" s="1" t="s">
        <v>61</v>
      </c>
      <c r="C43" s="1" t="s">
        <v>58</v>
      </c>
    </row>
    <row r="44" spans="1:3" x14ac:dyDescent="0.25">
      <c r="A44" s="2">
        <f>IF(AND(SUM('Enter Data'!E67:I67)='Enter Data'!B67,SUM($A$35:$A$43) = 0,'Enter Data'!I67&gt;=0.3, 'Enter Data'!E67+'Enter Data'!F67+'Enter Data'!G67&lt;0.15, 'Enter Data'!I67&gt;'Enter Data'!H67), 10, 0)</f>
        <v>0</v>
      </c>
      <c r="B44" s="1" t="s">
        <v>62</v>
      </c>
      <c r="C44" s="1" t="s">
        <v>63</v>
      </c>
    </row>
    <row r="45" spans="1:3" x14ac:dyDescent="0.25">
      <c r="A45" s="2">
        <f>IF(AND(SUM('Enter Data'!E67:I67)='Enter Data'!B67,SUM($A$35:$A$44) = 0,'Enter Data'!H67+'Enter Data'!I67&gt;=0.4, 'Enter Data'!I67&gt;'Enter Data'!H67, 'Enter Data'!E67+'Enter Data'!F67+'Enter Data'!G67&lt;15), 11, 0)</f>
        <v>0</v>
      </c>
      <c r="B45" s="1" t="s">
        <v>64</v>
      </c>
      <c r="C45" s="1" t="s">
        <v>63</v>
      </c>
    </row>
    <row r="46" spans="1:3" x14ac:dyDescent="0.25">
      <c r="A46" s="2">
        <f>IF(AND(SUM('Enter Data'!E67:I67)='Enter Data'!B67,SUM($A$35:$A$45) = 0,'Enter Data'!E67+'Enter Data'!F67&gt;=0.25, 'Enter Data'!I67&gt;=0.5), 12, 0)</f>
        <v>0</v>
      </c>
      <c r="B46" s="1" t="s">
        <v>65</v>
      </c>
      <c r="C46" s="1" t="s">
        <v>63</v>
      </c>
    </row>
    <row r="47" spans="1:3" x14ac:dyDescent="0.25">
      <c r="A47" s="2">
        <f>IF(AND(SUM('Enter Data'!E67:I67)='Enter Data'!B67,SUM($A$35:$A$46) = 0,'Enter Data'!E67+'Enter Data'!F67+'Enter Data'!G67&gt;=0.3, 'Enter Data'!I67&gt;=0.5), 13, 0)</f>
        <v>0</v>
      </c>
      <c r="B47" s="1" t="s">
        <v>66</v>
      </c>
      <c r="C47" s="1" t="s">
        <v>63</v>
      </c>
    </row>
    <row r="48" spans="1:3" x14ac:dyDescent="0.25">
      <c r="A48" s="2">
        <f>SUM(A35:A47)+1</f>
        <v>5</v>
      </c>
      <c r="B48" s="4"/>
      <c r="C48" s="4"/>
    </row>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22F0D-12E1-4D60-B8E7-D931E5D96164}">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Data'!C68+1.5*'Enter Data'!D68&lt;0.15,1,0)</f>
        <v>0</v>
      </c>
      <c r="B2" s="1" t="s">
        <v>14</v>
      </c>
      <c r="C2" s="1" t="s">
        <v>15</v>
      </c>
    </row>
    <row r="3" spans="1:3" x14ac:dyDescent="0.25">
      <c r="A3" s="2">
        <f>IF(AND('Enter Data'!C68+1.5*'Enter Data'!D68&gt;=0.15, 'Enter Data'!C68+2*'Enter Data'!D68&lt;0.3), 2, 0)</f>
        <v>0</v>
      </c>
      <c r="B3" s="1" t="s">
        <v>16</v>
      </c>
      <c r="C3" s="1" t="s">
        <v>17</v>
      </c>
    </row>
    <row r="4" spans="1:3" x14ac:dyDescent="0.25">
      <c r="A4" s="2">
        <f>IF(OR(AND('Enter Data'!D68&gt;=0.07, 'Enter Data'!D68&lt;0.2,'Enter Data'!B68&gt;0.52,'Enter Data'!C68+2*'Enter Data'!D68&gt;=0.3), AND('Enter Data'!D68&lt;0.07, 'Enter Data'!C68&lt;0.5, 'Enter Data'!C68+2*'Enter Data'!D68&gt;=0.3)), 3,0)</f>
        <v>0</v>
      </c>
      <c r="B4" s="1" t="s">
        <v>18</v>
      </c>
      <c r="C4" s="1" t="s">
        <v>19</v>
      </c>
    </row>
    <row r="5" spans="1:3" x14ac:dyDescent="0.25">
      <c r="A5" s="2">
        <f>IF(AND('Enter Data'!D68&gt;=0.07, 'Enter Data'!D68&lt;0.27, 'Enter Data'!C68&gt;=0.28, 'Enter Data'!C68&lt;0.5, 'Enter Data'!B68&lt;=0.52), 4, 0)</f>
        <v>0</v>
      </c>
      <c r="B5" s="1" t="s">
        <v>20</v>
      </c>
      <c r="C5" s="1" t="s">
        <v>21</v>
      </c>
    </row>
    <row r="6" spans="1:3" x14ac:dyDescent="0.25">
      <c r="A6" s="2">
        <f>IF(OR(AND('Enter Data'!C68&gt;=0.5, 'Enter Data'!D68&gt;=0.12,'Enter Data'!D68&lt;0.27), AND('Enter Data'!C68&gt;=0.5,'Enter Data'!C68&lt;0.8,'Enter Data'!D68&lt;0.12)), 5,0)</f>
        <v>0</v>
      </c>
      <c r="B6" s="1" t="s">
        <v>22</v>
      </c>
      <c r="C6" s="1" t="s">
        <v>23</v>
      </c>
    </row>
    <row r="7" spans="1:3" x14ac:dyDescent="0.25">
      <c r="A7" s="2">
        <f>IF(AND('Enter Data'!C68&gt;=0.8, 'Enter Data'!D68&lt;0.12), 6, 0)</f>
        <v>6</v>
      </c>
      <c r="B7" s="1" t="s">
        <v>24</v>
      </c>
      <c r="C7" s="1" t="s">
        <v>25</v>
      </c>
    </row>
    <row r="8" spans="1:3" x14ac:dyDescent="0.25">
      <c r="A8" s="2">
        <f>IF(AND('Enter Data'!D68&gt;=0.2, 'Enter Data'!D68&lt;0.35, 'Enter Data'!C68&lt;0.28, 'Enter Data'!B68&gt;0.45), 7, 0)</f>
        <v>0</v>
      </c>
      <c r="B8" s="1" t="s">
        <v>26</v>
      </c>
      <c r="C8" s="1" t="s">
        <v>27</v>
      </c>
    </row>
    <row r="9" spans="1:3" x14ac:dyDescent="0.25">
      <c r="A9" s="2">
        <f>IF(AND('Enter Data'!D68&gt;=0.27, 'Enter Data'!D68&lt;0.4, 'Enter Data'!B68&gt;0.2, 'Enter Data'!B68&lt;=0.45), 8, 0)</f>
        <v>0</v>
      </c>
      <c r="B9" s="1" t="s">
        <v>28</v>
      </c>
      <c r="C9" s="1" t="s">
        <v>29</v>
      </c>
    </row>
    <row r="10" spans="1:3" x14ac:dyDescent="0.25">
      <c r="A10" s="2">
        <f>IF(AND('Enter Data'!D68&gt;=0.27, 'Enter Data'!D68&lt;0.4, 'Enter Data'!B68&lt;=0.2), 9, 0)</f>
        <v>0</v>
      </c>
      <c r="B10" s="1" t="s">
        <v>30</v>
      </c>
      <c r="C10" s="1" t="s">
        <v>31</v>
      </c>
    </row>
    <row r="11" spans="1:3" x14ac:dyDescent="0.25">
      <c r="A11" s="2">
        <f>IF(AND('Enter Data'!D68&gt;=0.35, 'Enter Data'!B68&gt;0.45), 10, 0)</f>
        <v>0</v>
      </c>
      <c r="B11" s="1" t="s">
        <v>32</v>
      </c>
      <c r="C11" s="1" t="s">
        <v>33</v>
      </c>
    </row>
    <row r="12" spans="1:3" x14ac:dyDescent="0.25">
      <c r="A12" s="2">
        <f>IF(AND('Enter Data'!D68&gt;=0.4, 'Enter Data'!C68&gt;=0.4), 11, 0)</f>
        <v>0</v>
      </c>
      <c r="B12" s="1" t="s">
        <v>34</v>
      </c>
      <c r="C12" s="1" t="s">
        <v>35</v>
      </c>
    </row>
    <row r="13" spans="1:3" x14ac:dyDescent="0.25">
      <c r="A13" s="2">
        <f>IF(AND('Enter Data'!D68&gt;=0.4, 'Enter Data'!B68&lt;=0.45,'Enter Data'!C68&lt;0.4),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Data'!E68:I68)='Enter Data'!B68, 'Enter Data'!E68+'Enter Data'!F68&gt;=0.25, 'Enter Data'!G68&lt;0.5, 'Enter Data'!H68&lt;0.5, 'Enter Data'!I68&lt;0.5), 1, 0)</f>
        <v>0</v>
      </c>
      <c r="B17" s="1" t="s">
        <v>38</v>
      </c>
      <c r="C17" s="1" t="s">
        <v>39</v>
      </c>
    </row>
    <row r="18" spans="1:3" x14ac:dyDescent="0.25">
      <c r="A18" s="2">
        <f>IF(AND(SUM('Enter Data'!E68:I68)='Enter Data'!B68,SUM($A$17) = 0, 'Enter Data'!E68+'Enter Data'!F68+'Enter Data'!G68&gt;=0.25, 'Enter Data'!E68+'Enter Data'!F68&lt;0.25, 'Enter Data'!H68&lt;0.5,'Enter Data'!I68&lt;0.5), 2, 0)</f>
        <v>0</v>
      </c>
      <c r="B18" s="1" t="s">
        <v>40</v>
      </c>
      <c r="C18" s="1" t="s">
        <v>15</v>
      </c>
    </row>
    <row r="19" spans="1:3" x14ac:dyDescent="0.25">
      <c r="A19" s="2">
        <f>IF(AND(SUM('Enter Data'!E68:I68)='Enter Data'!B68,SUM($A$17:$A$18) = 0, 'Enter Data'!G68&gt;=0.5, 'Enter Data'!E68+'Enter Data'!F68&gt;=0.25), 3, 0)</f>
        <v>0</v>
      </c>
      <c r="B19" s="1" t="s">
        <v>41</v>
      </c>
      <c r="C19" s="1" t="s">
        <v>15</v>
      </c>
    </row>
    <row r="20" spans="1:3" x14ac:dyDescent="0.25">
      <c r="A20" s="2">
        <f>IF(AND(SUM('Enter Data'!E68:I68)='Enter Data'!B68,SUM($A$17:$A$19) = 0, 'Enter Data'!H68&gt;=0.5, 'Enter Data'!H68&gt;'Enter Data'!I68), 4, 0)</f>
        <v>0</v>
      </c>
      <c r="B20" s="1" t="s">
        <v>42</v>
      </c>
      <c r="C20" s="1" t="s">
        <v>43</v>
      </c>
    </row>
    <row r="21" spans="1:3" x14ac:dyDescent="0.25">
      <c r="A21" s="2">
        <f>IF(AND(SUM('Enter Data'!E68:I68)='Enter Data'!B68,SUM($A$17:$A$20) = 0, 'Enter Data'!E68+'Enter Data'!F68+'Enter Data'!G68&lt;0.25, 'Enter Data'!I68&lt;0.5), 5, 0)</f>
        <v>5</v>
      </c>
      <c r="B21" s="1" t="s">
        <v>44</v>
      </c>
      <c r="C21" s="1" t="s">
        <v>43</v>
      </c>
    </row>
    <row r="22" spans="1:3" x14ac:dyDescent="0.25">
      <c r="A22" s="2">
        <f>IF(AND(SUM('Enter Data'!E68:I68)='Enter Data'!B68,SUM($A$17:$A$21) = 0, 'Enter Data'!I68&gt;=0.5),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Data'!E68:I68)='Enter Data'!B68, 'Enter Data'!E68+'Enter Data'!F68&gt;=0.25, 'Enter Data'!G68&lt;0.5, 'Enter Data'!H68&lt;0.5, 'Enter Data'!I68&lt;0.5), 1, 0)</f>
        <v>0</v>
      </c>
      <c r="B26" s="1" t="s">
        <v>38</v>
      </c>
      <c r="C26" s="1" t="s">
        <v>48</v>
      </c>
    </row>
    <row r="27" spans="1:3" x14ac:dyDescent="0.25">
      <c r="A27" s="2">
        <f>IF(AND(SUM('Enter Data'!E68:I68)='Enter Data'!B68,SUM($A$26) = 0, 'Enter Data'!E68+'Enter Data'!F68+'Enter Data'!G68&gt;=0.25, 'Enter Data'!E68+'Enter Data'!F68&lt;0.25, 'Enter Data'!H68&lt;0.5,'Enter Data'!I68&lt;0.5), 2, 0)</f>
        <v>0</v>
      </c>
      <c r="B27" s="1" t="s">
        <v>40</v>
      </c>
      <c r="C27" s="1" t="s">
        <v>17</v>
      </c>
    </row>
    <row r="28" spans="1:3" x14ac:dyDescent="0.25">
      <c r="A28" s="2">
        <f>IF(AND(SUM('Enter Data'!E68:I68)='Enter Data'!B68,SUM($A$26:$A$27) = 0, 'Enter Data'!G68&gt;=0.5, 'Enter Data'!E68+'Enter Data'!F68&gt;=0.25),3, 0)</f>
        <v>0</v>
      </c>
      <c r="B28" s="1" t="s">
        <v>41</v>
      </c>
      <c r="C28" s="1" t="s">
        <v>17</v>
      </c>
    </row>
    <row r="29" spans="1:3" x14ac:dyDescent="0.25">
      <c r="A29" s="2">
        <f>IF(AND(SUM('Enter Data'!E68:I68)='Enter Data'!B68,SUM($A$26:$A$28) = 0, 'Enter Data'!H68&gt;=0.5), 4, 0)</f>
        <v>0</v>
      </c>
      <c r="B29" s="1" t="s">
        <v>49</v>
      </c>
      <c r="C29" s="1" t="s">
        <v>50</v>
      </c>
    </row>
    <row r="30" spans="1:3" x14ac:dyDescent="0.25">
      <c r="A30" s="2">
        <f>IF(AND(SUM('Enter Data'!E68:I68)='Enter Data'!B68,SUM($A$26:$A$29) = 0, 'Enter Data'!E68+'Enter Data'!F68+'Enter Data'!G68&lt;0.25, 'Enter Data'!I68&lt;0.5), 5, 0)</f>
        <v>5</v>
      </c>
      <c r="B30" s="1" t="s">
        <v>44</v>
      </c>
      <c r="C30" s="1" t="s">
        <v>50</v>
      </c>
    </row>
    <row r="31" spans="1:3" x14ac:dyDescent="0.25">
      <c r="A31" s="2">
        <f>IF(AND(SUM('Enter Data'!E68:I68)='Enter Data'!B68,SUM($A$26:$A$30) = 0, 'Enter Data'!I68&gt;=0.5),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Data'!E68:I68)='Enter Data'!B68, 'Enter Data'!E68+'Enter Data'!F68&gt;=0.25, 'Enter Data'!G68&lt;0.5, 'Enter Data'!H68&lt;0.5, 'Enter Data'!I68&lt;0.5), 1, 0)</f>
        <v>0</v>
      </c>
      <c r="B35" s="1" t="s">
        <v>38</v>
      </c>
      <c r="C35" s="1" t="s">
        <v>11</v>
      </c>
    </row>
    <row r="36" spans="1:3" x14ac:dyDescent="0.25">
      <c r="A36" s="2">
        <f>IF(AND(SUM('Enter Data'!E68:I68)='Enter Data'!B68,SUM($A$35) = 0,'Enter Data'!E68+'Enter Data'!F68+'Enter Data'!G68&gt;=0.3, 'Enter Data'!I68&gt;=0.3, 'Enter Data'!I68&lt;0.5), 2, 0)</f>
        <v>0</v>
      </c>
      <c r="B36" s="1" t="s">
        <v>53</v>
      </c>
      <c r="C36" s="1" t="s">
        <v>11</v>
      </c>
    </row>
    <row r="37" spans="1:3" x14ac:dyDescent="0.25">
      <c r="A37" s="2">
        <f>IF(AND(SUM('Enter Data'!E68:I68)='Enter Data'!B68,SUM($A$35:$A$36) = 0, 'Enter Data'!E68+'Enter Data'!F68+'Enter Data'!G68&gt;=0.3, 'Enter Data'!E68+'Enter Data'!F68&lt;0.25, 'Enter Data'!H68&lt;0.3,'Enter Data'!I68&lt;0.3), 3, 0)</f>
        <v>0</v>
      </c>
      <c r="B37" s="1" t="s">
        <v>54</v>
      </c>
      <c r="C37" s="1" t="s">
        <v>19</v>
      </c>
    </row>
    <row r="38" spans="1:3" x14ac:dyDescent="0.25">
      <c r="A38" s="2">
        <f>IF(AND(SUM('Enter Data'!E68:I68)='Enter Data'!B68,SUM($A$35:$A$37) = 0,'Enter Data'!E68+'Enter Data'!F68+'Enter Data'!G68&lt;=0.15,'Enter Data'!H68&lt;0.3,'Enter Data'!I68&lt;0.3,'Enter Data'!H68+'Enter Data'!I68&lt;0.4), 4, 0)</f>
        <v>4</v>
      </c>
      <c r="B38" s="1" t="s">
        <v>55</v>
      </c>
      <c r="C38" s="1" t="s">
        <v>19</v>
      </c>
    </row>
    <row r="39" spans="1:3" x14ac:dyDescent="0.25">
      <c r="A39" s="2">
        <f>IF(AND(SUM('Enter Data'!E68:I68)='Enter Data'!B68,SUM($A$35:$A$38) = 0,'Enter Data'!E68+'Enter Data'!F68&gt;=0.25, 'Enter Data'!G68&gt;=0.5), 5, 0)</f>
        <v>0</v>
      </c>
      <c r="B39" s="1" t="s">
        <v>56</v>
      </c>
      <c r="C39" s="1" t="s">
        <v>19</v>
      </c>
    </row>
    <row r="40" spans="1:3" x14ac:dyDescent="0.25">
      <c r="A40" s="2">
        <f>IF(AND(SUM('Enter Data'!E68:I68)='Enter Data'!B68,SUM($A$35:$A$39) = 0,'Enter Data'!H68&gt;=0.3,'Enter Data'!I68&lt;0.3, 'Enter Data'!E68+'Enter Data'!F68&lt;0.25), 6, 0)</f>
        <v>0</v>
      </c>
      <c r="B40" s="1" t="s">
        <v>57</v>
      </c>
      <c r="C40" s="1" t="s">
        <v>58</v>
      </c>
    </row>
    <row r="41" spans="1:3" x14ac:dyDescent="0.25">
      <c r="A41" s="2">
        <f>IF(AND(SUM('Enter Data'!E68:I68)='Enter Data'!B68,SUM($A$35:$A$40) = 0,'Enter Data'!E68+'Enter Data'!F68+'Enter Data'!G68&gt;=0.15, 'Enter Data'!E68+'Enter Data'!F68+'Enter Data'!G68&lt;0.3, 'Enter Data'!E68+'Enter Data'!F68&lt;0.25), 7, 0)</f>
        <v>0</v>
      </c>
      <c r="B41" s="1" t="s">
        <v>59</v>
      </c>
      <c r="C41" s="1" t="s">
        <v>58</v>
      </c>
    </row>
    <row r="42" spans="1:3" x14ac:dyDescent="0.25">
      <c r="A42" s="2">
        <f>IF(AND(SUM('Enter Data'!E68:I68)='Enter Data'!B68,SUM($A$35:$A$41) = 0,'Enter Data'!H68+'Enter Data'!I68&gt;=0.4, 'Enter Data'!H68&gt;='Enter Data'!I68, 'Enter Data'!E68+'Enter Data'!F68+'Enter Data'!G68&lt;=0.15), 8, 0)</f>
        <v>0</v>
      </c>
      <c r="B42" s="1" t="s">
        <v>60</v>
      </c>
      <c r="C42" s="1" t="s">
        <v>58</v>
      </c>
    </row>
    <row r="43" spans="1:3" x14ac:dyDescent="0.25">
      <c r="A43" s="2">
        <f>IF(AND(SUM('Enter Data'!E68:I68)='Enter Data'!B68,SUM($A$35:$A$42) = 0,'Enter Data'!E68+'Enter Data'!F68&gt;=0.25, 'Enter Data'!H68&gt;=0.5), 9, 0)</f>
        <v>0</v>
      </c>
      <c r="B43" s="1" t="s">
        <v>61</v>
      </c>
      <c r="C43" s="1" t="s">
        <v>58</v>
      </c>
    </row>
    <row r="44" spans="1:3" x14ac:dyDescent="0.25">
      <c r="A44" s="2">
        <f>IF(AND(SUM('Enter Data'!E68:I68)='Enter Data'!B68,SUM($A$35:$A$43) = 0,'Enter Data'!I68&gt;=0.3, 'Enter Data'!E68+'Enter Data'!F68+'Enter Data'!G68&lt;0.15, 'Enter Data'!I68&gt;'Enter Data'!H68), 10, 0)</f>
        <v>0</v>
      </c>
      <c r="B44" s="1" t="s">
        <v>62</v>
      </c>
      <c r="C44" s="1" t="s">
        <v>63</v>
      </c>
    </row>
    <row r="45" spans="1:3" x14ac:dyDescent="0.25">
      <c r="A45" s="2">
        <f>IF(AND(SUM('Enter Data'!E68:I68)='Enter Data'!B68,SUM($A$35:$A$44) = 0,'Enter Data'!H68+'Enter Data'!I68&gt;=0.4, 'Enter Data'!I68&gt;'Enter Data'!H68, 'Enter Data'!E68+'Enter Data'!F68+'Enter Data'!G68&lt;15), 11, 0)</f>
        <v>0</v>
      </c>
      <c r="B45" s="1" t="s">
        <v>64</v>
      </c>
      <c r="C45" s="1" t="s">
        <v>63</v>
      </c>
    </row>
    <row r="46" spans="1:3" x14ac:dyDescent="0.25">
      <c r="A46" s="2">
        <f>IF(AND(SUM('Enter Data'!E68:I68)='Enter Data'!B68,SUM($A$35:$A$45) = 0,'Enter Data'!E68+'Enter Data'!F68&gt;=0.25, 'Enter Data'!I68&gt;=0.5), 12, 0)</f>
        <v>0</v>
      </c>
      <c r="B46" s="1" t="s">
        <v>65</v>
      </c>
      <c r="C46" s="1" t="s">
        <v>63</v>
      </c>
    </row>
    <row r="47" spans="1:3" x14ac:dyDescent="0.25">
      <c r="A47" s="2">
        <f>IF(AND(SUM('Enter Data'!E68:I68)='Enter Data'!B68,SUM($A$35:$A$46) = 0,'Enter Data'!E68+'Enter Data'!F68+'Enter Data'!G68&gt;=0.3, 'Enter Data'!I68&gt;=0.5), 13, 0)</f>
        <v>0</v>
      </c>
      <c r="B47" s="1" t="s">
        <v>66</v>
      </c>
      <c r="C47" s="1" t="s">
        <v>63</v>
      </c>
    </row>
    <row r="48" spans="1:3" x14ac:dyDescent="0.25">
      <c r="A48" s="2">
        <f>SUM(A35:A47)+1</f>
        <v>5</v>
      </c>
      <c r="B48" s="4"/>
      <c r="C48" s="4"/>
    </row>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1D173-AF61-4A56-BB16-76D4CF93433F}">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Data'!C69+1.5*'Enter Data'!D69&lt;0.15,1,0)</f>
        <v>0</v>
      </c>
      <c r="B2" s="1" t="s">
        <v>14</v>
      </c>
      <c r="C2" s="1" t="s">
        <v>15</v>
      </c>
    </row>
    <row r="3" spans="1:3" x14ac:dyDescent="0.25">
      <c r="A3" s="2">
        <f>IF(AND('Enter Data'!C69+1.5*'Enter Data'!D69&gt;=0.15, 'Enter Data'!C69+2*'Enter Data'!D69&lt;0.3), 2, 0)</f>
        <v>0</v>
      </c>
      <c r="B3" s="1" t="s">
        <v>16</v>
      </c>
      <c r="C3" s="1" t="s">
        <v>17</v>
      </c>
    </row>
    <row r="4" spans="1:3" x14ac:dyDescent="0.25">
      <c r="A4" s="2">
        <f>IF(OR(AND('Enter Data'!D69&gt;=0.07, 'Enter Data'!D69&lt;0.2,'Enter Data'!B69&gt;0.52,'Enter Data'!C69+2*'Enter Data'!D69&gt;=0.3), AND('Enter Data'!D69&lt;0.07, 'Enter Data'!C69&lt;0.5, 'Enter Data'!C69+2*'Enter Data'!D69&gt;=0.3)), 3,0)</f>
        <v>0</v>
      </c>
      <c r="B4" s="1" t="s">
        <v>18</v>
      </c>
      <c r="C4" s="1" t="s">
        <v>19</v>
      </c>
    </row>
    <row r="5" spans="1:3" x14ac:dyDescent="0.25">
      <c r="A5" s="2">
        <f>IF(AND('Enter Data'!D69&gt;=0.07, 'Enter Data'!D69&lt;0.27, 'Enter Data'!C69&gt;=0.28, 'Enter Data'!C69&lt;0.5, 'Enter Data'!B69&lt;=0.52), 4, 0)</f>
        <v>0</v>
      </c>
      <c r="B5" s="1" t="s">
        <v>20</v>
      </c>
      <c r="C5" s="1" t="s">
        <v>21</v>
      </c>
    </row>
    <row r="6" spans="1:3" x14ac:dyDescent="0.25">
      <c r="A6" s="2">
        <f>IF(OR(AND('Enter Data'!C69&gt;=0.5, 'Enter Data'!D69&gt;=0.12,'Enter Data'!D69&lt;0.27), AND('Enter Data'!C69&gt;=0.5,'Enter Data'!C69&lt;0.8,'Enter Data'!D69&lt;0.12)), 5,0)</f>
        <v>0</v>
      </c>
      <c r="B6" s="1" t="s">
        <v>22</v>
      </c>
      <c r="C6" s="1" t="s">
        <v>23</v>
      </c>
    </row>
    <row r="7" spans="1:3" x14ac:dyDescent="0.25">
      <c r="A7" s="2">
        <f>IF(AND('Enter Data'!C69&gt;=0.8, 'Enter Data'!D69&lt;0.12), 6, 0)</f>
        <v>6</v>
      </c>
      <c r="B7" s="1" t="s">
        <v>24</v>
      </c>
      <c r="C7" s="1" t="s">
        <v>25</v>
      </c>
    </row>
    <row r="8" spans="1:3" x14ac:dyDescent="0.25">
      <c r="A8" s="2">
        <f>IF(AND('Enter Data'!D69&gt;=0.2, 'Enter Data'!D69&lt;0.35, 'Enter Data'!C69&lt;0.28, 'Enter Data'!B69&gt;0.45), 7, 0)</f>
        <v>0</v>
      </c>
      <c r="B8" s="1" t="s">
        <v>26</v>
      </c>
      <c r="C8" s="1" t="s">
        <v>27</v>
      </c>
    </row>
    <row r="9" spans="1:3" x14ac:dyDescent="0.25">
      <c r="A9" s="2">
        <f>IF(AND('Enter Data'!D69&gt;=0.27, 'Enter Data'!D69&lt;0.4, 'Enter Data'!B69&gt;0.2, 'Enter Data'!B69&lt;=0.45), 8, 0)</f>
        <v>0</v>
      </c>
      <c r="B9" s="1" t="s">
        <v>28</v>
      </c>
      <c r="C9" s="1" t="s">
        <v>29</v>
      </c>
    </row>
    <row r="10" spans="1:3" x14ac:dyDescent="0.25">
      <c r="A10" s="2">
        <f>IF(AND('Enter Data'!D69&gt;=0.27, 'Enter Data'!D69&lt;0.4, 'Enter Data'!B69&lt;=0.2), 9, 0)</f>
        <v>0</v>
      </c>
      <c r="B10" s="1" t="s">
        <v>30</v>
      </c>
      <c r="C10" s="1" t="s">
        <v>31</v>
      </c>
    </row>
    <row r="11" spans="1:3" x14ac:dyDescent="0.25">
      <c r="A11" s="2">
        <f>IF(AND('Enter Data'!D69&gt;=0.35, 'Enter Data'!B69&gt;0.45), 10, 0)</f>
        <v>0</v>
      </c>
      <c r="B11" s="1" t="s">
        <v>32</v>
      </c>
      <c r="C11" s="1" t="s">
        <v>33</v>
      </c>
    </row>
    <row r="12" spans="1:3" x14ac:dyDescent="0.25">
      <c r="A12" s="2">
        <f>IF(AND('Enter Data'!D69&gt;=0.4, 'Enter Data'!C69&gt;=0.4), 11, 0)</f>
        <v>0</v>
      </c>
      <c r="B12" s="1" t="s">
        <v>34</v>
      </c>
      <c r="C12" s="1" t="s">
        <v>35</v>
      </c>
    </row>
    <row r="13" spans="1:3" x14ac:dyDescent="0.25">
      <c r="A13" s="2">
        <f>IF(AND('Enter Data'!D69&gt;=0.4, 'Enter Data'!B69&lt;=0.45,'Enter Data'!C69&lt;0.4),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Data'!E69:I69)='Enter Data'!B69, 'Enter Data'!E69+'Enter Data'!F69&gt;=0.25, 'Enter Data'!G69&lt;0.5, 'Enter Data'!H69&lt;0.5, 'Enter Data'!I69&lt;0.5), 1, 0)</f>
        <v>0</v>
      </c>
      <c r="B17" s="1" t="s">
        <v>38</v>
      </c>
      <c r="C17" s="1" t="s">
        <v>39</v>
      </c>
    </row>
    <row r="18" spans="1:3" x14ac:dyDescent="0.25">
      <c r="A18" s="2">
        <f>IF(AND(SUM('Enter Data'!E69:I69)='Enter Data'!B69,SUM($A$17) = 0, 'Enter Data'!E69+'Enter Data'!F69+'Enter Data'!G69&gt;=0.25, 'Enter Data'!E69+'Enter Data'!F69&lt;0.25, 'Enter Data'!H69&lt;0.5,'Enter Data'!I69&lt;0.5), 2, 0)</f>
        <v>0</v>
      </c>
      <c r="B18" s="1" t="s">
        <v>40</v>
      </c>
      <c r="C18" s="1" t="s">
        <v>15</v>
      </c>
    </row>
    <row r="19" spans="1:3" x14ac:dyDescent="0.25">
      <c r="A19" s="2">
        <f>IF(AND(SUM('Enter Data'!E69:I69)='Enter Data'!B69,SUM($A$17:$A$18) = 0, 'Enter Data'!G69&gt;=0.5, 'Enter Data'!E69+'Enter Data'!F69&gt;=0.25), 3, 0)</f>
        <v>0</v>
      </c>
      <c r="B19" s="1" t="s">
        <v>41</v>
      </c>
      <c r="C19" s="1" t="s">
        <v>15</v>
      </c>
    </row>
    <row r="20" spans="1:3" x14ac:dyDescent="0.25">
      <c r="A20" s="2">
        <f>IF(AND(SUM('Enter Data'!E69:I69)='Enter Data'!B69,SUM($A$17:$A$19) = 0, 'Enter Data'!H69&gt;=0.5, 'Enter Data'!H69&gt;'Enter Data'!I69), 4, 0)</f>
        <v>0</v>
      </c>
      <c r="B20" s="1" t="s">
        <v>42</v>
      </c>
      <c r="C20" s="1" t="s">
        <v>43</v>
      </c>
    </row>
    <row r="21" spans="1:3" x14ac:dyDescent="0.25">
      <c r="A21" s="2">
        <f>IF(AND(SUM('Enter Data'!E69:I69)='Enter Data'!B69,SUM($A$17:$A$20) = 0, 'Enter Data'!E69+'Enter Data'!F69+'Enter Data'!G69&lt;0.25, 'Enter Data'!I69&lt;0.5), 5, 0)</f>
        <v>5</v>
      </c>
      <c r="B21" s="1" t="s">
        <v>44</v>
      </c>
      <c r="C21" s="1" t="s">
        <v>43</v>
      </c>
    </row>
    <row r="22" spans="1:3" x14ac:dyDescent="0.25">
      <c r="A22" s="2">
        <f>IF(AND(SUM('Enter Data'!E69:I69)='Enter Data'!B69,SUM($A$17:$A$21) = 0, 'Enter Data'!I69&gt;=0.5),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Data'!E69:I69)='Enter Data'!B69, 'Enter Data'!E69+'Enter Data'!F69&gt;=0.25, 'Enter Data'!G69&lt;0.5, 'Enter Data'!H69&lt;0.5, 'Enter Data'!I69&lt;0.5), 1, 0)</f>
        <v>0</v>
      </c>
      <c r="B26" s="1" t="s">
        <v>38</v>
      </c>
      <c r="C26" s="1" t="s">
        <v>48</v>
      </c>
    </row>
    <row r="27" spans="1:3" x14ac:dyDescent="0.25">
      <c r="A27" s="2">
        <f>IF(AND(SUM('Enter Data'!E69:I69)='Enter Data'!B69,SUM($A$26) = 0, 'Enter Data'!E69+'Enter Data'!F69+'Enter Data'!G69&gt;=0.25, 'Enter Data'!E69+'Enter Data'!F69&lt;0.25, 'Enter Data'!H69&lt;0.5,'Enter Data'!I69&lt;0.5), 2, 0)</f>
        <v>0</v>
      </c>
      <c r="B27" s="1" t="s">
        <v>40</v>
      </c>
      <c r="C27" s="1" t="s">
        <v>17</v>
      </c>
    </row>
    <row r="28" spans="1:3" x14ac:dyDescent="0.25">
      <c r="A28" s="2">
        <f>IF(AND(SUM('Enter Data'!E69:I69)='Enter Data'!B69,SUM($A$26:$A$27) = 0, 'Enter Data'!G69&gt;=0.5, 'Enter Data'!E69+'Enter Data'!F69&gt;=0.25),3, 0)</f>
        <v>0</v>
      </c>
      <c r="B28" s="1" t="s">
        <v>41</v>
      </c>
      <c r="C28" s="1" t="s">
        <v>17</v>
      </c>
    </row>
    <row r="29" spans="1:3" x14ac:dyDescent="0.25">
      <c r="A29" s="2">
        <f>IF(AND(SUM('Enter Data'!E69:I69)='Enter Data'!B69,SUM($A$26:$A$28) = 0, 'Enter Data'!H69&gt;=0.5), 4, 0)</f>
        <v>0</v>
      </c>
      <c r="B29" s="1" t="s">
        <v>49</v>
      </c>
      <c r="C29" s="1" t="s">
        <v>50</v>
      </c>
    </row>
    <row r="30" spans="1:3" x14ac:dyDescent="0.25">
      <c r="A30" s="2">
        <f>IF(AND(SUM('Enter Data'!E69:I69)='Enter Data'!B69,SUM($A$26:$A$29) = 0, 'Enter Data'!E69+'Enter Data'!F69+'Enter Data'!G69&lt;0.25, 'Enter Data'!I69&lt;0.5), 5, 0)</f>
        <v>5</v>
      </c>
      <c r="B30" s="1" t="s">
        <v>44</v>
      </c>
      <c r="C30" s="1" t="s">
        <v>50</v>
      </c>
    </row>
    <row r="31" spans="1:3" x14ac:dyDescent="0.25">
      <c r="A31" s="2">
        <f>IF(AND(SUM('Enter Data'!E69:I69)='Enter Data'!B69,SUM($A$26:$A$30) = 0, 'Enter Data'!I69&gt;=0.5),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Data'!E69:I69)='Enter Data'!B69, 'Enter Data'!E69+'Enter Data'!F69&gt;=0.25, 'Enter Data'!G69&lt;0.5, 'Enter Data'!H69&lt;0.5, 'Enter Data'!I69&lt;0.5), 1, 0)</f>
        <v>0</v>
      </c>
      <c r="B35" s="1" t="s">
        <v>38</v>
      </c>
      <c r="C35" s="1" t="s">
        <v>11</v>
      </c>
    </row>
    <row r="36" spans="1:3" x14ac:dyDescent="0.25">
      <c r="A36" s="2">
        <f>IF(AND(SUM('Enter Data'!E69:I69)='Enter Data'!B69,SUM($A$35) = 0,'Enter Data'!E69+'Enter Data'!F69+'Enter Data'!G69&gt;=0.3, 'Enter Data'!I69&gt;=0.3, 'Enter Data'!I69&lt;0.5), 2, 0)</f>
        <v>0</v>
      </c>
      <c r="B36" s="1" t="s">
        <v>53</v>
      </c>
      <c r="C36" s="1" t="s">
        <v>11</v>
      </c>
    </row>
    <row r="37" spans="1:3" x14ac:dyDescent="0.25">
      <c r="A37" s="2">
        <f>IF(AND(SUM('Enter Data'!E69:I69)='Enter Data'!B69,SUM($A$35:$A$36) = 0, 'Enter Data'!E69+'Enter Data'!F69+'Enter Data'!G69&gt;=0.3, 'Enter Data'!E69+'Enter Data'!F69&lt;0.25, 'Enter Data'!H69&lt;0.3,'Enter Data'!I69&lt;0.3), 3, 0)</f>
        <v>0</v>
      </c>
      <c r="B37" s="1" t="s">
        <v>54</v>
      </c>
      <c r="C37" s="1" t="s">
        <v>19</v>
      </c>
    </row>
    <row r="38" spans="1:3" x14ac:dyDescent="0.25">
      <c r="A38" s="2">
        <f>IF(AND(SUM('Enter Data'!E69:I69)='Enter Data'!B69,SUM($A$35:$A$37) = 0,'Enter Data'!E69+'Enter Data'!F69+'Enter Data'!G69&lt;=0.15,'Enter Data'!H69&lt;0.3,'Enter Data'!I69&lt;0.3,'Enter Data'!H69+'Enter Data'!I69&lt;0.4), 4, 0)</f>
        <v>4</v>
      </c>
      <c r="B38" s="1" t="s">
        <v>55</v>
      </c>
      <c r="C38" s="1" t="s">
        <v>19</v>
      </c>
    </row>
    <row r="39" spans="1:3" x14ac:dyDescent="0.25">
      <c r="A39" s="2">
        <f>IF(AND(SUM('Enter Data'!E69:I69)='Enter Data'!B69,SUM($A$35:$A$38) = 0,'Enter Data'!E69+'Enter Data'!F69&gt;=0.25, 'Enter Data'!G69&gt;=0.5), 5, 0)</f>
        <v>0</v>
      </c>
      <c r="B39" s="1" t="s">
        <v>56</v>
      </c>
      <c r="C39" s="1" t="s">
        <v>19</v>
      </c>
    </row>
    <row r="40" spans="1:3" x14ac:dyDescent="0.25">
      <c r="A40" s="2">
        <f>IF(AND(SUM('Enter Data'!E69:I69)='Enter Data'!B69,SUM($A$35:$A$39) = 0,'Enter Data'!H69&gt;=0.3,'Enter Data'!I69&lt;0.3, 'Enter Data'!E69+'Enter Data'!F69&lt;0.25), 6, 0)</f>
        <v>0</v>
      </c>
      <c r="B40" s="1" t="s">
        <v>57</v>
      </c>
      <c r="C40" s="1" t="s">
        <v>58</v>
      </c>
    </row>
    <row r="41" spans="1:3" x14ac:dyDescent="0.25">
      <c r="A41" s="2">
        <f>IF(AND(SUM('Enter Data'!E69:I69)='Enter Data'!B69,SUM($A$35:$A$40) = 0,'Enter Data'!E69+'Enter Data'!F69+'Enter Data'!G69&gt;=0.15, 'Enter Data'!E69+'Enter Data'!F69+'Enter Data'!G69&lt;0.3, 'Enter Data'!E69+'Enter Data'!F69&lt;0.25), 7, 0)</f>
        <v>0</v>
      </c>
      <c r="B41" s="1" t="s">
        <v>59</v>
      </c>
      <c r="C41" s="1" t="s">
        <v>58</v>
      </c>
    </row>
    <row r="42" spans="1:3" x14ac:dyDescent="0.25">
      <c r="A42" s="2">
        <f>IF(AND(SUM('Enter Data'!E69:I69)='Enter Data'!B69,SUM($A$35:$A$41) = 0,'Enter Data'!H69+'Enter Data'!I69&gt;=0.4, 'Enter Data'!H69&gt;='Enter Data'!I69, 'Enter Data'!E69+'Enter Data'!F69+'Enter Data'!G69&lt;=0.15), 8, 0)</f>
        <v>0</v>
      </c>
      <c r="B42" s="1" t="s">
        <v>60</v>
      </c>
      <c r="C42" s="1" t="s">
        <v>58</v>
      </c>
    </row>
    <row r="43" spans="1:3" x14ac:dyDescent="0.25">
      <c r="A43" s="2">
        <f>IF(AND(SUM('Enter Data'!E69:I69)='Enter Data'!B69,SUM($A$35:$A$42) = 0,'Enter Data'!E69+'Enter Data'!F69&gt;=0.25, 'Enter Data'!H69&gt;=0.5), 9, 0)</f>
        <v>0</v>
      </c>
      <c r="B43" s="1" t="s">
        <v>61</v>
      </c>
      <c r="C43" s="1" t="s">
        <v>58</v>
      </c>
    </row>
    <row r="44" spans="1:3" x14ac:dyDescent="0.25">
      <c r="A44" s="2">
        <f>IF(AND(SUM('Enter Data'!E69:I69)='Enter Data'!B69,SUM($A$35:$A$43) = 0,'Enter Data'!I69&gt;=0.3, 'Enter Data'!E69+'Enter Data'!F69+'Enter Data'!G69&lt;0.15, 'Enter Data'!I69&gt;'Enter Data'!H69), 10, 0)</f>
        <v>0</v>
      </c>
      <c r="B44" s="1" t="s">
        <v>62</v>
      </c>
      <c r="C44" s="1" t="s">
        <v>63</v>
      </c>
    </row>
    <row r="45" spans="1:3" x14ac:dyDescent="0.25">
      <c r="A45" s="2">
        <f>IF(AND(SUM('Enter Data'!E69:I69)='Enter Data'!B69,SUM($A$35:$A$44) = 0,'Enter Data'!H69+'Enter Data'!I69&gt;=0.4, 'Enter Data'!I69&gt;'Enter Data'!H69, 'Enter Data'!E69+'Enter Data'!F69+'Enter Data'!G69&lt;15), 11, 0)</f>
        <v>0</v>
      </c>
      <c r="B45" s="1" t="s">
        <v>64</v>
      </c>
      <c r="C45" s="1" t="s">
        <v>63</v>
      </c>
    </row>
    <row r="46" spans="1:3" x14ac:dyDescent="0.25">
      <c r="A46" s="2">
        <f>IF(AND(SUM('Enter Data'!E69:I69)='Enter Data'!B69,SUM($A$35:$A$45) = 0,'Enter Data'!E69+'Enter Data'!F69&gt;=0.25, 'Enter Data'!I69&gt;=0.5), 12, 0)</f>
        <v>0</v>
      </c>
      <c r="B46" s="1" t="s">
        <v>65</v>
      </c>
      <c r="C46" s="1" t="s">
        <v>63</v>
      </c>
    </row>
    <row r="47" spans="1:3" x14ac:dyDescent="0.25">
      <c r="A47" s="2">
        <f>IF(AND(SUM('Enter Data'!E69:I69)='Enter Data'!B69,SUM($A$35:$A$46) = 0,'Enter Data'!E69+'Enter Data'!F69+'Enter Data'!G69&gt;=0.3, 'Enter Data'!I69&gt;=0.5), 13, 0)</f>
        <v>0</v>
      </c>
      <c r="B47" s="1" t="s">
        <v>66</v>
      </c>
      <c r="C47" s="1" t="s">
        <v>63</v>
      </c>
    </row>
    <row r="48" spans="1:3" x14ac:dyDescent="0.25">
      <c r="A48" s="2">
        <f>SUM(A35:A47)+1</f>
        <v>5</v>
      </c>
      <c r="B48" s="4"/>
      <c r="C48" s="4"/>
    </row>
  </sheetData>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4CB26-338E-4190-8E56-CBF6AB071832}">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Data'!C70+1.5*'Enter Data'!D70&lt;0.15,1,0)</f>
        <v>0</v>
      </c>
      <c r="B2" s="1" t="s">
        <v>14</v>
      </c>
      <c r="C2" s="1" t="s">
        <v>15</v>
      </c>
    </row>
    <row r="3" spans="1:3" x14ac:dyDescent="0.25">
      <c r="A3" s="2">
        <f>IF(AND('Enter Data'!C70+1.5*'Enter Data'!D70&gt;=0.15, 'Enter Data'!C70+2*'Enter Data'!D70&lt;0.3), 2, 0)</f>
        <v>0</v>
      </c>
      <c r="B3" s="1" t="s">
        <v>16</v>
      </c>
      <c r="C3" s="1" t="s">
        <v>17</v>
      </c>
    </row>
    <row r="4" spans="1:3" x14ac:dyDescent="0.25">
      <c r="A4" s="2">
        <f>IF(OR(AND('Enter Data'!D70&gt;=0.07, 'Enter Data'!D70&lt;0.2,'Enter Data'!B70&gt;0.52,'Enter Data'!C70+2*'Enter Data'!D70&gt;=0.3), AND('Enter Data'!D70&lt;0.07, 'Enter Data'!C70&lt;0.5, 'Enter Data'!C70+2*'Enter Data'!D70&gt;=0.3)), 3,0)</f>
        <v>0</v>
      </c>
      <c r="B4" s="1" t="s">
        <v>18</v>
      </c>
      <c r="C4" s="1" t="s">
        <v>19</v>
      </c>
    </row>
    <row r="5" spans="1:3" x14ac:dyDescent="0.25">
      <c r="A5" s="2">
        <f>IF(AND('Enter Data'!D70&gt;=0.07, 'Enter Data'!D70&lt;0.27, 'Enter Data'!C70&gt;=0.28, 'Enter Data'!C70&lt;0.5, 'Enter Data'!B70&lt;=0.52), 4, 0)</f>
        <v>0</v>
      </c>
      <c r="B5" s="1" t="s">
        <v>20</v>
      </c>
      <c r="C5" s="1" t="s">
        <v>21</v>
      </c>
    </row>
    <row r="6" spans="1:3" x14ac:dyDescent="0.25">
      <c r="A6" s="2">
        <f>IF(OR(AND('Enter Data'!C70&gt;=0.5, 'Enter Data'!D70&gt;=0.12,'Enter Data'!D70&lt;0.27), AND('Enter Data'!C70&gt;=0.5,'Enter Data'!C70&lt;0.8,'Enter Data'!D70&lt;0.12)), 5,0)</f>
        <v>0</v>
      </c>
      <c r="B6" s="1" t="s">
        <v>22</v>
      </c>
      <c r="C6" s="1" t="s">
        <v>23</v>
      </c>
    </row>
    <row r="7" spans="1:3" x14ac:dyDescent="0.25">
      <c r="A7" s="2">
        <f>IF(AND('Enter Data'!C70&gt;=0.8, 'Enter Data'!D70&lt;0.12), 6, 0)</f>
        <v>6</v>
      </c>
      <c r="B7" s="1" t="s">
        <v>24</v>
      </c>
      <c r="C7" s="1" t="s">
        <v>25</v>
      </c>
    </row>
    <row r="8" spans="1:3" x14ac:dyDescent="0.25">
      <c r="A8" s="2">
        <f>IF(AND('Enter Data'!D70&gt;=0.2, 'Enter Data'!D70&lt;0.35, 'Enter Data'!C70&lt;0.28, 'Enter Data'!B70&gt;0.45), 7, 0)</f>
        <v>0</v>
      </c>
      <c r="B8" s="1" t="s">
        <v>26</v>
      </c>
      <c r="C8" s="1" t="s">
        <v>27</v>
      </c>
    </row>
    <row r="9" spans="1:3" x14ac:dyDescent="0.25">
      <c r="A9" s="2">
        <f>IF(AND('Enter Data'!D70&gt;=0.27, 'Enter Data'!D70&lt;0.4, 'Enter Data'!B70&gt;0.2, 'Enter Data'!B70&lt;=0.45), 8, 0)</f>
        <v>0</v>
      </c>
      <c r="B9" s="1" t="s">
        <v>28</v>
      </c>
      <c r="C9" s="1" t="s">
        <v>29</v>
      </c>
    </row>
    <row r="10" spans="1:3" x14ac:dyDescent="0.25">
      <c r="A10" s="2">
        <f>IF(AND('Enter Data'!D70&gt;=0.27, 'Enter Data'!D70&lt;0.4, 'Enter Data'!B70&lt;=0.2), 9, 0)</f>
        <v>0</v>
      </c>
      <c r="B10" s="1" t="s">
        <v>30</v>
      </c>
      <c r="C10" s="1" t="s">
        <v>31</v>
      </c>
    </row>
    <row r="11" spans="1:3" x14ac:dyDescent="0.25">
      <c r="A11" s="2">
        <f>IF(AND('Enter Data'!D70&gt;=0.35, 'Enter Data'!B70&gt;0.45), 10, 0)</f>
        <v>0</v>
      </c>
      <c r="B11" s="1" t="s">
        <v>32</v>
      </c>
      <c r="C11" s="1" t="s">
        <v>33</v>
      </c>
    </row>
    <row r="12" spans="1:3" x14ac:dyDescent="0.25">
      <c r="A12" s="2">
        <f>IF(AND('Enter Data'!D70&gt;=0.4, 'Enter Data'!C70&gt;=0.4), 11, 0)</f>
        <v>0</v>
      </c>
      <c r="B12" s="1" t="s">
        <v>34</v>
      </c>
      <c r="C12" s="1" t="s">
        <v>35</v>
      </c>
    </row>
    <row r="13" spans="1:3" x14ac:dyDescent="0.25">
      <c r="A13" s="2">
        <f>IF(AND('Enter Data'!D70&gt;=0.4, 'Enter Data'!B70&lt;=0.45,'Enter Data'!C70&lt;0.4),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Data'!E70:I70)='Enter Data'!B70, 'Enter Data'!E70+'Enter Data'!F70&gt;=0.25, 'Enter Data'!G70&lt;0.5, 'Enter Data'!H70&lt;0.5, 'Enter Data'!I70&lt;0.5), 1, 0)</f>
        <v>0</v>
      </c>
      <c r="B17" s="1" t="s">
        <v>38</v>
      </c>
      <c r="C17" s="1" t="s">
        <v>39</v>
      </c>
    </row>
    <row r="18" spans="1:3" x14ac:dyDescent="0.25">
      <c r="A18" s="2">
        <f>IF(AND(SUM('Enter Data'!E70:I70)='Enter Data'!B70,SUM($A$17) = 0, 'Enter Data'!E70+'Enter Data'!F70+'Enter Data'!G70&gt;=0.25, 'Enter Data'!E70+'Enter Data'!F70&lt;0.25, 'Enter Data'!H70&lt;0.5,'Enter Data'!I70&lt;0.5), 2, 0)</f>
        <v>0</v>
      </c>
      <c r="B18" s="1" t="s">
        <v>40</v>
      </c>
      <c r="C18" s="1" t="s">
        <v>15</v>
      </c>
    </row>
    <row r="19" spans="1:3" x14ac:dyDescent="0.25">
      <c r="A19" s="2">
        <f>IF(AND(SUM('Enter Data'!E70:I70)='Enter Data'!B70,SUM($A$17:$A$18) = 0, 'Enter Data'!G70&gt;=0.5, 'Enter Data'!E70+'Enter Data'!F70&gt;=0.25), 3, 0)</f>
        <v>0</v>
      </c>
      <c r="B19" s="1" t="s">
        <v>41</v>
      </c>
      <c r="C19" s="1" t="s">
        <v>15</v>
      </c>
    </row>
    <row r="20" spans="1:3" x14ac:dyDescent="0.25">
      <c r="A20" s="2">
        <f>IF(AND(SUM('Enter Data'!E70:I70)='Enter Data'!B70,SUM($A$17:$A$19) = 0, 'Enter Data'!H70&gt;=0.5, 'Enter Data'!H70&gt;'Enter Data'!I70), 4, 0)</f>
        <v>0</v>
      </c>
      <c r="B20" s="1" t="s">
        <v>42</v>
      </c>
      <c r="C20" s="1" t="s">
        <v>43</v>
      </c>
    </row>
    <row r="21" spans="1:3" x14ac:dyDescent="0.25">
      <c r="A21" s="2">
        <f>IF(AND(SUM('Enter Data'!E70:I70)='Enter Data'!B70,SUM($A$17:$A$20) = 0, 'Enter Data'!E70+'Enter Data'!F70+'Enter Data'!G70&lt;0.25, 'Enter Data'!I70&lt;0.5), 5, 0)</f>
        <v>5</v>
      </c>
      <c r="B21" s="1" t="s">
        <v>44</v>
      </c>
      <c r="C21" s="1" t="s">
        <v>43</v>
      </c>
    </row>
    <row r="22" spans="1:3" x14ac:dyDescent="0.25">
      <c r="A22" s="2">
        <f>IF(AND(SUM('Enter Data'!E70:I70)='Enter Data'!B70,SUM($A$17:$A$21) = 0, 'Enter Data'!I70&gt;=0.5),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Data'!E70:I70)='Enter Data'!B70, 'Enter Data'!E70+'Enter Data'!F70&gt;=0.25, 'Enter Data'!G70&lt;0.5, 'Enter Data'!H70&lt;0.5, 'Enter Data'!I70&lt;0.5), 1, 0)</f>
        <v>0</v>
      </c>
      <c r="B26" s="1" t="s">
        <v>38</v>
      </c>
      <c r="C26" s="1" t="s">
        <v>48</v>
      </c>
    </row>
    <row r="27" spans="1:3" x14ac:dyDescent="0.25">
      <c r="A27" s="2">
        <f>IF(AND(SUM('Enter Data'!E70:I70)='Enter Data'!B70,SUM($A$26) = 0, 'Enter Data'!E70+'Enter Data'!F70+'Enter Data'!G70&gt;=0.25, 'Enter Data'!E70+'Enter Data'!F70&lt;0.25, 'Enter Data'!H70&lt;0.5,'Enter Data'!I70&lt;0.5), 2, 0)</f>
        <v>0</v>
      </c>
      <c r="B27" s="1" t="s">
        <v>40</v>
      </c>
      <c r="C27" s="1" t="s">
        <v>17</v>
      </c>
    </row>
    <row r="28" spans="1:3" x14ac:dyDescent="0.25">
      <c r="A28" s="2">
        <f>IF(AND(SUM('Enter Data'!E70:I70)='Enter Data'!B70,SUM($A$26:$A$27) = 0, 'Enter Data'!G70&gt;=0.5, 'Enter Data'!E70+'Enter Data'!F70&gt;=0.25),3, 0)</f>
        <v>0</v>
      </c>
      <c r="B28" s="1" t="s">
        <v>41</v>
      </c>
      <c r="C28" s="1" t="s">
        <v>17</v>
      </c>
    </row>
    <row r="29" spans="1:3" x14ac:dyDescent="0.25">
      <c r="A29" s="2">
        <f>IF(AND(SUM('Enter Data'!E70:I70)='Enter Data'!B70,SUM($A$26:$A$28) = 0, 'Enter Data'!H70&gt;=0.5), 4, 0)</f>
        <v>0</v>
      </c>
      <c r="B29" s="1" t="s">
        <v>49</v>
      </c>
      <c r="C29" s="1" t="s">
        <v>50</v>
      </c>
    </row>
    <row r="30" spans="1:3" x14ac:dyDescent="0.25">
      <c r="A30" s="2">
        <f>IF(AND(SUM('Enter Data'!E70:I70)='Enter Data'!B70,SUM($A$26:$A$29) = 0, 'Enter Data'!E70+'Enter Data'!F70+'Enter Data'!G70&lt;0.25, 'Enter Data'!I70&lt;0.5), 5, 0)</f>
        <v>5</v>
      </c>
      <c r="B30" s="1" t="s">
        <v>44</v>
      </c>
      <c r="C30" s="1" t="s">
        <v>50</v>
      </c>
    </row>
    <row r="31" spans="1:3" x14ac:dyDescent="0.25">
      <c r="A31" s="2">
        <f>IF(AND(SUM('Enter Data'!E70:I70)='Enter Data'!B70,SUM($A$26:$A$30) = 0, 'Enter Data'!I70&gt;=0.5),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Data'!E70:I70)='Enter Data'!B70, 'Enter Data'!E70+'Enter Data'!F70&gt;=0.25, 'Enter Data'!G70&lt;0.5, 'Enter Data'!H70&lt;0.5, 'Enter Data'!I70&lt;0.5), 1, 0)</f>
        <v>0</v>
      </c>
      <c r="B35" s="1" t="s">
        <v>38</v>
      </c>
      <c r="C35" s="1" t="s">
        <v>11</v>
      </c>
    </row>
    <row r="36" spans="1:3" x14ac:dyDescent="0.25">
      <c r="A36" s="2">
        <f>IF(AND(SUM('Enter Data'!E70:I70)='Enter Data'!B70,SUM($A$35) = 0,'Enter Data'!E70+'Enter Data'!F70+'Enter Data'!G70&gt;=0.3, 'Enter Data'!I70&gt;=0.3, 'Enter Data'!I70&lt;0.5), 2, 0)</f>
        <v>0</v>
      </c>
      <c r="B36" s="1" t="s">
        <v>53</v>
      </c>
      <c r="C36" s="1" t="s">
        <v>11</v>
      </c>
    </row>
    <row r="37" spans="1:3" x14ac:dyDescent="0.25">
      <c r="A37" s="2">
        <f>IF(AND(SUM('Enter Data'!E70:I70)='Enter Data'!B70,SUM($A$35:$A$36) = 0, 'Enter Data'!E70+'Enter Data'!F70+'Enter Data'!G70&gt;=0.3, 'Enter Data'!E70+'Enter Data'!F70&lt;0.25, 'Enter Data'!H70&lt;0.3,'Enter Data'!I70&lt;0.3), 3, 0)</f>
        <v>0</v>
      </c>
      <c r="B37" s="1" t="s">
        <v>54</v>
      </c>
      <c r="C37" s="1" t="s">
        <v>19</v>
      </c>
    </row>
    <row r="38" spans="1:3" x14ac:dyDescent="0.25">
      <c r="A38" s="2">
        <f>IF(AND(SUM('Enter Data'!E70:I70)='Enter Data'!B70,SUM($A$35:$A$37) = 0,'Enter Data'!E70+'Enter Data'!F70+'Enter Data'!G70&lt;=0.15,'Enter Data'!H70&lt;0.3,'Enter Data'!I70&lt;0.3,'Enter Data'!H70+'Enter Data'!I70&lt;0.4), 4, 0)</f>
        <v>4</v>
      </c>
      <c r="B38" s="1" t="s">
        <v>55</v>
      </c>
      <c r="C38" s="1" t="s">
        <v>19</v>
      </c>
    </row>
    <row r="39" spans="1:3" x14ac:dyDescent="0.25">
      <c r="A39" s="2">
        <f>IF(AND(SUM('Enter Data'!E70:I70)='Enter Data'!B70,SUM($A$35:$A$38) = 0,'Enter Data'!E70+'Enter Data'!F70&gt;=0.25, 'Enter Data'!G70&gt;=0.5), 5, 0)</f>
        <v>0</v>
      </c>
      <c r="B39" s="1" t="s">
        <v>56</v>
      </c>
      <c r="C39" s="1" t="s">
        <v>19</v>
      </c>
    </row>
    <row r="40" spans="1:3" x14ac:dyDescent="0.25">
      <c r="A40" s="2">
        <f>IF(AND(SUM('Enter Data'!E70:I70)='Enter Data'!B70,SUM($A$35:$A$39) = 0,'Enter Data'!H70&gt;=0.3,'Enter Data'!I70&lt;0.3, 'Enter Data'!E70+'Enter Data'!F70&lt;0.25), 6, 0)</f>
        <v>0</v>
      </c>
      <c r="B40" s="1" t="s">
        <v>57</v>
      </c>
      <c r="C40" s="1" t="s">
        <v>58</v>
      </c>
    </row>
    <row r="41" spans="1:3" x14ac:dyDescent="0.25">
      <c r="A41" s="2">
        <f>IF(AND(SUM('Enter Data'!E70:I70)='Enter Data'!B70,SUM($A$35:$A$40) = 0,'Enter Data'!E70+'Enter Data'!F70+'Enter Data'!G70&gt;=0.15, 'Enter Data'!E70+'Enter Data'!F70+'Enter Data'!G70&lt;0.3, 'Enter Data'!E70+'Enter Data'!F70&lt;0.25), 7, 0)</f>
        <v>0</v>
      </c>
      <c r="B41" s="1" t="s">
        <v>59</v>
      </c>
      <c r="C41" s="1" t="s">
        <v>58</v>
      </c>
    </row>
    <row r="42" spans="1:3" x14ac:dyDescent="0.25">
      <c r="A42" s="2">
        <f>IF(AND(SUM('Enter Data'!E70:I70)='Enter Data'!B70,SUM($A$35:$A$41) = 0,'Enter Data'!H70+'Enter Data'!I70&gt;=0.4, 'Enter Data'!H70&gt;='Enter Data'!I70, 'Enter Data'!E70+'Enter Data'!F70+'Enter Data'!G70&lt;=0.15), 8, 0)</f>
        <v>0</v>
      </c>
      <c r="B42" s="1" t="s">
        <v>60</v>
      </c>
      <c r="C42" s="1" t="s">
        <v>58</v>
      </c>
    </row>
    <row r="43" spans="1:3" x14ac:dyDescent="0.25">
      <c r="A43" s="2">
        <f>IF(AND(SUM('Enter Data'!E70:I70)='Enter Data'!B70,SUM($A$35:$A$42) = 0,'Enter Data'!E70+'Enter Data'!F70&gt;=0.25, 'Enter Data'!H70&gt;=0.5), 9, 0)</f>
        <v>0</v>
      </c>
      <c r="B43" s="1" t="s">
        <v>61</v>
      </c>
      <c r="C43" s="1" t="s">
        <v>58</v>
      </c>
    </row>
    <row r="44" spans="1:3" x14ac:dyDescent="0.25">
      <c r="A44" s="2">
        <f>IF(AND(SUM('Enter Data'!E70:I70)='Enter Data'!B70,SUM($A$35:$A$43) = 0,'Enter Data'!I70&gt;=0.3, 'Enter Data'!E70+'Enter Data'!F70+'Enter Data'!G70&lt;0.15, 'Enter Data'!I70&gt;'Enter Data'!H70), 10, 0)</f>
        <v>0</v>
      </c>
      <c r="B44" s="1" t="s">
        <v>62</v>
      </c>
      <c r="C44" s="1" t="s">
        <v>63</v>
      </c>
    </row>
    <row r="45" spans="1:3" x14ac:dyDescent="0.25">
      <c r="A45" s="2">
        <f>IF(AND(SUM('Enter Data'!E70:I70)='Enter Data'!B70,SUM($A$35:$A$44) = 0,'Enter Data'!H70+'Enter Data'!I70&gt;=0.4, 'Enter Data'!I70&gt;'Enter Data'!H70, 'Enter Data'!E70+'Enter Data'!F70+'Enter Data'!G70&lt;15), 11, 0)</f>
        <v>0</v>
      </c>
      <c r="B45" s="1" t="s">
        <v>64</v>
      </c>
      <c r="C45" s="1" t="s">
        <v>63</v>
      </c>
    </row>
    <row r="46" spans="1:3" x14ac:dyDescent="0.25">
      <c r="A46" s="2">
        <f>IF(AND(SUM('Enter Data'!E70:I70)='Enter Data'!B70,SUM($A$35:$A$45) = 0,'Enter Data'!E70+'Enter Data'!F70&gt;=0.25, 'Enter Data'!I70&gt;=0.5), 12, 0)</f>
        <v>0</v>
      </c>
      <c r="B46" s="1" t="s">
        <v>65</v>
      </c>
      <c r="C46" s="1" t="s">
        <v>63</v>
      </c>
    </row>
    <row r="47" spans="1:3" x14ac:dyDescent="0.25">
      <c r="A47" s="2">
        <f>IF(AND(SUM('Enter Data'!E70:I70)='Enter Data'!B70,SUM($A$35:$A$46) = 0,'Enter Data'!E70+'Enter Data'!F70+'Enter Data'!G70&gt;=0.3, 'Enter Data'!I70&gt;=0.5), 13, 0)</f>
        <v>0</v>
      </c>
      <c r="B47" s="1" t="s">
        <v>66</v>
      </c>
      <c r="C47" s="1" t="s">
        <v>63</v>
      </c>
    </row>
    <row r="48" spans="1:3" x14ac:dyDescent="0.25">
      <c r="A48" s="2">
        <f>SUM(A35:A47)+1</f>
        <v>5</v>
      </c>
      <c r="B48" s="4"/>
      <c r="C48" s="4"/>
    </row>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7BD6C-D137-4194-8DD3-D26927F29ECD}">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Data'!C71+1.5*'Enter Data'!D71&lt;0.15,1,0)</f>
        <v>0</v>
      </c>
      <c r="B2" s="1" t="s">
        <v>14</v>
      </c>
      <c r="C2" s="1" t="s">
        <v>15</v>
      </c>
    </row>
    <row r="3" spans="1:3" x14ac:dyDescent="0.25">
      <c r="A3" s="2">
        <f>IF(AND('Enter Data'!C71+1.5*'Enter Data'!D71&gt;=0.15, 'Enter Data'!C71+2*'Enter Data'!D71&lt;0.3), 2, 0)</f>
        <v>0</v>
      </c>
      <c r="B3" s="1" t="s">
        <v>16</v>
      </c>
      <c r="C3" s="1" t="s">
        <v>17</v>
      </c>
    </row>
    <row r="4" spans="1:3" x14ac:dyDescent="0.25">
      <c r="A4" s="2">
        <f>IF(OR(AND('Enter Data'!D71&gt;=0.07, 'Enter Data'!D71&lt;0.2,'Enter Data'!B71&gt;0.52,'Enter Data'!C71+2*'Enter Data'!D71&gt;=0.3), AND('Enter Data'!D71&lt;0.07, 'Enter Data'!C71&lt;0.5, 'Enter Data'!C71+2*'Enter Data'!D71&gt;=0.3)), 3,0)</f>
        <v>0</v>
      </c>
      <c r="B4" s="1" t="s">
        <v>18</v>
      </c>
      <c r="C4" s="1" t="s">
        <v>19</v>
      </c>
    </row>
    <row r="5" spans="1:3" x14ac:dyDescent="0.25">
      <c r="A5" s="2">
        <f>IF(AND('Enter Data'!D71&gt;=0.07, 'Enter Data'!D71&lt;0.27, 'Enter Data'!C71&gt;=0.28, 'Enter Data'!C71&lt;0.5, 'Enter Data'!B71&lt;=0.52), 4, 0)</f>
        <v>0</v>
      </c>
      <c r="B5" s="1" t="s">
        <v>20</v>
      </c>
      <c r="C5" s="1" t="s">
        <v>21</v>
      </c>
    </row>
    <row r="6" spans="1:3" x14ac:dyDescent="0.25">
      <c r="A6" s="2">
        <f>IF(OR(AND('Enter Data'!C71&gt;=0.5, 'Enter Data'!D71&gt;=0.12,'Enter Data'!D71&lt;0.27), AND('Enter Data'!C71&gt;=0.5,'Enter Data'!C71&lt;0.8,'Enter Data'!D71&lt;0.12)), 5,0)</f>
        <v>0</v>
      </c>
      <c r="B6" s="1" t="s">
        <v>22</v>
      </c>
      <c r="C6" s="1" t="s">
        <v>23</v>
      </c>
    </row>
    <row r="7" spans="1:3" x14ac:dyDescent="0.25">
      <c r="A7" s="2">
        <f>IF(AND('Enter Data'!C71&gt;=0.8, 'Enter Data'!D71&lt;0.12), 6, 0)</f>
        <v>6</v>
      </c>
      <c r="B7" s="1" t="s">
        <v>24</v>
      </c>
      <c r="C7" s="1" t="s">
        <v>25</v>
      </c>
    </row>
    <row r="8" spans="1:3" x14ac:dyDescent="0.25">
      <c r="A8" s="2">
        <f>IF(AND('Enter Data'!D71&gt;=0.2, 'Enter Data'!D71&lt;0.35, 'Enter Data'!C71&lt;0.28, 'Enter Data'!B71&gt;0.45), 7, 0)</f>
        <v>0</v>
      </c>
      <c r="B8" s="1" t="s">
        <v>26</v>
      </c>
      <c r="C8" s="1" t="s">
        <v>27</v>
      </c>
    </row>
    <row r="9" spans="1:3" x14ac:dyDescent="0.25">
      <c r="A9" s="2">
        <f>IF(AND('Enter Data'!D71&gt;=0.27, 'Enter Data'!D71&lt;0.4, 'Enter Data'!B71&gt;0.2, 'Enter Data'!B71&lt;=0.45), 8, 0)</f>
        <v>0</v>
      </c>
      <c r="B9" s="1" t="s">
        <v>28</v>
      </c>
      <c r="C9" s="1" t="s">
        <v>29</v>
      </c>
    </row>
    <row r="10" spans="1:3" x14ac:dyDescent="0.25">
      <c r="A10" s="2">
        <f>IF(AND('Enter Data'!D71&gt;=0.27, 'Enter Data'!D71&lt;0.4, 'Enter Data'!B71&lt;=0.2), 9, 0)</f>
        <v>0</v>
      </c>
      <c r="B10" s="1" t="s">
        <v>30</v>
      </c>
      <c r="C10" s="1" t="s">
        <v>31</v>
      </c>
    </row>
    <row r="11" spans="1:3" x14ac:dyDescent="0.25">
      <c r="A11" s="2">
        <f>IF(AND('Enter Data'!D71&gt;=0.35, 'Enter Data'!B71&gt;0.45), 10, 0)</f>
        <v>0</v>
      </c>
      <c r="B11" s="1" t="s">
        <v>32</v>
      </c>
      <c r="C11" s="1" t="s">
        <v>33</v>
      </c>
    </row>
    <row r="12" spans="1:3" x14ac:dyDescent="0.25">
      <c r="A12" s="2">
        <f>IF(AND('Enter Data'!D71&gt;=0.4, 'Enter Data'!C71&gt;=0.4), 11, 0)</f>
        <v>0</v>
      </c>
      <c r="B12" s="1" t="s">
        <v>34</v>
      </c>
      <c r="C12" s="1" t="s">
        <v>35</v>
      </c>
    </row>
    <row r="13" spans="1:3" x14ac:dyDescent="0.25">
      <c r="A13" s="2">
        <f>IF(AND('Enter Data'!D71&gt;=0.4, 'Enter Data'!B71&lt;=0.45,'Enter Data'!C71&lt;0.4),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Data'!E71:I71)='Enter Data'!B71, 'Enter Data'!E71+'Enter Data'!F71&gt;=0.25, 'Enter Data'!G71&lt;0.5, 'Enter Data'!H71&lt;0.5, 'Enter Data'!I71&lt;0.5), 1, 0)</f>
        <v>0</v>
      </c>
      <c r="B17" s="1" t="s">
        <v>38</v>
      </c>
      <c r="C17" s="1" t="s">
        <v>39</v>
      </c>
    </row>
    <row r="18" spans="1:3" x14ac:dyDescent="0.25">
      <c r="A18" s="2">
        <f>IF(AND(SUM('Enter Data'!E71:I71)='Enter Data'!B71,SUM($A$17) = 0, 'Enter Data'!E71+'Enter Data'!F71+'Enter Data'!G71&gt;=0.25, 'Enter Data'!E71+'Enter Data'!F71&lt;0.25, 'Enter Data'!H71&lt;0.5,'Enter Data'!I71&lt;0.5), 2, 0)</f>
        <v>0</v>
      </c>
      <c r="B18" s="1" t="s">
        <v>40</v>
      </c>
      <c r="C18" s="1" t="s">
        <v>15</v>
      </c>
    </row>
    <row r="19" spans="1:3" x14ac:dyDescent="0.25">
      <c r="A19" s="2">
        <f>IF(AND(SUM('Enter Data'!E71:I71)='Enter Data'!B71,SUM($A$17:$A$18) = 0, 'Enter Data'!G71&gt;=0.5, 'Enter Data'!E71+'Enter Data'!F71&gt;=0.25), 3, 0)</f>
        <v>0</v>
      </c>
      <c r="B19" s="1" t="s">
        <v>41</v>
      </c>
      <c r="C19" s="1" t="s">
        <v>15</v>
      </c>
    </row>
    <row r="20" spans="1:3" x14ac:dyDescent="0.25">
      <c r="A20" s="2">
        <f>IF(AND(SUM('Enter Data'!E71:I71)='Enter Data'!B71,SUM($A$17:$A$19) = 0, 'Enter Data'!H71&gt;=0.5, 'Enter Data'!H71&gt;'Enter Data'!I71), 4, 0)</f>
        <v>0</v>
      </c>
      <c r="B20" s="1" t="s">
        <v>42</v>
      </c>
      <c r="C20" s="1" t="s">
        <v>43</v>
      </c>
    </row>
    <row r="21" spans="1:3" x14ac:dyDescent="0.25">
      <c r="A21" s="2">
        <f>IF(AND(SUM('Enter Data'!E71:I71)='Enter Data'!B71,SUM($A$17:$A$20) = 0, 'Enter Data'!E71+'Enter Data'!F71+'Enter Data'!G71&lt;0.25, 'Enter Data'!I71&lt;0.5), 5, 0)</f>
        <v>5</v>
      </c>
      <c r="B21" s="1" t="s">
        <v>44</v>
      </c>
      <c r="C21" s="1" t="s">
        <v>43</v>
      </c>
    </row>
    <row r="22" spans="1:3" x14ac:dyDescent="0.25">
      <c r="A22" s="2">
        <f>IF(AND(SUM('Enter Data'!E71:I71)='Enter Data'!B71,SUM($A$17:$A$21) = 0, 'Enter Data'!I71&gt;=0.5),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Data'!E71:I71)='Enter Data'!B71, 'Enter Data'!E71+'Enter Data'!F71&gt;=0.25, 'Enter Data'!G71&lt;0.5, 'Enter Data'!H71&lt;0.5, 'Enter Data'!I71&lt;0.5), 1, 0)</f>
        <v>0</v>
      </c>
      <c r="B26" s="1" t="s">
        <v>38</v>
      </c>
      <c r="C26" s="1" t="s">
        <v>48</v>
      </c>
    </row>
    <row r="27" spans="1:3" x14ac:dyDescent="0.25">
      <c r="A27" s="2">
        <f>IF(AND(SUM('Enter Data'!E71:I71)='Enter Data'!B71,SUM($A$26) = 0, 'Enter Data'!E71+'Enter Data'!F71+'Enter Data'!G71&gt;=0.25, 'Enter Data'!E71+'Enter Data'!F71&lt;0.25, 'Enter Data'!H71&lt;0.5,'Enter Data'!I71&lt;0.5), 2, 0)</f>
        <v>0</v>
      </c>
      <c r="B27" s="1" t="s">
        <v>40</v>
      </c>
      <c r="C27" s="1" t="s">
        <v>17</v>
      </c>
    </row>
    <row r="28" spans="1:3" x14ac:dyDescent="0.25">
      <c r="A28" s="2">
        <f>IF(AND(SUM('Enter Data'!E71:I71)='Enter Data'!B71,SUM($A$26:$A$27) = 0, 'Enter Data'!G71&gt;=0.5, 'Enter Data'!E71+'Enter Data'!F71&gt;=0.25),3, 0)</f>
        <v>0</v>
      </c>
      <c r="B28" s="1" t="s">
        <v>41</v>
      </c>
      <c r="C28" s="1" t="s">
        <v>17</v>
      </c>
    </row>
    <row r="29" spans="1:3" x14ac:dyDescent="0.25">
      <c r="A29" s="2">
        <f>IF(AND(SUM('Enter Data'!E71:I71)='Enter Data'!B71,SUM($A$26:$A$28) = 0, 'Enter Data'!H71&gt;=0.5), 4, 0)</f>
        <v>0</v>
      </c>
      <c r="B29" s="1" t="s">
        <v>49</v>
      </c>
      <c r="C29" s="1" t="s">
        <v>50</v>
      </c>
    </row>
    <row r="30" spans="1:3" x14ac:dyDescent="0.25">
      <c r="A30" s="2">
        <f>IF(AND(SUM('Enter Data'!E71:I71)='Enter Data'!B71,SUM($A$26:$A$29) = 0, 'Enter Data'!E71+'Enter Data'!F71+'Enter Data'!G71&lt;0.25, 'Enter Data'!I71&lt;0.5), 5, 0)</f>
        <v>5</v>
      </c>
      <c r="B30" s="1" t="s">
        <v>44</v>
      </c>
      <c r="C30" s="1" t="s">
        <v>50</v>
      </c>
    </row>
    <row r="31" spans="1:3" x14ac:dyDescent="0.25">
      <c r="A31" s="2">
        <f>IF(AND(SUM('Enter Data'!E71:I71)='Enter Data'!B71,SUM($A$26:$A$30) = 0, 'Enter Data'!I71&gt;=0.5),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Data'!E71:I71)='Enter Data'!B71, 'Enter Data'!E71+'Enter Data'!F71&gt;=0.25, 'Enter Data'!G71&lt;0.5, 'Enter Data'!H71&lt;0.5, 'Enter Data'!I71&lt;0.5), 1, 0)</f>
        <v>0</v>
      </c>
      <c r="B35" s="1" t="s">
        <v>38</v>
      </c>
      <c r="C35" s="1" t="s">
        <v>11</v>
      </c>
    </row>
    <row r="36" spans="1:3" x14ac:dyDescent="0.25">
      <c r="A36" s="2">
        <f>IF(AND(SUM('Enter Data'!E71:I71)='Enter Data'!B71,SUM($A$35) = 0,'Enter Data'!E71+'Enter Data'!F71+'Enter Data'!G71&gt;=0.3, 'Enter Data'!I71&gt;=0.3, 'Enter Data'!I71&lt;0.5), 2, 0)</f>
        <v>0</v>
      </c>
      <c r="B36" s="1" t="s">
        <v>53</v>
      </c>
      <c r="C36" s="1" t="s">
        <v>11</v>
      </c>
    </row>
    <row r="37" spans="1:3" x14ac:dyDescent="0.25">
      <c r="A37" s="2">
        <f>IF(AND(SUM('Enter Data'!E71:I71)='Enter Data'!B71,SUM($A$35:$A$36) = 0, 'Enter Data'!E71+'Enter Data'!F71+'Enter Data'!G71&gt;=0.3, 'Enter Data'!E71+'Enter Data'!F71&lt;0.25, 'Enter Data'!H71&lt;0.3,'Enter Data'!I71&lt;0.3), 3, 0)</f>
        <v>0</v>
      </c>
      <c r="B37" s="1" t="s">
        <v>54</v>
      </c>
      <c r="C37" s="1" t="s">
        <v>19</v>
      </c>
    </row>
    <row r="38" spans="1:3" x14ac:dyDescent="0.25">
      <c r="A38" s="2">
        <f>IF(AND(SUM('Enter Data'!E71:I71)='Enter Data'!B71,SUM($A$35:$A$37) = 0,'Enter Data'!E71+'Enter Data'!F71+'Enter Data'!G71&lt;=0.15,'Enter Data'!H71&lt;0.3,'Enter Data'!I71&lt;0.3,'Enter Data'!H71+'Enter Data'!I71&lt;0.4), 4, 0)</f>
        <v>4</v>
      </c>
      <c r="B38" s="1" t="s">
        <v>55</v>
      </c>
      <c r="C38" s="1" t="s">
        <v>19</v>
      </c>
    </row>
    <row r="39" spans="1:3" x14ac:dyDescent="0.25">
      <c r="A39" s="2">
        <f>IF(AND(SUM('Enter Data'!E71:I71)='Enter Data'!B71,SUM($A$35:$A$38) = 0,'Enter Data'!E71+'Enter Data'!F71&gt;=0.25, 'Enter Data'!G71&gt;=0.5), 5, 0)</f>
        <v>0</v>
      </c>
      <c r="B39" s="1" t="s">
        <v>56</v>
      </c>
      <c r="C39" s="1" t="s">
        <v>19</v>
      </c>
    </row>
    <row r="40" spans="1:3" x14ac:dyDescent="0.25">
      <c r="A40" s="2">
        <f>IF(AND(SUM('Enter Data'!E71:I71)='Enter Data'!B71,SUM($A$35:$A$39) = 0,'Enter Data'!H71&gt;=0.3,'Enter Data'!I71&lt;0.3, 'Enter Data'!E71+'Enter Data'!F71&lt;0.25), 6, 0)</f>
        <v>0</v>
      </c>
      <c r="B40" s="1" t="s">
        <v>57</v>
      </c>
      <c r="C40" s="1" t="s">
        <v>58</v>
      </c>
    </row>
    <row r="41" spans="1:3" x14ac:dyDescent="0.25">
      <c r="A41" s="2">
        <f>IF(AND(SUM('Enter Data'!E71:I71)='Enter Data'!B71,SUM($A$35:$A$40) = 0,'Enter Data'!E71+'Enter Data'!F71+'Enter Data'!G71&gt;=0.15, 'Enter Data'!E71+'Enter Data'!F71+'Enter Data'!G71&lt;0.3, 'Enter Data'!E71+'Enter Data'!F71&lt;0.25), 7, 0)</f>
        <v>0</v>
      </c>
      <c r="B41" s="1" t="s">
        <v>59</v>
      </c>
      <c r="C41" s="1" t="s">
        <v>58</v>
      </c>
    </row>
    <row r="42" spans="1:3" x14ac:dyDescent="0.25">
      <c r="A42" s="2">
        <f>IF(AND(SUM('Enter Data'!E71:I71)='Enter Data'!B71,SUM($A$35:$A$41) = 0,'Enter Data'!H71+'Enter Data'!I71&gt;=0.4, 'Enter Data'!H71&gt;='Enter Data'!I71, 'Enter Data'!E71+'Enter Data'!F71+'Enter Data'!G71&lt;=0.15), 8, 0)</f>
        <v>0</v>
      </c>
      <c r="B42" s="1" t="s">
        <v>60</v>
      </c>
      <c r="C42" s="1" t="s">
        <v>58</v>
      </c>
    </row>
    <row r="43" spans="1:3" x14ac:dyDescent="0.25">
      <c r="A43" s="2">
        <f>IF(AND(SUM('Enter Data'!E71:I71)='Enter Data'!B71,SUM($A$35:$A$42) = 0,'Enter Data'!E71+'Enter Data'!F71&gt;=0.25, 'Enter Data'!H71&gt;=0.5), 9, 0)</f>
        <v>0</v>
      </c>
      <c r="B43" s="1" t="s">
        <v>61</v>
      </c>
      <c r="C43" s="1" t="s">
        <v>58</v>
      </c>
    </row>
    <row r="44" spans="1:3" x14ac:dyDescent="0.25">
      <c r="A44" s="2">
        <f>IF(AND(SUM('Enter Data'!E71:I71)='Enter Data'!B71,SUM($A$35:$A$43) = 0,'Enter Data'!I71&gt;=0.3, 'Enter Data'!E71+'Enter Data'!F71+'Enter Data'!G71&lt;0.15, 'Enter Data'!I71&gt;'Enter Data'!H71), 10, 0)</f>
        <v>0</v>
      </c>
      <c r="B44" s="1" t="s">
        <v>62</v>
      </c>
      <c r="C44" s="1" t="s">
        <v>63</v>
      </c>
    </row>
    <row r="45" spans="1:3" x14ac:dyDescent="0.25">
      <c r="A45" s="2">
        <f>IF(AND(SUM('Enter Data'!E71:I71)='Enter Data'!B71,SUM($A$35:$A$44) = 0,'Enter Data'!H71+'Enter Data'!I71&gt;=0.4, 'Enter Data'!I71&gt;'Enter Data'!H71, 'Enter Data'!E71+'Enter Data'!F71+'Enter Data'!G71&lt;15), 11, 0)</f>
        <v>0</v>
      </c>
      <c r="B45" s="1" t="s">
        <v>64</v>
      </c>
      <c r="C45" s="1" t="s">
        <v>63</v>
      </c>
    </row>
    <row r="46" spans="1:3" x14ac:dyDescent="0.25">
      <c r="A46" s="2">
        <f>IF(AND(SUM('Enter Data'!E71:I71)='Enter Data'!B71,SUM($A$35:$A$45) = 0,'Enter Data'!E71+'Enter Data'!F71&gt;=0.25, 'Enter Data'!I71&gt;=0.5), 12, 0)</f>
        <v>0</v>
      </c>
      <c r="B46" s="1" t="s">
        <v>65</v>
      </c>
      <c r="C46" s="1" t="s">
        <v>63</v>
      </c>
    </row>
    <row r="47" spans="1:3" x14ac:dyDescent="0.25">
      <c r="A47" s="2">
        <f>IF(AND(SUM('Enter Data'!E71:I71)='Enter Data'!B71,SUM($A$35:$A$46) = 0,'Enter Data'!E71+'Enter Data'!F71+'Enter Data'!G71&gt;=0.3, 'Enter Data'!I71&gt;=0.5), 13, 0)</f>
        <v>0</v>
      </c>
      <c r="B47" s="1" t="s">
        <v>66</v>
      </c>
      <c r="C47" s="1" t="s">
        <v>63</v>
      </c>
    </row>
    <row r="48" spans="1:3" x14ac:dyDescent="0.25">
      <c r="A48" s="2">
        <f>SUM(A35:A47)+1</f>
        <v>5</v>
      </c>
      <c r="B48" s="4"/>
      <c r="C48" s="4"/>
    </row>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21357-5D0E-43D6-A848-33F50FBC4742}">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Data'!C72+1.5*'Enter Data'!D72&lt;0.15,1,0)</f>
        <v>0</v>
      </c>
      <c r="B2" s="1" t="s">
        <v>14</v>
      </c>
      <c r="C2" s="1" t="s">
        <v>15</v>
      </c>
    </row>
    <row r="3" spans="1:3" x14ac:dyDescent="0.25">
      <c r="A3" s="2">
        <f>IF(AND('Enter Data'!C72+1.5*'Enter Data'!D72&gt;=0.15, 'Enter Data'!C72+2*'Enter Data'!D72&lt;0.3), 2, 0)</f>
        <v>0</v>
      </c>
      <c r="B3" s="1" t="s">
        <v>16</v>
      </c>
      <c r="C3" s="1" t="s">
        <v>17</v>
      </c>
    </row>
    <row r="4" spans="1:3" x14ac:dyDescent="0.25">
      <c r="A4" s="2">
        <f>IF(OR(AND('Enter Data'!D72&gt;=0.07, 'Enter Data'!D72&lt;0.2,'Enter Data'!B72&gt;0.52,'Enter Data'!C72+2*'Enter Data'!D72&gt;=0.3), AND('Enter Data'!D72&lt;0.07, 'Enter Data'!C72&lt;0.5, 'Enter Data'!C72+2*'Enter Data'!D72&gt;=0.3)), 3,0)</f>
        <v>0</v>
      </c>
      <c r="B4" s="1" t="s">
        <v>18</v>
      </c>
      <c r="C4" s="1" t="s">
        <v>19</v>
      </c>
    </row>
    <row r="5" spans="1:3" x14ac:dyDescent="0.25">
      <c r="A5" s="2">
        <f>IF(AND('Enter Data'!D72&gt;=0.07, 'Enter Data'!D72&lt;0.27, 'Enter Data'!C72&gt;=0.28, 'Enter Data'!C72&lt;0.5, 'Enter Data'!B72&lt;=0.52), 4, 0)</f>
        <v>0</v>
      </c>
      <c r="B5" s="1" t="s">
        <v>20</v>
      </c>
      <c r="C5" s="1" t="s">
        <v>21</v>
      </c>
    </row>
    <row r="6" spans="1:3" x14ac:dyDescent="0.25">
      <c r="A6" s="2">
        <f>IF(OR(AND('Enter Data'!C72&gt;=0.5, 'Enter Data'!D72&gt;=0.12,'Enter Data'!D72&lt;0.27), AND('Enter Data'!C72&gt;=0.5,'Enter Data'!C72&lt;0.8,'Enter Data'!D72&lt;0.12)), 5,0)</f>
        <v>0</v>
      </c>
      <c r="B6" s="1" t="s">
        <v>22</v>
      </c>
      <c r="C6" s="1" t="s">
        <v>23</v>
      </c>
    </row>
    <row r="7" spans="1:3" x14ac:dyDescent="0.25">
      <c r="A7" s="2">
        <f>IF(AND('Enter Data'!C72&gt;=0.8, 'Enter Data'!D72&lt;0.12), 6, 0)</f>
        <v>6</v>
      </c>
      <c r="B7" s="1" t="s">
        <v>24</v>
      </c>
      <c r="C7" s="1" t="s">
        <v>25</v>
      </c>
    </row>
    <row r="8" spans="1:3" x14ac:dyDescent="0.25">
      <c r="A8" s="2">
        <f>IF(AND('Enter Data'!D72&gt;=0.2, 'Enter Data'!D72&lt;0.35, 'Enter Data'!C72&lt;0.28, 'Enter Data'!B72&gt;0.45), 7, 0)</f>
        <v>0</v>
      </c>
      <c r="B8" s="1" t="s">
        <v>26</v>
      </c>
      <c r="C8" s="1" t="s">
        <v>27</v>
      </c>
    </row>
    <row r="9" spans="1:3" x14ac:dyDescent="0.25">
      <c r="A9" s="2">
        <f>IF(AND('Enter Data'!D72&gt;=0.27, 'Enter Data'!D72&lt;0.4, 'Enter Data'!B72&gt;0.2, 'Enter Data'!B72&lt;=0.45), 8, 0)</f>
        <v>0</v>
      </c>
      <c r="B9" s="1" t="s">
        <v>28</v>
      </c>
      <c r="C9" s="1" t="s">
        <v>29</v>
      </c>
    </row>
    <row r="10" spans="1:3" x14ac:dyDescent="0.25">
      <c r="A10" s="2">
        <f>IF(AND('Enter Data'!D72&gt;=0.27, 'Enter Data'!D72&lt;0.4, 'Enter Data'!B72&lt;=0.2), 9, 0)</f>
        <v>0</v>
      </c>
      <c r="B10" s="1" t="s">
        <v>30</v>
      </c>
      <c r="C10" s="1" t="s">
        <v>31</v>
      </c>
    </row>
    <row r="11" spans="1:3" x14ac:dyDescent="0.25">
      <c r="A11" s="2">
        <f>IF(AND('Enter Data'!D72&gt;=0.35, 'Enter Data'!B72&gt;0.45), 10, 0)</f>
        <v>0</v>
      </c>
      <c r="B11" s="1" t="s">
        <v>32</v>
      </c>
      <c r="C11" s="1" t="s">
        <v>33</v>
      </c>
    </row>
    <row r="12" spans="1:3" x14ac:dyDescent="0.25">
      <c r="A12" s="2">
        <f>IF(AND('Enter Data'!D72&gt;=0.4, 'Enter Data'!C72&gt;=0.4), 11, 0)</f>
        <v>0</v>
      </c>
      <c r="B12" s="1" t="s">
        <v>34</v>
      </c>
      <c r="C12" s="1" t="s">
        <v>35</v>
      </c>
    </row>
    <row r="13" spans="1:3" x14ac:dyDescent="0.25">
      <c r="A13" s="2">
        <f>IF(AND('Enter Data'!D72&gt;=0.4, 'Enter Data'!B72&lt;=0.45,'Enter Data'!C72&lt;0.4),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Data'!E72:I72)='Enter Data'!B72, 'Enter Data'!E72+'Enter Data'!F72&gt;=0.25, 'Enter Data'!G72&lt;0.5, 'Enter Data'!H72&lt;0.5, 'Enter Data'!I72&lt;0.5), 1, 0)</f>
        <v>0</v>
      </c>
      <c r="B17" s="1" t="s">
        <v>38</v>
      </c>
      <c r="C17" s="1" t="s">
        <v>39</v>
      </c>
    </row>
    <row r="18" spans="1:3" x14ac:dyDescent="0.25">
      <c r="A18" s="2">
        <f>IF(AND(SUM('Enter Data'!E72:I72)='Enter Data'!B72,SUM($A$17) = 0, 'Enter Data'!E72+'Enter Data'!F72+'Enter Data'!G72&gt;=0.25, 'Enter Data'!E72+'Enter Data'!F72&lt;0.25, 'Enter Data'!H72&lt;0.5,'Enter Data'!I72&lt;0.5), 2, 0)</f>
        <v>0</v>
      </c>
      <c r="B18" s="1" t="s">
        <v>40</v>
      </c>
      <c r="C18" s="1" t="s">
        <v>15</v>
      </c>
    </row>
    <row r="19" spans="1:3" x14ac:dyDescent="0.25">
      <c r="A19" s="2">
        <f>IF(AND(SUM('Enter Data'!E72:I72)='Enter Data'!B72,SUM($A$17:$A$18) = 0, 'Enter Data'!G72&gt;=0.5, 'Enter Data'!E72+'Enter Data'!F72&gt;=0.25), 3, 0)</f>
        <v>0</v>
      </c>
      <c r="B19" s="1" t="s">
        <v>41</v>
      </c>
      <c r="C19" s="1" t="s">
        <v>15</v>
      </c>
    </row>
    <row r="20" spans="1:3" x14ac:dyDescent="0.25">
      <c r="A20" s="2">
        <f>IF(AND(SUM('Enter Data'!E72:I72)='Enter Data'!B72,SUM($A$17:$A$19) = 0, 'Enter Data'!H72&gt;=0.5, 'Enter Data'!H72&gt;'Enter Data'!I72), 4, 0)</f>
        <v>0</v>
      </c>
      <c r="B20" s="1" t="s">
        <v>42</v>
      </c>
      <c r="C20" s="1" t="s">
        <v>43</v>
      </c>
    </row>
    <row r="21" spans="1:3" x14ac:dyDescent="0.25">
      <c r="A21" s="2">
        <f>IF(AND(SUM('Enter Data'!E72:I72)='Enter Data'!B72,SUM($A$17:$A$20) = 0, 'Enter Data'!E72+'Enter Data'!F72+'Enter Data'!G72&lt;0.25, 'Enter Data'!I72&lt;0.5), 5, 0)</f>
        <v>5</v>
      </c>
      <c r="B21" s="1" t="s">
        <v>44</v>
      </c>
      <c r="C21" s="1" t="s">
        <v>43</v>
      </c>
    </row>
    <row r="22" spans="1:3" x14ac:dyDescent="0.25">
      <c r="A22" s="2">
        <f>IF(AND(SUM('Enter Data'!E72:I72)='Enter Data'!B72,SUM($A$17:$A$21) = 0, 'Enter Data'!I72&gt;=0.5),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Data'!E72:I72)='Enter Data'!B72, 'Enter Data'!E72+'Enter Data'!F72&gt;=0.25, 'Enter Data'!G72&lt;0.5, 'Enter Data'!H72&lt;0.5, 'Enter Data'!I72&lt;0.5), 1, 0)</f>
        <v>0</v>
      </c>
      <c r="B26" s="1" t="s">
        <v>38</v>
      </c>
      <c r="C26" s="1" t="s">
        <v>48</v>
      </c>
    </row>
    <row r="27" spans="1:3" x14ac:dyDescent="0.25">
      <c r="A27" s="2">
        <f>IF(AND(SUM('Enter Data'!E72:I72)='Enter Data'!B72,SUM($A$26) = 0, 'Enter Data'!E72+'Enter Data'!F72+'Enter Data'!G72&gt;=0.25, 'Enter Data'!E72+'Enter Data'!F72&lt;0.25, 'Enter Data'!H72&lt;0.5,'Enter Data'!I72&lt;0.5), 2, 0)</f>
        <v>0</v>
      </c>
      <c r="B27" s="1" t="s">
        <v>40</v>
      </c>
      <c r="C27" s="1" t="s">
        <v>17</v>
      </c>
    </row>
    <row r="28" spans="1:3" x14ac:dyDescent="0.25">
      <c r="A28" s="2">
        <f>IF(AND(SUM('Enter Data'!E72:I72)='Enter Data'!B72,SUM($A$26:$A$27) = 0, 'Enter Data'!G72&gt;=0.5, 'Enter Data'!E72+'Enter Data'!F72&gt;=0.25),3, 0)</f>
        <v>0</v>
      </c>
      <c r="B28" s="1" t="s">
        <v>41</v>
      </c>
      <c r="C28" s="1" t="s">
        <v>17</v>
      </c>
    </row>
    <row r="29" spans="1:3" x14ac:dyDescent="0.25">
      <c r="A29" s="2">
        <f>IF(AND(SUM('Enter Data'!E72:I72)='Enter Data'!B72,SUM($A$26:$A$28) = 0, 'Enter Data'!H72&gt;=0.5), 4, 0)</f>
        <v>0</v>
      </c>
      <c r="B29" s="1" t="s">
        <v>49</v>
      </c>
      <c r="C29" s="1" t="s">
        <v>50</v>
      </c>
    </row>
    <row r="30" spans="1:3" x14ac:dyDescent="0.25">
      <c r="A30" s="2">
        <f>IF(AND(SUM('Enter Data'!E72:I72)='Enter Data'!B72,SUM($A$26:$A$29) = 0, 'Enter Data'!E72+'Enter Data'!F72+'Enter Data'!G72&lt;0.25, 'Enter Data'!I72&lt;0.5), 5, 0)</f>
        <v>5</v>
      </c>
      <c r="B30" s="1" t="s">
        <v>44</v>
      </c>
      <c r="C30" s="1" t="s">
        <v>50</v>
      </c>
    </row>
    <row r="31" spans="1:3" x14ac:dyDescent="0.25">
      <c r="A31" s="2">
        <f>IF(AND(SUM('Enter Data'!E72:I72)='Enter Data'!B72,SUM($A$26:$A$30) = 0, 'Enter Data'!I72&gt;=0.5),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Data'!E72:I72)='Enter Data'!B72, 'Enter Data'!E72+'Enter Data'!F72&gt;=0.25, 'Enter Data'!G72&lt;0.5, 'Enter Data'!H72&lt;0.5, 'Enter Data'!I72&lt;0.5), 1, 0)</f>
        <v>0</v>
      </c>
      <c r="B35" s="1" t="s">
        <v>38</v>
      </c>
      <c r="C35" s="1" t="s">
        <v>11</v>
      </c>
    </row>
    <row r="36" spans="1:3" x14ac:dyDescent="0.25">
      <c r="A36" s="2">
        <f>IF(AND(SUM('Enter Data'!E72:I72)='Enter Data'!B72,SUM($A$35) = 0,'Enter Data'!E72+'Enter Data'!F72+'Enter Data'!G72&gt;=0.3, 'Enter Data'!I72&gt;=0.3, 'Enter Data'!I72&lt;0.5), 2, 0)</f>
        <v>0</v>
      </c>
      <c r="B36" s="1" t="s">
        <v>53</v>
      </c>
      <c r="C36" s="1" t="s">
        <v>11</v>
      </c>
    </row>
    <row r="37" spans="1:3" x14ac:dyDescent="0.25">
      <c r="A37" s="2">
        <f>IF(AND(SUM('Enter Data'!E72:I72)='Enter Data'!B72,SUM($A$35:$A$36) = 0, 'Enter Data'!E72+'Enter Data'!F72+'Enter Data'!G72&gt;=0.3, 'Enter Data'!E72+'Enter Data'!F72&lt;0.25, 'Enter Data'!H72&lt;0.3,'Enter Data'!I72&lt;0.3), 3, 0)</f>
        <v>0</v>
      </c>
      <c r="B37" s="1" t="s">
        <v>54</v>
      </c>
      <c r="C37" s="1" t="s">
        <v>19</v>
      </c>
    </row>
    <row r="38" spans="1:3" x14ac:dyDescent="0.25">
      <c r="A38" s="2">
        <f>IF(AND(SUM('Enter Data'!E72:I72)='Enter Data'!B72,SUM($A$35:$A$37) = 0,'Enter Data'!E72+'Enter Data'!F72+'Enter Data'!G72&lt;=0.15,'Enter Data'!H72&lt;0.3,'Enter Data'!I72&lt;0.3,'Enter Data'!H72+'Enter Data'!I72&lt;0.4), 4, 0)</f>
        <v>4</v>
      </c>
      <c r="B38" s="1" t="s">
        <v>55</v>
      </c>
      <c r="C38" s="1" t="s">
        <v>19</v>
      </c>
    </row>
    <row r="39" spans="1:3" x14ac:dyDescent="0.25">
      <c r="A39" s="2">
        <f>IF(AND(SUM('Enter Data'!E72:I72)='Enter Data'!B72,SUM($A$35:$A$38) = 0,'Enter Data'!E72+'Enter Data'!F72&gt;=0.25, 'Enter Data'!G72&gt;=0.5), 5, 0)</f>
        <v>0</v>
      </c>
      <c r="B39" s="1" t="s">
        <v>56</v>
      </c>
      <c r="C39" s="1" t="s">
        <v>19</v>
      </c>
    </row>
    <row r="40" spans="1:3" x14ac:dyDescent="0.25">
      <c r="A40" s="2">
        <f>IF(AND(SUM('Enter Data'!E72:I72)='Enter Data'!B72,SUM($A$35:$A$39) = 0,'Enter Data'!H72&gt;=0.3,'Enter Data'!I72&lt;0.3, 'Enter Data'!E72+'Enter Data'!F72&lt;0.25), 6, 0)</f>
        <v>0</v>
      </c>
      <c r="B40" s="1" t="s">
        <v>57</v>
      </c>
      <c r="C40" s="1" t="s">
        <v>58</v>
      </c>
    </row>
    <row r="41" spans="1:3" x14ac:dyDescent="0.25">
      <c r="A41" s="2">
        <f>IF(AND(SUM('Enter Data'!E72:I72)='Enter Data'!B72,SUM($A$35:$A$40) = 0,'Enter Data'!E72+'Enter Data'!F72+'Enter Data'!G72&gt;=0.15, 'Enter Data'!E72+'Enter Data'!F72+'Enter Data'!G72&lt;0.3, 'Enter Data'!E72+'Enter Data'!F72&lt;0.25), 7, 0)</f>
        <v>0</v>
      </c>
      <c r="B41" s="1" t="s">
        <v>59</v>
      </c>
      <c r="C41" s="1" t="s">
        <v>58</v>
      </c>
    </row>
    <row r="42" spans="1:3" x14ac:dyDescent="0.25">
      <c r="A42" s="2">
        <f>IF(AND(SUM('Enter Data'!E72:I72)='Enter Data'!B72,SUM($A$35:$A$41) = 0,'Enter Data'!H72+'Enter Data'!I72&gt;=0.4, 'Enter Data'!H72&gt;='Enter Data'!I72, 'Enter Data'!E72+'Enter Data'!F72+'Enter Data'!G72&lt;=0.15), 8, 0)</f>
        <v>0</v>
      </c>
      <c r="B42" s="1" t="s">
        <v>60</v>
      </c>
      <c r="C42" s="1" t="s">
        <v>58</v>
      </c>
    </row>
    <row r="43" spans="1:3" x14ac:dyDescent="0.25">
      <c r="A43" s="2">
        <f>IF(AND(SUM('Enter Data'!E72:I72)='Enter Data'!B72,SUM($A$35:$A$42) = 0,'Enter Data'!E72+'Enter Data'!F72&gt;=0.25, 'Enter Data'!H72&gt;=0.5), 9, 0)</f>
        <v>0</v>
      </c>
      <c r="B43" s="1" t="s">
        <v>61</v>
      </c>
      <c r="C43" s="1" t="s">
        <v>58</v>
      </c>
    </row>
    <row r="44" spans="1:3" x14ac:dyDescent="0.25">
      <c r="A44" s="2">
        <f>IF(AND(SUM('Enter Data'!E72:I72)='Enter Data'!B72,SUM($A$35:$A$43) = 0,'Enter Data'!I72&gt;=0.3, 'Enter Data'!E72+'Enter Data'!F72+'Enter Data'!G72&lt;0.15, 'Enter Data'!I72&gt;'Enter Data'!H72), 10, 0)</f>
        <v>0</v>
      </c>
      <c r="B44" s="1" t="s">
        <v>62</v>
      </c>
      <c r="C44" s="1" t="s">
        <v>63</v>
      </c>
    </row>
    <row r="45" spans="1:3" x14ac:dyDescent="0.25">
      <c r="A45" s="2">
        <f>IF(AND(SUM('Enter Data'!E72:I72)='Enter Data'!B72,SUM($A$35:$A$44) = 0,'Enter Data'!H72+'Enter Data'!I72&gt;=0.4, 'Enter Data'!I72&gt;'Enter Data'!H72, 'Enter Data'!E72+'Enter Data'!F72+'Enter Data'!G72&lt;15), 11, 0)</f>
        <v>0</v>
      </c>
      <c r="B45" s="1" t="s">
        <v>64</v>
      </c>
      <c r="C45" s="1" t="s">
        <v>63</v>
      </c>
    </row>
    <row r="46" spans="1:3" x14ac:dyDescent="0.25">
      <c r="A46" s="2">
        <f>IF(AND(SUM('Enter Data'!E72:I72)='Enter Data'!B72,SUM($A$35:$A$45) = 0,'Enter Data'!E72+'Enter Data'!F72&gt;=0.25, 'Enter Data'!I72&gt;=0.5), 12, 0)</f>
        <v>0</v>
      </c>
      <c r="B46" s="1" t="s">
        <v>65</v>
      </c>
      <c r="C46" s="1" t="s">
        <v>63</v>
      </c>
    </row>
    <row r="47" spans="1:3" x14ac:dyDescent="0.25">
      <c r="A47" s="2">
        <f>IF(AND(SUM('Enter Data'!E72:I72)='Enter Data'!B72,SUM($A$35:$A$46) = 0,'Enter Data'!E72+'Enter Data'!F72+'Enter Data'!G72&gt;=0.3, 'Enter Data'!I72&gt;=0.5), 13, 0)</f>
        <v>0</v>
      </c>
      <c r="B47" s="1" t="s">
        <v>66</v>
      </c>
      <c r="C47" s="1" t="s">
        <v>63</v>
      </c>
    </row>
    <row r="48" spans="1:3" x14ac:dyDescent="0.25">
      <c r="A48" s="2">
        <f>SUM(A35:A47)+1</f>
        <v>5</v>
      </c>
      <c r="B48" s="4"/>
      <c r="C48" s="4"/>
    </row>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D3B00-7B31-40F3-B84C-281DDA3BB36A}">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Data'!C73+1.5*'Enter Data'!D73&lt;0.15,1,0)</f>
        <v>0</v>
      </c>
      <c r="B2" s="1" t="s">
        <v>14</v>
      </c>
      <c r="C2" s="1" t="s">
        <v>15</v>
      </c>
    </row>
    <row r="3" spans="1:3" x14ac:dyDescent="0.25">
      <c r="A3" s="2">
        <f>IF(AND('Enter Data'!C73+1.5*'Enter Data'!D73&gt;=0.15, 'Enter Data'!C73+2*'Enter Data'!D73&lt;0.3), 2, 0)</f>
        <v>0</v>
      </c>
      <c r="B3" s="1" t="s">
        <v>16</v>
      </c>
      <c r="C3" s="1" t="s">
        <v>17</v>
      </c>
    </row>
    <row r="4" spans="1:3" x14ac:dyDescent="0.25">
      <c r="A4" s="2">
        <f>IF(OR(AND('Enter Data'!D73&gt;=0.07, 'Enter Data'!D73&lt;0.2,'Enter Data'!B73&gt;0.52,'Enter Data'!C73+2*'Enter Data'!D73&gt;=0.3), AND('Enter Data'!D73&lt;0.07, 'Enter Data'!C73&lt;0.5, 'Enter Data'!C73+2*'Enter Data'!D73&gt;=0.3)), 3,0)</f>
        <v>0</v>
      </c>
      <c r="B4" s="1" t="s">
        <v>18</v>
      </c>
      <c r="C4" s="1" t="s">
        <v>19</v>
      </c>
    </row>
    <row r="5" spans="1:3" x14ac:dyDescent="0.25">
      <c r="A5" s="2">
        <f>IF(AND('Enter Data'!D73&gt;=0.07, 'Enter Data'!D73&lt;0.27, 'Enter Data'!C73&gt;=0.28, 'Enter Data'!C73&lt;0.5, 'Enter Data'!B73&lt;=0.52), 4, 0)</f>
        <v>0</v>
      </c>
      <c r="B5" s="1" t="s">
        <v>20</v>
      </c>
      <c r="C5" s="1" t="s">
        <v>21</v>
      </c>
    </row>
    <row r="6" spans="1:3" x14ac:dyDescent="0.25">
      <c r="A6" s="2">
        <f>IF(OR(AND('Enter Data'!C73&gt;=0.5, 'Enter Data'!D73&gt;=0.12,'Enter Data'!D73&lt;0.27), AND('Enter Data'!C73&gt;=0.5,'Enter Data'!C73&lt;0.8,'Enter Data'!D73&lt;0.12)), 5,0)</f>
        <v>0</v>
      </c>
      <c r="B6" s="1" t="s">
        <v>22</v>
      </c>
      <c r="C6" s="1" t="s">
        <v>23</v>
      </c>
    </row>
    <row r="7" spans="1:3" x14ac:dyDescent="0.25">
      <c r="A7" s="2">
        <f>IF(AND('Enter Data'!C73&gt;=0.8, 'Enter Data'!D73&lt;0.12), 6, 0)</f>
        <v>6</v>
      </c>
      <c r="B7" s="1" t="s">
        <v>24</v>
      </c>
      <c r="C7" s="1" t="s">
        <v>25</v>
      </c>
    </row>
    <row r="8" spans="1:3" x14ac:dyDescent="0.25">
      <c r="A8" s="2">
        <f>IF(AND('Enter Data'!D73&gt;=0.2, 'Enter Data'!D73&lt;0.35, 'Enter Data'!C73&lt;0.28, 'Enter Data'!B73&gt;0.45), 7, 0)</f>
        <v>0</v>
      </c>
      <c r="B8" s="1" t="s">
        <v>26</v>
      </c>
      <c r="C8" s="1" t="s">
        <v>27</v>
      </c>
    </row>
    <row r="9" spans="1:3" x14ac:dyDescent="0.25">
      <c r="A9" s="2">
        <f>IF(AND('Enter Data'!D73&gt;=0.27, 'Enter Data'!D73&lt;0.4, 'Enter Data'!B73&gt;0.2, 'Enter Data'!B73&lt;=0.45), 8, 0)</f>
        <v>0</v>
      </c>
      <c r="B9" s="1" t="s">
        <v>28</v>
      </c>
      <c r="C9" s="1" t="s">
        <v>29</v>
      </c>
    </row>
    <row r="10" spans="1:3" x14ac:dyDescent="0.25">
      <c r="A10" s="2">
        <f>IF(AND('Enter Data'!D73&gt;=0.27, 'Enter Data'!D73&lt;0.4, 'Enter Data'!B73&lt;=0.2), 9, 0)</f>
        <v>0</v>
      </c>
      <c r="B10" s="1" t="s">
        <v>30</v>
      </c>
      <c r="C10" s="1" t="s">
        <v>31</v>
      </c>
    </row>
    <row r="11" spans="1:3" x14ac:dyDescent="0.25">
      <c r="A11" s="2">
        <f>IF(AND('Enter Data'!D73&gt;=0.35, 'Enter Data'!B73&gt;0.45), 10, 0)</f>
        <v>0</v>
      </c>
      <c r="B11" s="1" t="s">
        <v>32</v>
      </c>
      <c r="C11" s="1" t="s">
        <v>33</v>
      </c>
    </row>
    <row r="12" spans="1:3" x14ac:dyDescent="0.25">
      <c r="A12" s="2">
        <f>IF(AND('Enter Data'!D73&gt;=0.4, 'Enter Data'!C73&gt;=0.4), 11, 0)</f>
        <v>0</v>
      </c>
      <c r="B12" s="1" t="s">
        <v>34</v>
      </c>
      <c r="C12" s="1" t="s">
        <v>35</v>
      </c>
    </row>
    <row r="13" spans="1:3" x14ac:dyDescent="0.25">
      <c r="A13" s="2">
        <f>IF(AND('Enter Data'!D73&gt;=0.4, 'Enter Data'!B73&lt;=0.45,'Enter Data'!C73&lt;0.4),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Data'!E73:I73)='Enter Data'!B73, 'Enter Data'!E73+'Enter Data'!F73&gt;=0.25, 'Enter Data'!G73&lt;0.5, 'Enter Data'!H73&lt;0.5, 'Enter Data'!I73&lt;0.5), 1, 0)</f>
        <v>0</v>
      </c>
      <c r="B17" s="1" t="s">
        <v>38</v>
      </c>
      <c r="C17" s="1" t="s">
        <v>39</v>
      </c>
    </row>
    <row r="18" spans="1:3" x14ac:dyDescent="0.25">
      <c r="A18" s="2">
        <f>IF(AND(SUM('Enter Data'!E73:I73)='Enter Data'!B73,SUM($A$17) = 0, 'Enter Data'!E73+'Enter Data'!F73+'Enter Data'!G73&gt;=0.25, 'Enter Data'!E73+'Enter Data'!F73&lt;0.25, 'Enter Data'!H73&lt;0.5,'Enter Data'!I73&lt;0.5), 2, 0)</f>
        <v>0</v>
      </c>
      <c r="B18" s="1" t="s">
        <v>40</v>
      </c>
      <c r="C18" s="1" t="s">
        <v>15</v>
      </c>
    </row>
    <row r="19" spans="1:3" x14ac:dyDescent="0.25">
      <c r="A19" s="2">
        <f>IF(AND(SUM('Enter Data'!E73:I73)='Enter Data'!B73,SUM($A$17:$A$18) = 0, 'Enter Data'!G73&gt;=0.5, 'Enter Data'!E73+'Enter Data'!F73&gt;=0.25), 3, 0)</f>
        <v>0</v>
      </c>
      <c r="B19" s="1" t="s">
        <v>41</v>
      </c>
      <c r="C19" s="1" t="s">
        <v>15</v>
      </c>
    </row>
    <row r="20" spans="1:3" x14ac:dyDescent="0.25">
      <c r="A20" s="2">
        <f>IF(AND(SUM('Enter Data'!E73:I73)='Enter Data'!B73,SUM($A$17:$A$19) = 0, 'Enter Data'!H73&gt;=0.5, 'Enter Data'!H73&gt;'Enter Data'!I73), 4, 0)</f>
        <v>0</v>
      </c>
      <c r="B20" s="1" t="s">
        <v>42</v>
      </c>
      <c r="C20" s="1" t="s">
        <v>43</v>
      </c>
    </row>
    <row r="21" spans="1:3" x14ac:dyDescent="0.25">
      <c r="A21" s="2">
        <f>IF(AND(SUM('Enter Data'!E73:I73)='Enter Data'!B73,SUM($A$17:$A$20) = 0, 'Enter Data'!E73+'Enter Data'!F73+'Enter Data'!G73&lt;0.25, 'Enter Data'!I73&lt;0.5), 5, 0)</f>
        <v>5</v>
      </c>
      <c r="B21" s="1" t="s">
        <v>44</v>
      </c>
      <c r="C21" s="1" t="s">
        <v>43</v>
      </c>
    </row>
    <row r="22" spans="1:3" x14ac:dyDescent="0.25">
      <c r="A22" s="2">
        <f>IF(AND(SUM('Enter Data'!E73:I73)='Enter Data'!B73,SUM($A$17:$A$21) = 0, 'Enter Data'!I73&gt;=0.5),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Data'!E73:I73)='Enter Data'!B73, 'Enter Data'!E73+'Enter Data'!F73&gt;=0.25, 'Enter Data'!G73&lt;0.5, 'Enter Data'!H73&lt;0.5, 'Enter Data'!I73&lt;0.5), 1, 0)</f>
        <v>0</v>
      </c>
      <c r="B26" s="1" t="s">
        <v>38</v>
      </c>
      <c r="C26" s="1" t="s">
        <v>48</v>
      </c>
    </row>
    <row r="27" spans="1:3" x14ac:dyDescent="0.25">
      <c r="A27" s="2">
        <f>IF(AND(SUM('Enter Data'!E73:I73)='Enter Data'!B73,SUM($A$26) = 0, 'Enter Data'!E73+'Enter Data'!F73+'Enter Data'!G73&gt;=0.25, 'Enter Data'!E73+'Enter Data'!F73&lt;0.25, 'Enter Data'!H73&lt;0.5,'Enter Data'!I73&lt;0.5), 2, 0)</f>
        <v>0</v>
      </c>
      <c r="B27" s="1" t="s">
        <v>40</v>
      </c>
      <c r="C27" s="1" t="s">
        <v>17</v>
      </c>
    </row>
    <row r="28" spans="1:3" x14ac:dyDescent="0.25">
      <c r="A28" s="2">
        <f>IF(AND(SUM('Enter Data'!E73:I73)='Enter Data'!B73,SUM($A$26:$A$27) = 0, 'Enter Data'!G73&gt;=0.5, 'Enter Data'!E73+'Enter Data'!F73&gt;=0.25),3, 0)</f>
        <v>0</v>
      </c>
      <c r="B28" s="1" t="s">
        <v>41</v>
      </c>
      <c r="C28" s="1" t="s">
        <v>17</v>
      </c>
    </row>
    <row r="29" spans="1:3" x14ac:dyDescent="0.25">
      <c r="A29" s="2">
        <f>IF(AND(SUM('Enter Data'!E73:I73)='Enter Data'!B73,SUM($A$26:$A$28) = 0, 'Enter Data'!H73&gt;=0.5), 4, 0)</f>
        <v>0</v>
      </c>
      <c r="B29" s="1" t="s">
        <v>49</v>
      </c>
      <c r="C29" s="1" t="s">
        <v>50</v>
      </c>
    </row>
    <row r="30" spans="1:3" x14ac:dyDescent="0.25">
      <c r="A30" s="2">
        <f>IF(AND(SUM('Enter Data'!E73:I73)='Enter Data'!B73,SUM($A$26:$A$29) = 0, 'Enter Data'!E73+'Enter Data'!F73+'Enter Data'!G73&lt;0.25, 'Enter Data'!I73&lt;0.5), 5, 0)</f>
        <v>5</v>
      </c>
      <c r="B30" s="1" t="s">
        <v>44</v>
      </c>
      <c r="C30" s="1" t="s">
        <v>50</v>
      </c>
    </row>
    <row r="31" spans="1:3" x14ac:dyDescent="0.25">
      <c r="A31" s="2">
        <f>IF(AND(SUM('Enter Data'!E73:I73)='Enter Data'!B73,SUM($A$26:$A$30) = 0, 'Enter Data'!I73&gt;=0.5),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Data'!E73:I73)='Enter Data'!B73, 'Enter Data'!E73+'Enter Data'!F73&gt;=0.25, 'Enter Data'!G73&lt;0.5, 'Enter Data'!H73&lt;0.5, 'Enter Data'!I73&lt;0.5), 1, 0)</f>
        <v>0</v>
      </c>
      <c r="B35" s="1" t="s">
        <v>38</v>
      </c>
      <c r="C35" s="1" t="s">
        <v>11</v>
      </c>
    </row>
    <row r="36" spans="1:3" x14ac:dyDescent="0.25">
      <c r="A36" s="2">
        <f>IF(AND(SUM('Enter Data'!E73:I73)='Enter Data'!B73,SUM($A$35) = 0,'Enter Data'!E73+'Enter Data'!F73+'Enter Data'!G73&gt;=0.3, 'Enter Data'!I73&gt;=0.3, 'Enter Data'!I73&lt;0.5), 2, 0)</f>
        <v>0</v>
      </c>
      <c r="B36" s="1" t="s">
        <v>53</v>
      </c>
      <c r="C36" s="1" t="s">
        <v>11</v>
      </c>
    </row>
    <row r="37" spans="1:3" x14ac:dyDescent="0.25">
      <c r="A37" s="2">
        <f>IF(AND(SUM('Enter Data'!E73:I73)='Enter Data'!B73,SUM($A$35:$A$36) = 0, 'Enter Data'!E73+'Enter Data'!F73+'Enter Data'!G73&gt;=0.3, 'Enter Data'!E73+'Enter Data'!F73&lt;0.25, 'Enter Data'!H73&lt;0.3,'Enter Data'!I73&lt;0.3), 3, 0)</f>
        <v>0</v>
      </c>
      <c r="B37" s="1" t="s">
        <v>54</v>
      </c>
      <c r="C37" s="1" t="s">
        <v>19</v>
      </c>
    </row>
    <row r="38" spans="1:3" x14ac:dyDescent="0.25">
      <c r="A38" s="2">
        <f>IF(AND(SUM('Enter Data'!E73:I73)='Enter Data'!B73,SUM($A$35:$A$37) = 0,'Enter Data'!E73+'Enter Data'!F73+'Enter Data'!G73&lt;=0.15,'Enter Data'!H73&lt;0.3,'Enter Data'!I73&lt;0.3,'Enter Data'!H73+'Enter Data'!I73&lt;0.4), 4, 0)</f>
        <v>4</v>
      </c>
      <c r="B38" s="1" t="s">
        <v>55</v>
      </c>
      <c r="C38" s="1" t="s">
        <v>19</v>
      </c>
    </row>
    <row r="39" spans="1:3" x14ac:dyDescent="0.25">
      <c r="A39" s="2">
        <f>IF(AND(SUM('Enter Data'!E73:I73)='Enter Data'!B73,SUM($A$35:$A$38) = 0,'Enter Data'!E73+'Enter Data'!F73&gt;=0.25, 'Enter Data'!G73&gt;=0.5), 5, 0)</f>
        <v>0</v>
      </c>
      <c r="B39" s="1" t="s">
        <v>56</v>
      </c>
      <c r="C39" s="1" t="s">
        <v>19</v>
      </c>
    </row>
    <row r="40" spans="1:3" x14ac:dyDescent="0.25">
      <c r="A40" s="2">
        <f>IF(AND(SUM('Enter Data'!E73:I73)='Enter Data'!B73,SUM($A$35:$A$39) = 0,'Enter Data'!H73&gt;=0.3,'Enter Data'!I73&lt;0.3, 'Enter Data'!E73+'Enter Data'!F73&lt;0.25), 6, 0)</f>
        <v>0</v>
      </c>
      <c r="B40" s="1" t="s">
        <v>57</v>
      </c>
      <c r="C40" s="1" t="s">
        <v>58</v>
      </c>
    </row>
    <row r="41" spans="1:3" x14ac:dyDescent="0.25">
      <c r="A41" s="2">
        <f>IF(AND(SUM('Enter Data'!E73:I73)='Enter Data'!B73,SUM($A$35:$A$40) = 0,'Enter Data'!E73+'Enter Data'!F73+'Enter Data'!G73&gt;=0.15, 'Enter Data'!E73+'Enter Data'!F73+'Enter Data'!G73&lt;0.3, 'Enter Data'!E73+'Enter Data'!F73&lt;0.25), 7, 0)</f>
        <v>0</v>
      </c>
      <c r="B41" s="1" t="s">
        <v>59</v>
      </c>
      <c r="C41" s="1" t="s">
        <v>58</v>
      </c>
    </row>
    <row r="42" spans="1:3" x14ac:dyDescent="0.25">
      <c r="A42" s="2">
        <f>IF(AND(SUM('Enter Data'!E73:I73)='Enter Data'!B73,SUM($A$35:$A$41) = 0,'Enter Data'!H73+'Enter Data'!I73&gt;=0.4, 'Enter Data'!H73&gt;='Enter Data'!I73, 'Enter Data'!E73+'Enter Data'!F73+'Enter Data'!G73&lt;=0.15), 8, 0)</f>
        <v>0</v>
      </c>
      <c r="B42" s="1" t="s">
        <v>60</v>
      </c>
      <c r="C42" s="1" t="s">
        <v>58</v>
      </c>
    </row>
    <row r="43" spans="1:3" x14ac:dyDescent="0.25">
      <c r="A43" s="2">
        <f>IF(AND(SUM('Enter Data'!E73:I73)='Enter Data'!B73,SUM($A$35:$A$42) = 0,'Enter Data'!E73+'Enter Data'!F73&gt;=0.25, 'Enter Data'!H73&gt;=0.5), 9, 0)</f>
        <v>0</v>
      </c>
      <c r="B43" s="1" t="s">
        <v>61</v>
      </c>
      <c r="C43" s="1" t="s">
        <v>58</v>
      </c>
    </row>
    <row r="44" spans="1:3" x14ac:dyDescent="0.25">
      <c r="A44" s="2">
        <f>IF(AND(SUM('Enter Data'!E73:I73)='Enter Data'!B73,SUM($A$35:$A$43) = 0,'Enter Data'!I73&gt;=0.3, 'Enter Data'!E73+'Enter Data'!F73+'Enter Data'!G73&lt;0.15, 'Enter Data'!I73&gt;'Enter Data'!H73), 10, 0)</f>
        <v>0</v>
      </c>
      <c r="B44" s="1" t="s">
        <v>62</v>
      </c>
      <c r="C44" s="1" t="s">
        <v>63</v>
      </c>
    </row>
    <row r="45" spans="1:3" x14ac:dyDescent="0.25">
      <c r="A45" s="2">
        <f>IF(AND(SUM('Enter Data'!E73:I73)='Enter Data'!B73,SUM($A$35:$A$44) = 0,'Enter Data'!H73+'Enter Data'!I73&gt;=0.4, 'Enter Data'!I73&gt;'Enter Data'!H73, 'Enter Data'!E73+'Enter Data'!F73+'Enter Data'!G73&lt;15), 11, 0)</f>
        <v>0</v>
      </c>
      <c r="B45" s="1" t="s">
        <v>64</v>
      </c>
      <c r="C45" s="1" t="s">
        <v>63</v>
      </c>
    </row>
    <row r="46" spans="1:3" x14ac:dyDescent="0.25">
      <c r="A46" s="2">
        <f>IF(AND(SUM('Enter Data'!E73:I73)='Enter Data'!B73,SUM($A$35:$A$45) = 0,'Enter Data'!E73+'Enter Data'!F73&gt;=0.25, 'Enter Data'!I73&gt;=0.5), 12, 0)</f>
        <v>0</v>
      </c>
      <c r="B46" s="1" t="s">
        <v>65</v>
      </c>
      <c r="C46" s="1" t="s">
        <v>63</v>
      </c>
    </row>
    <row r="47" spans="1:3" x14ac:dyDescent="0.25">
      <c r="A47" s="2">
        <f>IF(AND(SUM('Enter Data'!E73:I73)='Enter Data'!B73,SUM($A$35:$A$46) = 0,'Enter Data'!E73+'Enter Data'!F73+'Enter Data'!G73&gt;=0.3, 'Enter Data'!I73&gt;=0.5), 13, 0)</f>
        <v>0</v>
      </c>
      <c r="B47" s="1" t="s">
        <v>66</v>
      </c>
      <c r="C47" s="1" t="s">
        <v>63</v>
      </c>
    </row>
    <row r="48" spans="1:3" x14ac:dyDescent="0.25">
      <c r="A48" s="2">
        <f>SUM(A35:A47)+1</f>
        <v>5</v>
      </c>
      <c r="B48" s="4"/>
      <c r="C48" s="4"/>
    </row>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8DF2E-408E-4EE4-A19C-2E2E6C95C4A1}">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Data'!C74+1.5*'Enter Data'!D74&lt;0.15,1,0)</f>
        <v>0</v>
      </c>
      <c r="B2" s="1" t="s">
        <v>14</v>
      </c>
      <c r="C2" s="1" t="s">
        <v>15</v>
      </c>
    </row>
    <row r="3" spans="1:3" x14ac:dyDescent="0.25">
      <c r="A3" s="2">
        <f>IF(AND('Enter Data'!C74+1.5*'Enter Data'!D74&gt;=0.15, 'Enter Data'!C74+2*'Enter Data'!D74&lt;0.3), 2, 0)</f>
        <v>0</v>
      </c>
      <c r="B3" s="1" t="s">
        <v>16</v>
      </c>
      <c r="C3" s="1" t="s">
        <v>17</v>
      </c>
    </row>
    <row r="4" spans="1:3" x14ac:dyDescent="0.25">
      <c r="A4" s="2">
        <f>IF(OR(AND('Enter Data'!D74&gt;=0.07, 'Enter Data'!D74&lt;0.2,'Enter Data'!B74&gt;0.52,'Enter Data'!C74+2*'Enter Data'!D74&gt;=0.3), AND('Enter Data'!D74&lt;0.07, 'Enter Data'!C74&lt;0.5, 'Enter Data'!C74+2*'Enter Data'!D74&gt;=0.3)), 3,0)</f>
        <v>0</v>
      </c>
      <c r="B4" s="1" t="s">
        <v>18</v>
      </c>
      <c r="C4" s="1" t="s">
        <v>19</v>
      </c>
    </row>
    <row r="5" spans="1:3" x14ac:dyDescent="0.25">
      <c r="A5" s="2">
        <f>IF(AND('Enter Data'!D74&gt;=0.07, 'Enter Data'!D74&lt;0.27, 'Enter Data'!C74&gt;=0.28, 'Enter Data'!C74&lt;0.5, 'Enter Data'!B74&lt;=0.52), 4, 0)</f>
        <v>0</v>
      </c>
      <c r="B5" s="1" t="s">
        <v>20</v>
      </c>
      <c r="C5" s="1" t="s">
        <v>21</v>
      </c>
    </row>
    <row r="6" spans="1:3" x14ac:dyDescent="0.25">
      <c r="A6" s="2">
        <f>IF(OR(AND('Enter Data'!C74&gt;=0.5, 'Enter Data'!D74&gt;=0.12,'Enter Data'!D74&lt;0.27), AND('Enter Data'!C74&gt;=0.5,'Enter Data'!C74&lt;0.8,'Enter Data'!D74&lt;0.12)), 5,0)</f>
        <v>0</v>
      </c>
      <c r="B6" s="1" t="s">
        <v>22</v>
      </c>
      <c r="C6" s="1" t="s">
        <v>23</v>
      </c>
    </row>
    <row r="7" spans="1:3" x14ac:dyDescent="0.25">
      <c r="A7" s="2">
        <f>IF(AND('Enter Data'!C74&gt;=0.8, 'Enter Data'!D74&lt;0.12), 6, 0)</f>
        <v>6</v>
      </c>
      <c r="B7" s="1" t="s">
        <v>24</v>
      </c>
      <c r="C7" s="1" t="s">
        <v>25</v>
      </c>
    </row>
    <row r="8" spans="1:3" x14ac:dyDescent="0.25">
      <c r="A8" s="2">
        <f>IF(AND('Enter Data'!D74&gt;=0.2, 'Enter Data'!D74&lt;0.35, 'Enter Data'!C74&lt;0.28, 'Enter Data'!B74&gt;0.45), 7, 0)</f>
        <v>0</v>
      </c>
      <c r="B8" s="1" t="s">
        <v>26</v>
      </c>
      <c r="C8" s="1" t="s">
        <v>27</v>
      </c>
    </row>
    <row r="9" spans="1:3" x14ac:dyDescent="0.25">
      <c r="A9" s="2">
        <f>IF(AND('Enter Data'!D74&gt;=0.27, 'Enter Data'!D74&lt;0.4, 'Enter Data'!B74&gt;0.2, 'Enter Data'!B74&lt;=0.45), 8, 0)</f>
        <v>0</v>
      </c>
      <c r="B9" s="1" t="s">
        <v>28</v>
      </c>
      <c r="C9" s="1" t="s">
        <v>29</v>
      </c>
    </row>
    <row r="10" spans="1:3" x14ac:dyDescent="0.25">
      <c r="A10" s="2">
        <f>IF(AND('Enter Data'!D74&gt;=0.27, 'Enter Data'!D74&lt;0.4, 'Enter Data'!B74&lt;=0.2), 9, 0)</f>
        <v>0</v>
      </c>
      <c r="B10" s="1" t="s">
        <v>30</v>
      </c>
      <c r="C10" s="1" t="s">
        <v>31</v>
      </c>
    </row>
    <row r="11" spans="1:3" x14ac:dyDescent="0.25">
      <c r="A11" s="2">
        <f>IF(AND('Enter Data'!D74&gt;=0.35, 'Enter Data'!B74&gt;0.45), 10, 0)</f>
        <v>0</v>
      </c>
      <c r="B11" s="1" t="s">
        <v>32</v>
      </c>
      <c r="C11" s="1" t="s">
        <v>33</v>
      </c>
    </row>
    <row r="12" spans="1:3" x14ac:dyDescent="0.25">
      <c r="A12" s="2">
        <f>IF(AND('Enter Data'!D74&gt;=0.4, 'Enter Data'!C74&gt;=0.4), 11, 0)</f>
        <v>0</v>
      </c>
      <c r="B12" s="1" t="s">
        <v>34</v>
      </c>
      <c r="C12" s="1" t="s">
        <v>35</v>
      </c>
    </row>
    <row r="13" spans="1:3" x14ac:dyDescent="0.25">
      <c r="A13" s="2">
        <f>IF(AND('Enter Data'!D74&gt;=0.4, 'Enter Data'!B74&lt;=0.45,'Enter Data'!C74&lt;0.4),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Data'!E74:I74)='Enter Data'!B74, 'Enter Data'!E74+'Enter Data'!F74&gt;=0.25, 'Enter Data'!G74&lt;0.5, 'Enter Data'!H74&lt;0.5, 'Enter Data'!I74&lt;0.5), 1, 0)</f>
        <v>0</v>
      </c>
      <c r="B17" s="1" t="s">
        <v>38</v>
      </c>
      <c r="C17" s="1" t="s">
        <v>39</v>
      </c>
    </row>
    <row r="18" spans="1:3" x14ac:dyDescent="0.25">
      <c r="A18" s="2">
        <f>IF(AND(SUM('Enter Data'!E74:I74)='Enter Data'!B74,SUM($A$17) = 0, 'Enter Data'!E74+'Enter Data'!F74+'Enter Data'!G74&gt;=0.25, 'Enter Data'!E74+'Enter Data'!F74&lt;0.25, 'Enter Data'!H74&lt;0.5,'Enter Data'!I74&lt;0.5), 2, 0)</f>
        <v>0</v>
      </c>
      <c r="B18" s="1" t="s">
        <v>40</v>
      </c>
      <c r="C18" s="1" t="s">
        <v>15</v>
      </c>
    </row>
    <row r="19" spans="1:3" x14ac:dyDescent="0.25">
      <c r="A19" s="2">
        <f>IF(AND(SUM('Enter Data'!E74:I74)='Enter Data'!B74,SUM($A$17:$A$18) = 0, 'Enter Data'!G74&gt;=0.5, 'Enter Data'!E74+'Enter Data'!F74&gt;=0.25), 3, 0)</f>
        <v>0</v>
      </c>
      <c r="B19" s="1" t="s">
        <v>41</v>
      </c>
      <c r="C19" s="1" t="s">
        <v>15</v>
      </c>
    </row>
    <row r="20" spans="1:3" x14ac:dyDescent="0.25">
      <c r="A20" s="2">
        <f>IF(AND(SUM('Enter Data'!E74:I74)='Enter Data'!B74,SUM($A$17:$A$19) = 0, 'Enter Data'!H74&gt;=0.5, 'Enter Data'!H74&gt;'Enter Data'!I74), 4, 0)</f>
        <v>0</v>
      </c>
      <c r="B20" s="1" t="s">
        <v>42</v>
      </c>
      <c r="C20" s="1" t="s">
        <v>43</v>
      </c>
    </row>
    <row r="21" spans="1:3" x14ac:dyDescent="0.25">
      <c r="A21" s="2">
        <f>IF(AND(SUM('Enter Data'!E74:I74)='Enter Data'!B74,SUM($A$17:$A$20) = 0, 'Enter Data'!E74+'Enter Data'!F74+'Enter Data'!G74&lt;0.25, 'Enter Data'!I74&lt;0.5), 5, 0)</f>
        <v>5</v>
      </c>
      <c r="B21" s="1" t="s">
        <v>44</v>
      </c>
      <c r="C21" s="1" t="s">
        <v>43</v>
      </c>
    </row>
    <row r="22" spans="1:3" x14ac:dyDescent="0.25">
      <c r="A22" s="2">
        <f>IF(AND(SUM('Enter Data'!E74:I74)='Enter Data'!B74,SUM($A$17:$A$21) = 0, 'Enter Data'!I74&gt;=0.5),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Data'!E74:I74)='Enter Data'!B74, 'Enter Data'!E74+'Enter Data'!F74&gt;=0.25, 'Enter Data'!G74&lt;0.5, 'Enter Data'!H74&lt;0.5, 'Enter Data'!I74&lt;0.5), 1, 0)</f>
        <v>0</v>
      </c>
      <c r="B26" s="1" t="s">
        <v>38</v>
      </c>
      <c r="C26" s="1" t="s">
        <v>48</v>
      </c>
    </row>
    <row r="27" spans="1:3" x14ac:dyDescent="0.25">
      <c r="A27" s="2">
        <f>IF(AND(SUM('Enter Data'!E74:I74)='Enter Data'!B74,SUM($A$26) = 0, 'Enter Data'!E74+'Enter Data'!F74+'Enter Data'!G74&gt;=0.25, 'Enter Data'!E74+'Enter Data'!F74&lt;0.25, 'Enter Data'!H74&lt;0.5,'Enter Data'!I74&lt;0.5), 2, 0)</f>
        <v>0</v>
      </c>
      <c r="B27" s="1" t="s">
        <v>40</v>
      </c>
      <c r="C27" s="1" t="s">
        <v>17</v>
      </c>
    </row>
    <row r="28" spans="1:3" x14ac:dyDescent="0.25">
      <c r="A28" s="2">
        <f>IF(AND(SUM('Enter Data'!E74:I74)='Enter Data'!B74,SUM($A$26:$A$27) = 0, 'Enter Data'!G74&gt;=0.5, 'Enter Data'!E74+'Enter Data'!F74&gt;=0.25),3, 0)</f>
        <v>0</v>
      </c>
      <c r="B28" s="1" t="s">
        <v>41</v>
      </c>
      <c r="C28" s="1" t="s">
        <v>17</v>
      </c>
    </row>
    <row r="29" spans="1:3" x14ac:dyDescent="0.25">
      <c r="A29" s="2">
        <f>IF(AND(SUM('Enter Data'!E74:I74)='Enter Data'!B74,SUM($A$26:$A$28) = 0, 'Enter Data'!H74&gt;=0.5), 4, 0)</f>
        <v>0</v>
      </c>
      <c r="B29" s="1" t="s">
        <v>49</v>
      </c>
      <c r="C29" s="1" t="s">
        <v>50</v>
      </c>
    </row>
    <row r="30" spans="1:3" x14ac:dyDescent="0.25">
      <c r="A30" s="2">
        <f>IF(AND(SUM('Enter Data'!E74:I74)='Enter Data'!B74,SUM($A$26:$A$29) = 0, 'Enter Data'!E74+'Enter Data'!F74+'Enter Data'!G74&lt;0.25, 'Enter Data'!I74&lt;0.5), 5, 0)</f>
        <v>5</v>
      </c>
      <c r="B30" s="1" t="s">
        <v>44</v>
      </c>
      <c r="C30" s="1" t="s">
        <v>50</v>
      </c>
    </row>
    <row r="31" spans="1:3" x14ac:dyDescent="0.25">
      <c r="A31" s="2">
        <f>IF(AND(SUM('Enter Data'!E74:I74)='Enter Data'!B74,SUM($A$26:$A$30) = 0, 'Enter Data'!I74&gt;=0.5),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Data'!E74:I74)='Enter Data'!B74, 'Enter Data'!E74+'Enter Data'!F74&gt;=0.25, 'Enter Data'!G74&lt;0.5, 'Enter Data'!H74&lt;0.5, 'Enter Data'!I74&lt;0.5), 1, 0)</f>
        <v>0</v>
      </c>
      <c r="B35" s="1" t="s">
        <v>38</v>
      </c>
      <c r="C35" s="1" t="s">
        <v>11</v>
      </c>
    </row>
    <row r="36" spans="1:3" x14ac:dyDescent="0.25">
      <c r="A36" s="2">
        <f>IF(AND(SUM('Enter Data'!E74:I74)='Enter Data'!B74,SUM($A$35) = 0,'Enter Data'!E74+'Enter Data'!F74+'Enter Data'!G74&gt;=0.3, 'Enter Data'!I74&gt;=0.3, 'Enter Data'!I74&lt;0.5), 2, 0)</f>
        <v>0</v>
      </c>
      <c r="B36" s="1" t="s">
        <v>53</v>
      </c>
      <c r="C36" s="1" t="s">
        <v>11</v>
      </c>
    </row>
    <row r="37" spans="1:3" x14ac:dyDescent="0.25">
      <c r="A37" s="2">
        <f>IF(AND(SUM('Enter Data'!E74:I74)='Enter Data'!B74,SUM($A$35:$A$36) = 0, 'Enter Data'!E74+'Enter Data'!F74+'Enter Data'!G74&gt;=0.3, 'Enter Data'!E74+'Enter Data'!F74&lt;0.25, 'Enter Data'!H74&lt;0.3,'Enter Data'!I74&lt;0.3), 3, 0)</f>
        <v>0</v>
      </c>
      <c r="B37" s="1" t="s">
        <v>54</v>
      </c>
      <c r="C37" s="1" t="s">
        <v>19</v>
      </c>
    </row>
    <row r="38" spans="1:3" x14ac:dyDescent="0.25">
      <c r="A38" s="2">
        <f>IF(AND(SUM('Enter Data'!E74:I74)='Enter Data'!B74,SUM($A$35:$A$37) = 0,'Enter Data'!E74+'Enter Data'!F74+'Enter Data'!G74&lt;=0.15,'Enter Data'!H74&lt;0.3,'Enter Data'!I74&lt;0.3,'Enter Data'!H74+'Enter Data'!I74&lt;0.4), 4, 0)</f>
        <v>4</v>
      </c>
      <c r="B38" s="1" t="s">
        <v>55</v>
      </c>
      <c r="C38" s="1" t="s">
        <v>19</v>
      </c>
    </row>
    <row r="39" spans="1:3" x14ac:dyDescent="0.25">
      <c r="A39" s="2">
        <f>IF(AND(SUM('Enter Data'!E74:I74)='Enter Data'!B74,SUM($A$35:$A$38) = 0,'Enter Data'!E74+'Enter Data'!F74&gt;=0.25, 'Enter Data'!G74&gt;=0.5), 5, 0)</f>
        <v>0</v>
      </c>
      <c r="B39" s="1" t="s">
        <v>56</v>
      </c>
      <c r="C39" s="1" t="s">
        <v>19</v>
      </c>
    </row>
    <row r="40" spans="1:3" x14ac:dyDescent="0.25">
      <c r="A40" s="2">
        <f>IF(AND(SUM('Enter Data'!E74:I74)='Enter Data'!B74,SUM($A$35:$A$39) = 0,'Enter Data'!H74&gt;=0.3,'Enter Data'!I74&lt;0.3, 'Enter Data'!E74+'Enter Data'!F74&lt;0.25), 6, 0)</f>
        <v>0</v>
      </c>
      <c r="B40" s="1" t="s">
        <v>57</v>
      </c>
      <c r="C40" s="1" t="s">
        <v>58</v>
      </c>
    </row>
    <row r="41" spans="1:3" x14ac:dyDescent="0.25">
      <c r="A41" s="2">
        <f>IF(AND(SUM('Enter Data'!E74:I74)='Enter Data'!B74,SUM($A$35:$A$40) = 0,'Enter Data'!E74+'Enter Data'!F74+'Enter Data'!G74&gt;=0.15, 'Enter Data'!E74+'Enter Data'!F74+'Enter Data'!G74&lt;0.3, 'Enter Data'!E74+'Enter Data'!F74&lt;0.25), 7, 0)</f>
        <v>0</v>
      </c>
      <c r="B41" s="1" t="s">
        <v>59</v>
      </c>
      <c r="C41" s="1" t="s">
        <v>58</v>
      </c>
    </row>
    <row r="42" spans="1:3" x14ac:dyDescent="0.25">
      <c r="A42" s="2">
        <f>IF(AND(SUM('Enter Data'!E74:I74)='Enter Data'!B74,SUM($A$35:$A$41) = 0,'Enter Data'!H74+'Enter Data'!I74&gt;=0.4, 'Enter Data'!H74&gt;='Enter Data'!I74, 'Enter Data'!E74+'Enter Data'!F74+'Enter Data'!G74&lt;=0.15), 8, 0)</f>
        <v>0</v>
      </c>
      <c r="B42" s="1" t="s">
        <v>60</v>
      </c>
      <c r="C42" s="1" t="s">
        <v>58</v>
      </c>
    </row>
    <row r="43" spans="1:3" x14ac:dyDescent="0.25">
      <c r="A43" s="2">
        <f>IF(AND(SUM('Enter Data'!E74:I74)='Enter Data'!B74,SUM($A$35:$A$42) = 0,'Enter Data'!E74+'Enter Data'!F74&gt;=0.25, 'Enter Data'!H74&gt;=0.5), 9, 0)</f>
        <v>0</v>
      </c>
      <c r="B43" s="1" t="s">
        <v>61</v>
      </c>
      <c r="C43" s="1" t="s">
        <v>58</v>
      </c>
    </row>
    <row r="44" spans="1:3" x14ac:dyDescent="0.25">
      <c r="A44" s="2">
        <f>IF(AND(SUM('Enter Data'!E74:I74)='Enter Data'!B74,SUM($A$35:$A$43) = 0,'Enter Data'!I74&gt;=0.3, 'Enter Data'!E74+'Enter Data'!F74+'Enter Data'!G74&lt;0.15, 'Enter Data'!I74&gt;'Enter Data'!H74), 10, 0)</f>
        <v>0</v>
      </c>
      <c r="B44" s="1" t="s">
        <v>62</v>
      </c>
      <c r="C44" s="1" t="s">
        <v>63</v>
      </c>
    </row>
    <row r="45" spans="1:3" x14ac:dyDescent="0.25">
      <c r="A45" s="2">
        <f>IF(AND(SUM('Enter Data'!E74:I74)='Enter Data'!B74,SUM($A$35:$A$44) = 0,'Enter Data'!H74+'Enter Data'!I74&gt;=0.4, 'Enter Data'!I74&gt;'Enter Data'!H74, 'Enter Data'!E74+'Enter Data'!F74+'Enter Data'!G74&lt;15), 11, 0)</f>
        <v>0</v>
      </c>
      <c r="B45" s="1" t="s">
        <v>64</v>
      </c>
      <c r="C45" s="1" t="s">
        <v>63</v>
      </c>
    </row>
    <row r="46" spans="1:3" x14ac:dyDescent="0.25">
      <c r="A46" s="2">
        <f>IF(AND(SUM('Enter Data'!E74:I74)='Enter Data'!B74,SUM($A$35:$A$45) = 0,'Enter Data'!E74+'Enter Data'!F74&gt;=0.25, 'Enter Data'!I74&gt;=0.5), 12, 0)</f>
        <v>0</v>
      </c>
      <c r="B46" s="1" t="s">
        <v>65</v>
      </c>
      <c r="C46" s="1" t="s">
        <v>63</v>
      </c>
    </row>
    <row r="47" spans="1:3" x14ac:dyDescent="0.25">
      <c r="A47" s="2">
        <f>IF(AND(SUM('Enter Data'!E74:I74)='Enter Data'!B74,SUM($A$35:$A$46) = 0,'Enter Data'!E74+'Enter Data'!F74+'Enter Data'!G74&gt;=0.3, 'Enter Data'!I74&gt;=0.5), 13, 0)</f>
        <v>0</v>
      </c>
      <c r="B47" s="1" t="s">
        <v>66</v>
      </c>
      <c r="C47" s="1" t="s">
        <v>63</v>
      </c>
    </row>
    <row r="48" spans="1:3" x14ac:dyDescent="0.25">
      <c r="A48" s="2">
        <f>SUM(A35:A47)+1</f>
        <v>5</v>
      </c>
      <c r="B48" s="4"/>
      <c r="C48" s="4"/>
    </row>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2E8FD-16BB-48C8-88B9-E8656573F954}">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Data'!C75+1.5*'Enter Data'!D75&lt;0.15,1,0)</f>
        <v>0</v>
      </c>
      <c r="B2" s="1" t="s">
        <v>14</v>
      </c>
      <c r="C2" s="1" t="s">
        <v>15</v>
      </c>
    </row>
    <row r="3" spans="1:3" x14ac:dyDescent="0.25">
      <c r="A3" s="2">
        <f>IF(AND('Enter Data'!C75+1.5*'Enter Data'!D75&gt;=0.15, 'Enter Data'!C75+2*'Enter Data'!D75&lt;0.3), 2, 0)</f>
        <v>0</v>
      </c>
      <c r="B3" s="1" t="s">
        <v>16</v>
      </c>
      <c r="C3" s="1" t="s">
        <v>17</v>
      </c>
    </row>
    <row r="4" spans="1:3" x14ac:dyDescent="0.25">
      <c r="A4" s="2">
        <f>IF(OR(AND('Enter Data'!D75&gt;=0.07, 'Enter Data'!D75&lt;0.2,'Enter Data'!B75&gt;0.52,'Enter Data'!C75+2*'Enter Data'!D75&gt;=0.3), AND('Enter Data'!D75&lt;0.07, 'Enter Data'!C75&lt;0.5, 'Enter Data'!C75+2*'Enter Data'!D75&gt;=0.3)), 3,0)</f>
        <v>0</v>
      </c>
      <c r="B4" s="1" t="s">
        <v>18</v>
      </c>
      <c r="C4" s="1" t="s">
        <v>19</v>
      </c>
    </row>
    <row r="5" spans="1:3" x14ac:dyDescent="0.25">
      <c r="A5" s="2">
        <f>IF(AND('Enter Data'!D75&gt;=0.07, 'Enter Data'!D75&lt;0.27, 'Enter Data'!C75&gt;=0.28, 'Enter Data'!C75&lt;0.5, 'Enter Data'!B75&lt;=0.52), 4, 0)</f>
        <v>0</v>
      </c>
      <c r="B5" s="1" t="s">
        <v>20</v>
      </c>
      <c r="C5" s="1" t="s">
        <v>21</v>
      </c>
    </row>
    <row r="6" spans="1:3" x14ac:dyDescent="0.25">
      <c r="A6" s="2">
        <f>IF(OR(AND('Enter Data'!C75&gt;=0.5, 'Enter Data'!D75&gt;=0.12,'Enter Data'!D75&lt;0.27), AND('Enter Data'!C75&gt;=0.5,'Enter Data'!C75&lt;0.8,'Enter Data'!D75&lt;0.12)), 5,0)</f>
        <v>0</v>
      </c>
      <c r="B6" s="1" t="s">
        <v>22</v>
      </c>
      <c r="C6" s="1" t="s">
        <v>23</v>
      </c>
    </row>
    <row r="7" spans="1:3" x14ac:dyDescent="0.25">
      <c r="A7" s="2">
        <f>IF(AND('Enter Data'!C75&gt;=0.8, 'Enter Data'!D75&lt;0.12), 6, 0)</f>
        <v>6</v>
      </c>
      <c r="B7" s="1" t="s">
        <v>24</v>
      </c>
      <c r="C7" s="1" t="s">
        <v>25</v>
      </c>
    </row>
    <row r="8" spans="1:3" x14ac:dyDescent="0.25">
      <c r="A8" s="2">
        <f>IF(AND('Enter Data'!D75&gt;=0.2, 'Enter Data'!D75&lt;0.35, 'Enter Data'!C75&lt;0.28, 'Enter Data'!B75&gt;0.45), 7, 0)</f>
        <v>0</v>
      </c>
      <c r="B8" s="1" t="s">
        <v>26</v>
      </c>
      <c r="C8" s="1" t="s">
        <v>27</v>
      </c>
    </row>
    <row r="9" spans="1:3" x14ac:dyDescent="0.25">
      <c r="A9" s="2">
        <f>IF(AND('Enter Data'!D75&gt;=0.27, 'Enter Data'!D75&lt;0.4, 'Enter Data'!B75&gt;0.2, 'Enter Data'!B75&lt;=0.45), 8, 0)</f>
        <v>0</v>
      </c>
      <c r="B9" s="1" t="s">
        <v>28</v>
      </c>
      <c r="C9" s="1" t="s">
        <v>29</v>
      </c>
    </row>
    <row r="10" spans="1:3" x14ac:dyDescent="0.25">
      <c r="A10" s="2">
        <f>IF(AND('Enter Data'!D75&gt;=0.27, 'Enter Data'!D75&lt;0.4, 'Enter Data'!B75&lt;=0.2), 9, 0)</f>
        <v>0</v>
      </c>
      <c r="B10" s="1" t="s">
        <v>30</v>
      </c>
      <c r="C10" s="1" t="s">
        <v>31</v>
      </c>
    </row>
    <row r="11" spans="1:3" x14ac:dyDescent="0.25">
      <c r="A11" s="2">
        <f>IF(AND('Enter Data'!D75&gt;=0.35, 'Enter Data'!B75&gt;0.45), 10, 0)</f>
        <v>0</v>
      </c>
      <c r="B11" s="1" t="s">
        <v>32</v>
      </c>
      <c r="C11" s="1" t="s">
        <v>33</v>
      </c>
    </row>
    <row r="12" spans="1:3" x14ac:dyDescent="0.25">
      <c r="A12" s="2">
        <f>IF(AND('Enter Data'!D75&gt;=0.4, 'Enter Data'!C75&gt;=0.4), 11, 0)</f>
        <v>0</v>
      </c>
      <c r="B12" s="1" t="s">
        <v>34</v>
      </c>
      <c r="C12" s="1" t="s">
        <v>35</v>
      </c>
    </row>
    <row r="13" spans="1:3" x14ac:dyDescent="0.25">
      <c r="A13" s="2">
        <f>IF(AND('Enter Data'!D75&gt;=0.4, 'Enter Data'!B75&lt;=0.45,'Enter Data'!C75&lt;0.4),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Data'!E75:I75)='Enter Data'!B75, 'Enter Data'!E75+'Enter Data'!F75&gt;=0.25, 'Enter Data'!G75&lt;0.5, 'Enter Data'!H75&lt;0.5, 'Enter Data'!I75&lt;0.5), 1, 0)</f>
        <v>0</v>
      </c>
      <c r="B17" s="1" t="s">
        <v>38</v>
      </c>
      <c r="C17" s="1" t="s">
        <v>39</v>
      </c>
    </row>
    <row r="18" spans="1:3" x14ac:dyDescent="0.25">
      <c r="A18" s="2">
        <f>IF(AND(SUM('Enter Data'!E75:I75)='Enter Data'!B75,SUM($A$17) = 0, 'Enter Data'!E75+'Enter Data'!F75+'Enter Data'!G75&gt;=0.25, 'Enter Data'!E75+'Enter Data'!F75&lt;0.25, 'Enter Data'!H75&lt;0.5,'Enter Data'!I75&lt;0.5), 2, 0)</f>
        <v>0</v>
      </c>
      <c r="B18" s="1" t="s">
        <v>40</v>
      </c>
      <c r="C18" s="1" t="s">
        <v>15</v>
      </c>
    </row>
    <row r="19" spans="1:3" x14ac:dyDescent="0.25">
      <c r="A19" s="2">
        <f>IF(AND(SUM('Enter Data'!E75:I75)='Enter Data'!B75,SUM($A$17:$A$18) = 0, 'Enter Data'!G75&gt;=0.5, 'Enter Data'!E75+'Enter Data'!F75&gt;=0.25), 3, 0)</f>
        <v>0</v>
      </c>
      <c r="B19" s="1" t="s">
        <v>41</v>
      </c>
      <c r="C19" s="1" t="s">
        <v>15</v>
      </c>
    </row>
    <row r="20" spans="1:3" x14ac:dyDescent="0.25">
      <c r="A20" s="2">
        <f>IF(AND(SUM('Enter Data'!E75:I75)='Enter Data'!B75,SUM($A$17:$A$19) = 0, 'Enter Data'!H75&gt;=0.5, 'Enter Data'!H75&gt;'Enter Data'!I75), 4, 0)</f>
        <v>0</v>
      </c>
      <c r="B20" s="1" t="s">
        <v>42</v>
      </c>
      <c r="C20" s="1" t="s">
        <v>43</v>
      </c>
    </row>
    <row r="21" spans="1:3" x14ac:dyDescent="0.25">
      <c r="A21" s="2">
        <f>IF(AND(SUM('Enter Data'!E75:I75)='Enter Data'!B75,SUM($A$17:$A$20) = 0, 'Enter Data'!E75+'Enter Data'!F75+'Enter Data'!G75&lt;0.25, 'Enter Data'!I75&lt;0.5), 5, 0)</f>
        <v>5</v>
      </c>
      <c r="B21" s="1" t="s">
        <v>44</v>
      </c>
      <c r="C21" s="1" t="s">
        <v>43</v>
      </c>
    </row>
    <row r="22" spans="1:3" x14ac:dyDescent="0.25">
      <c r="A22" s="2">
        <f>IF(AND(SUM('Enter Data'!E75:I75)='Enter Data'!B75,SUM($A$17:$A$21) = 0, 'Enter Data'!I75&gt;=0.5),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Data'!E75:I75)='Enter Data'!B75, 'Enter Data'!E75+'Enter Data'!F75&gt;=0.25, 'Enter Data'!G75&lt;0.5, 'Enter Data'!H75&lt;0.5, 'Enter Data'!I75&lt;0.5), 1, 0)</f>
        <v>0</v>
      </c>
      <c r="B26" s="1" t="s">
        <v>38</v>
      </c>
      <c r="C26" s="1" t="s">
        <v>48</v>
      </c>
    </row>
    <row r="27" spans="1:3" x14ac:dyDescent="0.25">
      <c r="A27" s="2">
        <f>IF(AND(SUM('Enter Data'!E75:I75)='Enter Data'!B75,SUM($A$26) = 0, 'Enter Data'!E75+'Enter Data'!F75+'Enter Data'!G75&gt;=0.25, 'Enter Data'!E75+'Enter Data'!F75&lt;0.25, 'Enter Data'!H75&lt;0.5,'Enter Data'!I75&lt;0.5), 2, 0)</f>
        <v>0</v>
      </c>
      <c r="B27" s="1" t="s">
        <v>40</v>
      </c>
      <c r="C27" s="1" t="s">
        <v>17</v>
      </c>
    </row>
    <row r="28" spans="1:3" x14ac:dyDescent="0.25">
      <c r="A28" s="2">
        <f>IF(AND(SUM('Enter Data'!E75:I75)='Enter Data'!B75,SUM($A$26:$A$27) = 0, 'Enter Data'!G75&gt;=0.5, 'Enter Data'!E75+'Enter Data'!F75&gt;=0.25),3, 0)</f>
        <v>0</v>
      </c>
      <c r="B28" s="1" t="s">
        <v>41</v>
      </c>
      <c r="C28" s="1" t="s">
        <v>17</v>
      </c>
    </row>
    <row r="29" spans="1:3" x14ac:dyDescent="0.25">
      <c r="A29" s="2">
        <f>IF(AND(SUM('Enter Data'!E75:I75)='Enter Data'!B75,SUM($A$26:$A$28) = 0, 'Enter Data'!H75&gt;=0.5), 4, 0)</f>
        <v>0</v>
      </c>
      <c r="B29" s="1" t="s">
        <v>49</v>
      </c>
      <c r="C29" s="1" t="s">
        <v>50</v>
      </c>
    </row>
    <row r="30" spans="1:3" x14ac:dyDescent="0.25">
      <c r="A30" s="2">
        <f>IF(AND(SUM('Enter Data'!E75:I75)='Enter Data'!B75,SUM($A$26:$A$29) = 0, 'Enter Data'!E75+'Enter Data'!F75+'Enter Data'!G75&lt;0.25, 'Enter Data'!I75&lt;0.5), 5, 0)</f>
        <v>5</v>
      </c>
      <c r="B30" s="1" t="s">
        <v>44</v>
      </c>
      <c r="C30" s="1" t="s">
        <v>50</v>
      </c>
    </row>
    <row r="31" spans="1:3" x14ac:dyDescent="0.25">
      <c r="A31" s="2">
        <f>IF(AND(SUM('Enter Data'!E75:I75)='Enter Data'!B75,SUM($A$26:$A$30) = 0, 'Enter Data'!I75&gt;=0.5),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Data'!E75:I75)='Enter Data'!B75, 'Enter Data'!E75+'Enter Data'!F75&gt;=0.25, 'Enter Data'!G75&lt;0.5, 'Enter Data'!H75&lt;0.5, 'Enter Data'!I75&lt;0.5), 1, 0)</f>
        <v>0</v>
      </c>
      <c r="B35" s="1" t="s">
        <v>38</v>
      </c>
      <c r="C35" s="1" t="s">
        <v>11</v>
      </c>
    </row>
    <row r="36" spans="1:3" x14ac:dyDescent="0.25">
      <c r="A36" s="2">
        <f>IF(AND(SUM('Enter Data'!E75:I75)='Enter Data'!B75,SUM($A$35) = 0,'Enter Data'!E75+'Enter Data'!F75+'Enter Data'!G75&gt;=0.3, 'Enter Data'!I75&gt;=0.3, 'Enter Data'!I75&lt;0.5), 2, 0)</f>
        <v>0</v>
      </c>
      <c r="B36" s="1" t="s">
        <v>53</v>
      </c>
      <c r="C36" s="1" t="s">
        <v>11</v>
      </c>
    </row>
    <row r="37" spans="1:3" x14ac:dyDescent="0.25">
      <c r="A37" s="2">
        <f>IF(AND(SUM('Enter Data'!E75:I75)='Enter Data'!B75,SUM($A$35:$A$36) = 0, 'Enter Data'!E75+'Enter Data'!F75+'Enter Data'!G75&gt;=0.3, 'Enter Data'!E75+'Enter Data'!F75&lt;0.25, 'Enter Data'!H75&lt;0.3,'Enter Data'!I75&lt;0.3), 3, 0)</f>
        <v>0</v>
      </c>
      <c r="B37" s="1" t="s">
        <v>54</v>
      </c>
      <c r="C37" s="1" t="s">
        <v>19</v>
      </c>
    </row>
    <row r="38" spans="1:3" x14ac:dyDescent="0.25">
      <c r="A38" s="2">
        <f>IF(AND(SUM('Enter Data'!E75:I75)='Enter Data'!B75,SUM($A$35:$A$37) = 0,'Enter Data'!E75+'Enter Data'!F75+'Enter Data'!G75&lt;=0.15,'Enter Data'!H75&lt;0.3,'Enter Data'!I75&lt;0.3,'Enter Data'!H75+'Enter Data'!I75&lt;0.4), 4, 0)</f>
        <v>4</v>
      </c>
      <c r="B38" s="1" t="s">
        <v>55</v>
      </c>
      <c r="C38" s="1" t="s">
        <v>19</v>
      </c>
    </row>
    <row r="39" spans="1:3" x14ac:dyDescent="0.25">
      <c r="A39" s="2">
        <f>IF(AND(SUM('Enter Data'!E75:I75)='Enter Data'!B75,SUM($A$35:$A$38) = 0,'Enter Data'!E75+'Enter Data'!F75&gt;=0.25, 'Enter Data'!G75&gt;=0.5), 5, 0)</f>
        <v>0</v>
      </c>
      <c r="B39" s="1" t="s">
        <v>56</v>
      </c>
      <c r="C39" s="1" t="s">
        <v>19</v>
      </c>
    </row>
    <row r="40" spans="1:3" x14ac:dyDescent="0.25">
      <c r="A40" s="2">
        <f>IF(AND(SUM('Enter Data'!E75:I75)='Enter Data'!B75,SUM($A$35:$A$39) = 0,'Enter Data'!H75&gt;=0.3,'Enter Data'!I75&lt;0.3, 'Enter Data'!E75+'Enter Data'!F75&lt;0.25), 6, 0)</f>
        <v>0</v>
      </c>
      <c r="B40" s="1" t="s">
        <v>57</v>
      </c>
      <c r="C40" s="1" t="s">
        <v>58</v>
      </c>
    </row>
    <row r="41" spans="1:3" x14ac:dyDescent="0.25">
      <c r="A41" s="2">
        <f>IF(AND(SUM('Enter Data'!E75:I75)='Enter Data'!B75,SUM($A$35:$A$40) = 0,'Enter Data'!E75+'Enter Data'!F75+'Enter Data'!G75&gt;=0.15, 'Enter Data'!E75+'Enter Data'!F75+'Enter Data'!G75&lt;0.3, 'Enter Data'!E75+'Enter Data'!F75&lt;0.25), 7, 0)</f>
        <v>0</v>
      </c>
      <c r="B41" s="1" t="s">
        <v>59</v>
      </c>
      <c r="C41" s="1" t="s">
        <v>58</v>
      </c>
    </row>
    <row r="42" spans="1:3" x14ac:dyDescent="0.25">
      <c r="A42" s="2">
        <f>IF(AND(SUM('Enter Data'!E75:I75)='Enter Data'!B75,SUM($A$35:$A$41) = 0,'Enter Data'!H75+'Enter Data'!I75&gt;=0.4, 'Enter Data'!H75&gt;='Enter Data'!I75, 'Enter Data'!E75+'Enter Data'!F75+'Enter Data'!G75&lt;=0.15), 8, 0)</f>
        <v>0</v>
      </c>
      <c r="B42" s="1" t="s">
        <v>60</v>
      </c>
      <c r="C42" s="1" t="s">
        <v>58</v>
      </c>
    </row>
    <row r="43" spans="1:3" x14ac:dyDescent="0.25">
      <c r="A43" s="2">
        <f>IF(AND(SUM('Enter Data'!E75:I75)='Enter Data'!B75,SUM($A$35:$A$42) = 0,'Enter Data'!E75+'Enter Data'!F75&gt;=0.25, 'Enter Data'!H75&gt;=0.5), 9, 0)</f>
        <v>0</v>
      </c>
      <c r="B43" s="1" t="s">
        <v>61</v>
      </c>
      <c r="C43" s="1" t="s">
        <v>58</v>
      </c>
    </row>
    <row r="44" spans="1:3" x14ac:dyDescent="0.25">
      <c r="A44" s="2">
        <f>IF(AND(SUM('Enter Data'!E75:I75)='Enter Data'!B75,SUM($A$35:$A$43) = 0,'Enter Data'!I75&gt;=0.3, 'Enter Data'!E75+'Enter Data'!F75+'Enter Data'!G75&lt;0.15, 'Enter Data'!I75&gt;'Enter Data'!H75), 10, 0)</f>
        <v>0</v>
      </c>
      <c r="B44" s="1" t="s">
        <v>62</v>
      </c>
      <c r="C44" s="1" t="s">
        <v>63</v>
      </c>
    </row>
    <row r="45" spans="1:3" x14ac:dyDescent="0.25">
      <c r="A45" s="2">
        <f>IF(AND(SUM('Enter Data'!E75:I75)='Enter Data'!B75,SUM($A$35:$A$44) = 0,'Enter Data'!H75+'Enter Data'!I75&gt;=0.4, 'Enter Data'!I75&gt;'Enter Data'!H75, 'Enter Data'!E75+'Enter Data'!F75+'Enter Data'!G75&lt;15), 11, 0)</f>
        <v>0</v>
      </c>
      <c r="B45" s="1" t="s">
        <v>64</v>
      </c>
      <c r="C45" s="1" t="s">
        <v>63</v>
      </c>
    </row>
    <row r="46" spans="1:3" x14ac:dyDescent="0.25">
      <c r="A46" s="2">
        <f>IF(AND(SUM('Enter Data'!E75:I75)='Enter Data'!B75,SUM($A$35:$A$45) = 0,'Enter Data'!E75+'Enter Data'!F75&gt;=0.25, 'Enter Data'!I75&gt;=0.5), 12, 0)</f>
        <v>0</v>
      </c>
      <c r="B46" s="1" t="s">
        <v>65</v>
      </c>
      <c r="C46" s="1" t="s">
        <v>63</v>
      </c>
    </row>
    <row r="47" spans="1:3" x14ac:dyDescent="0.25">
      <c r="A47" s="2">
        <f>IF(AND(SUM('Enter Data'!E75:I75)='Enter Data'!B75,SUM($A$35:$A$46) = 0,'Enter Data'!E75+'Enter Data'!F75+'Enter Data'!G75&gt;=0.3, 'Enter Data'!I75&gt;=0.5), 13, 0)</f>
        <v>0</v>
      </c>
      <c r="B47" s="1" t="s">
        <v>66</v>
      </c>
      <c r="C47" s="1" t="s">
        <v>63</v>
      </c>
    </row>
    <row r="48" spans="1:3" x14ac:dyDescent="0.25">
      <c r="A48" s="2">
        <f>SUM(A35:A47)+1</f>
        <v>5</v>
      </c>
      <c r="B48" s="4"/>
      <c r="C48" s="4"/>
    </row>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BDD55-0484-4913-A207-25A3600B6E80}">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Data'!C76+1.5*'Enter Data'!D76&lt;0.15,1,0)</f>
        <v>0</v>
      </c>
      <c r="B2" s="1" t="s">
        <v>14</v>
      </c>
      <c r="C2" s="1" t="s">
        <v>15</v>
      </c>
    </row>
    <row r="3" spans="1:3" x14ac:dyDescent="0.25">
      <c r="A3" s="2">
        <f>IF(AND('Enter Data'!C76+1.5*'Enter Data'!D76&gt;=0.15, 'Enter Data'!C76+2*'Enter Data'!D76&lt;0.3), 2, 0)</f>
        <v>0</v>
      </c>
      <c r="B3" s="1" t="s">
        <v>16</v>
      </c>
      <c r="C3" s="1" t="s">
        <v>17</v>
      </c>
    </row>
    <row r="4" spans="1:3" x14ac:dyDescent="0.25">
      <c r="A4" s="2">
        <f>IF(OR(AND('Enter Data'!D76&gt;=0.07, 'Enter Data'!D76&lt;0.2,'Enter Data'!B76&gt;0.52,'Enter Data'!C76+2*'Enter Data'!D76&gt;=0.3), AND('Enter Data'!D76&lt;0.07, 'Enter Data'!C76&lt;0.5, 'Enter Data'!C76+2*'Enter Data'!D76&gt;=0.3)), 3,0)</f>
        <v>0</v>
      </c>
      <c r="B4" s="1" t="s">
        <v>18</v>
      </c>
      <c r="C4" s="1" t="s">
        <v>19</v>
      </c>
    </row>
    <row r="5" spans="1:3" x14ac:dyDescent="0.25">
      <c r="A5" s="2">
        <f>IF(AND('Enter Data'!D76&gt;=0.07, 'Enter Data'!D76&lt;0.27, 'Enter Data'!C76&gt;=0.28, 'Enter Data'!C76&lt;0.5, 'Enter Data'!B76&lt;=0.52), 4, 0)</f>
        <v>0</v>
      </c>
      <c r="B5" s="1" t="s">
        <v>20</v>
      </c>
      <c r="C5" s="1" t="s">
        <v>21</v>
      </c>
    </row>
    <row r="6" spans="1:3" x14ac:dyDescent="0.25">
      <c r="A6" s="2">
        <f>IF(OR(AND('Enter Data'!C76&gt;=0.5, 'Enter Data'!D76&gt;=0.12,'Enter Data'!D76&lt;0.27), AND('Enter Data'!C76&gt;=0.5,'Enter Data'!C76&lt;0.8,'Enter Data'!D76&lt;0.12)), 5,0)</f>
        <v>0</v>
      </c>
      <c r="B6" s="1" t="s">
        <v>22</v>
      </c>
      <c r="C6" s="1" t="s">
        <v>23</v>
      </c>
    </row>
    <row r="7" spans="1:3" x14ac:dyDescent="0.25">
      <c r="A7" s="2">
        <f>IF(AND('Enter Data'!C76&gt;=0.8, 'Enter Data'!D76&lt;0.12), 6, 0)</f>
        <v>6</v>
      </c>
      <c r="B7" s="1" t="s">
        <v>24</v>
      </c>
      <c r="C7" s="1" t="s">
        <v>25</v>
      </c>
    </row>
    <row r="8" spans="1:3" x14ac:dyDescent="0.25">
      <c r="A8" s="2">
        <f>IF(AND('Enter Data'!D76&gt;=0.2, 'Enter Data'!D76&lt;0.35, 'Enter Data'!C76&lt;0.28, 'Enter Data'!B76&gt;0.45), 7, 0)</f>
        <v>0</v>
      </c>
      <c r="B8" s="1" t="s">
        <v>26</v>
      </c>
      <c r="C8" s="1" t="s">
        <v>27</v>
      </c>
    </row>
    <row r="9" spans="1:3" x14ac:dyDescent="0.25">
      <c r="A9" s="2">
        <f>IF(AND('Enter Data'!D76&gt;=0.27, 'Enter Data'!D76&lt;0.4, 'Enter Data'!B76&gt;0.2, 'Enter Data'!B76&lt;=0.45), 8, 0)</f>
        <v>0</v>
      </c>
      <c r="B9" s="1" t="s">
        <v>28</v>
      </c>
      <c r="C9" s="1" t="s">
        <v>29</v>
      </c>
    </row>
    <row r="10" spans="1:3" x14ac:dyDescent="0.25">
      <c r="A10" s="2">
        <f>IF(AND('Enter Data'!D76&gt;=0.27, 'Enter Data'!D76&lt;0.4, 'Enter Data'!B76&lt;=0.2), 9, 0)</f>
        <v>0</v>
      </c>
      <c r="B10" s="1" t="s">
        <v>30</v>
      </c>
      <c r="C10" s="1" t="s">
        <v>31</v>
      </c>
    </row>
    <row r="11" spans="1:3" x14ac:dyDescent="0.25">
      <c r="A11" s="2">
        <f>IF(AND('Enter Data'!D76&gt;=0.35, 'Enter Data'!B76&gt;0.45), 10, 0)</f>
        <v>0</v>
      </c>
      <c r="B11" s="1" t="s">
        <v>32</v>
      </c>
      <c r="C11" s="1" t="s">
        <v>33</v>
      </c>
    </row>
    <row r="12" spans="1:3" x14ac:dyDescent="0.25">
      <c r="A12" s="2">
        <f>IF(AND('Enter Data'!D76&gt;=0.4, 'Enter Data'!C76&gt;=0.4), 11, 0)</f>
        <v>0</v>
      </c>
      <c r="B12" s="1" t="s">
        <v>34</v>
      </c>
      <c r="C12" s="1" t="s">
        <v>35</v>
      </c>
    </row>
    <row r="13" spans="1:3" x14ac:dyDescent="0.25">
      <c r="A13" s="2">
        <f>IF(AND('Enter Data'!D76&gt;=0.4, 'Enter Data'!B76&lt;=0.45,'Enter Data'!C76&lt;0.4),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Data'!E76:I76)='Enter Data'!B76, 'Enter Data'!E76+'Enter Data'!F76&gt;=0.25, 'Enter Data'!G76&lt;0.5, 'Enter Data'!H76&lt;0.5, 'Enter Data'!I76&lt;0.5), 1, 0)</f>
        <v>0</v>
      </c>
      <c r="B17" s="1" t="s">
        <v>38</v>
      </c>
      <c r="C17" s="1" t="s">
        <v>39</v>
      </c>
    </row>
    <row r="18" spans="1:3" x14ac:dyDescent="0.25">
      <c r="A18" s="2">
        <f>IF(AND(SUM('Enter Data'!E76:I76)='Enter Data'!B76,SUM($A$17) = 0, 'Enter Data'!E76+'Enter Data'!F76+'Enter Data'!G76&gt;=0.25, 'Enter Data'!E76+'Enter Data'!F76&lt;0.25, 'Enter Data'!H76&lt;0.5,'Enter Data'!I76&lt;0.5), 2, 0)</f>
        <v>0</v>
      </c>
      <c r="B18" s="1" t="s">
        <v>40</v>
      </c>
      <c r="C18" s="1" t="s">
        <v>15</v>
      </c>
    </row>
    <row r="19" spans="1:3" x14ac:dyDescent="0.25">
      <c r="A19" s="2">
        <f>IF(AND(SUM('Enter Data'!E76:I76)='Enter Data'!B76,SUM($A$17:$A$18) = 0, 'Enter Data'!G76&gt;=0.5, 'Enter Data'!E76+'Enter Data'!F76&gt;=0.25), 3, 0)</f>
        <v>0</v>
      </c>
      <c r="B19" s="1" t="s">
        <v>41</v>
      </c>
      <c r="C19" s="1" t="s">
        <v>15</v>
      </c>
    </row>
    <row r="20" spans="1:3" x14ac:dyDescent="0.25">
      <c r="A20" s="2">
        <f>IF(AND(SUM('Enter Data'!E76:I76)='Enter Data'!B76,SUM($A$17:$A$19) = 0, 'Enter Data'!H76&gt;=0.5, 'Enter Data'!H76&gt;'Enter Data'!I76), 4, 0)</f>
        <v>0</v>
      </c>
      <c r="B20" s="1" t="s">
        <v>42</v>
      </c>
      <c r="C20" s="1" t="s">
        <v>43</v>
      </c>
    </row>
    <row r="21" spans="1:3" x14ac:dyDescent="0.25">
      <c r="A21" s="2">
        <f>IF(AND(SUM('Enter Data'!E76:I76)='Enter Data'!B76,SUM($A$17:$A$20) = 0, 'Enter Data'!E76+'Enter Data'!F76+'Enter Data'!G76&lt;0.25, 'Enter Data'!I76&lt;0.5), 5, 0)</f>
        <v>5</v>
      </c>
      <c r="B21" s="1" t="s">
        <v>44</v>
      </c>
      <c r="C21" s="1" t="s">
        <v>43</v>
      </c>
    </row>
    <row r="22" spans="1:3" x14ac:dyDescent="0.25">
      <c r="A22" s="2">
        <f>IF(AND(SUM('Enter Data'!E76:I76)='Enter Data'!B76,SUM($A$17:$A$21) = 0, 'Enter Data'!I76&gt;=0.5),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Data'!E76:I76)='Enter Data'!B76, 'Enter Data'!E76+'Enter Data'!F76&gt;=0.25, 'Enter Data'!G76&lt;0.5, 'Enter Data'!H76&lt;0.5, 'Enter Data'!I76&lt;0.5), 1, 0)</f>
        <v>0</v>
      </c>
      <c r="B26" s="1" t="s">
        <v>38</v>
      </c>
      <c r="C26" s="1" t="s">
        <v>48</v>
      </c>
    </row>
    <row r="27" spans="1:3" x14ac:dyDescent="0.25">
      <c r="A27" s="2">
        <f>IF(AND(SUM('Enter Data'!E76:I76)='Enter Data'!B76,SUM($A$26) = 0, 'Enter Data'!E76+'Enter Data'!F76+'Enter Data'!G76&gt;=0.25, 'Enter Data'!E76+'Enter Data'!F76&lt;0.25, 'Enter Data'!H76&lt;0.5,'Enter Data'!I76&lt;0.5), 2, 0)</f>
        <v>0</v>
      </c>
      <c r="B27" s="1" t="s">
        <v>40</v>
      </c>
      <c r="C27" s="1" t="s">
        <v>17</v>
      </c>
    </row>
    <row r="28" spans="1:3" x14ac:dyDescent="0.25">
      <c r="A28" s="2">
        <f>IF(AND(SUM('Enter Data'!E76:I76)='Enter Data'!B76,SUM($A$26:$A$27) = 0, 'Enter Data'!G76&gt;=0.5, 'Enter Data'!E76+'Enter Data'!F76&gt;=0.25),3, 0)</f>
        <v>0</v>
      </c>
      <c r="B28" s="1" t="s">
        <v>41</v>
      </c>
      <c r="C28" s="1" t="s">
        <v>17</v>
      </c>
    </row>
    <row r="29" spans="1:3" x14ac:dyDescent="0.25">
      <c r="A29" s="2">
        <f>IF(AND(SUM('Enter Data'!E76:I76)='Enter Data'!B76,SUM($A$26:$A$28) = 0, 'Enter Data'!H76&gt;=0.5), 4, 0)</f>
        <v>0</v>
      </c>
      <c r="B29" s="1" t="s">
        <v>49</v>
      </c>
      <c r="C29" s="1" t="s">
        <v>50</v>
      </c>
    </row>
    <row r="30" spans="1:3" x14ac:dyDescent="0.25">
      <c r="A30" s="2">
        <f>IF(AND(SUM('Enter Data'!E76:I76)='Enter Data'!B76,SUM($A$26:$A$29) = 0, 'Enter Data'!E76+'Enter Data'!F76+'Enter Data'!G76&lt;0.25, 'Enter Data'!I76&lt;0.5), 5, 0)</f>
        <v>5</v>
      </c>
      <c r="B30" s="1" t="s">
        <v>44</v>
      </c>
      <c r="C30" s="1" t="s">
        <v>50</v>
      </c>
    </row>
    <row r="31" spans="1:3" x14ac:dyDescent="0.25">
      <c r="A31" s="2">
        <f>IF(AND(SUM('Enter Data'!E76:I76)='Enter Data'!B76,SUM($A$26:$A$30) = 0, 'Enter Data'!I76&gt;=0.5),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Data'!E76:I76)='Enter Data'!B76, 'Enter Data'!E76+'Enter Data'!F76&gt;=0.25, 'Enter Data'!G76&lt;0.5, 'Enter Data'!H76&lt;0.5, 'Enter Data'!I76&lt;0.5), 1, 0)</f>
        <v>0</v>
      </c>
      <c r="B35" s="1" t="s">
        <v>38</v>
      </c>
      <c r="C35" s="1" t="s">
        <v>11</v>
      </c>
    </row>
    <row r="36" spans="1:3" x14ac:dyDescent="0.25">
      <c r="A36" s="2">
        <f>IF(AND(SUM('Enter Data'!E76:I76)='Enter Data'!B76,SUM($A$35) = 0,'Enter Data'!E76+'Enter Data'!F76+'Enter Data'!G76&gt;=0.3, 'Enter Data'!I76&gt;=0.3, 'Enter Data'!I76&lt;0.5), 2, 0)</f>
        <v>0</v>
      </c>
      <c r="B36" s="1" t="s">
        <v>53</v>
      </c>
      <c r="C36" s="1" t="s">
        <v>11</v>
      </c>
    </row>
    <row r="37" spans="1:3" x14ac:dyDescent="0.25">
      <c r="A37" s="2">
        <f>IF(AND(SUM('Enter Data'!E76:I76)='Enter Data'!B76,SUM($A$35:$A$36) = 0, 'Enter Data'!E76+'Enter Data'!F76+'Enter Data'!G76&gt;=0.3, 'Enter Data'!E76+'Enter Data'!F76&lt;0.25, 'Enter Data'!H76&lt;0.3,'Enter Data'!I76&lt;0.3), 3, 0)</f>
        <v>0</v>
      </c>
      <c r="B37" s="1" t="s">
        <v>54</v>
      </c>
      <c r="C37" s="1" t="s">
        <v>19</v>
      </c>
    </row>
    <row r="38" spans="1:3" x14ac:dyDescent="0.25">
      <c r="A38" s="2">
        <f>IF(AND(SUM('Enter Data'!E76:I76)='Enter Data'!B76,SUM($A$35:$A$37) = 0,'Enter Data'!E76+'Enter Data'!F76+'Enter Data'!G76&lt;=0.15,'Enter Data'!H76&lt;0.3,'Enter Data'!I76&lt;0.3,'Enter Data'!H76+'Enter Data'!I76&lt;0.4), 4, 0)</f>
        <v>4</v>
      </c>
      <c r="B38" s="1" t="s">
        <v>55</v>
      </c>
      <c r="C38" s="1" t="s">
        <v>19</v>
      </c>
    </row>
    <row r="39" spans="1:3" x14ac:dyDescent="0.25">
      <c r="A39" s="2">
        <f>IF(AND(SUM('Enter Data'!E76:I76)='Enter Data'!B76,SUM($A$35:$A$38) = 0,'Enter Data'!E76+'Enter Data'!F76&gt;=0.25, 'Enter Data'!G76&gt;=0.5), 5, 0)</f>
        <v>0</v>
      </c>
      <c r="B39" s="1" t="s">
        <v>56</v>
      </c>
      <c r="C39" s="1" t="s">
        <v>19</v>
      </c>
    </row>
    <row r="40" spans="1:3" x14ac:dyDescent="0.25">
      <c r="A40" s="2">
        <f>IF(AND(SUM('Enter Data'!E76:I76)='Enter Data'!B76,SUM($A$35:$A$39) = 0,'Enter Data'!H76&gt;=0.3,'Enter Data'!I76&lt;0.3, 'Enter Data'!E76+'Enter Data'!F76&lt;0.25), 6, 0)</f>
        <v>0</v>
      </c>
      <c r="B40" s="1" t="s">
        <v>57</v>
      </c>
      <c r="C40" s="1" t="s">
        <v>58</v>
      </c>
    </row>
    <row r="41" spans="1:3" x14ac:dyDescent="0.25">
      <c r="A41" s="2">
        <f>IF(AND(SUM('Enter Data'!E76:I76)='Enter Data'!B76,SUM($A$35:$A$40) = 0,'Enter Data'!E76+'Enter Data'!F76+'Enter Data'!G76&gt;=0.15, 'Enter Data'!E76+'Enter Data'!F76+'Enter Data'!G76&lt;0.3, 'Enter Data'!E76+'Enter Data'!F76&lt;0.25), 7, 0)</f>
        <v>0</v>
      </c>
      <c r="B41" s="1" t="s">
        <v>59</v>
      </c>
      <c r="C41" s="1" t="s">
        <v>58</v>
      </c>
    </row>
    <row r="42" spans="1:3" x14ac:dyDescent="0.25">
      <c r="A42" s="2">
        <f>IF(AND(SUM('Enter Data'!E76:I76)='Enter Data'!B76,SUM($A$35:$A$41) = 0,'Enter Data'!H76+'Enter Data'!I76&gt;=0.4, 'Enter Data'!H76&gt;='Enter Data'!I76, 'Enter Data'!E76+'Enter Data'!F76+'Enter Data'!G76&lt;=0.15), 8, 0)</f>
        <v>0</v>
      </c>
      <c r="B42" s="1" t="s">
        <v>60</v>
      </c>
      <c r="C42" s="1" t="s">
        <v>58</v>
      </c>
    </row>
    <row r="43" spans="1:3" x14ac:dyDescent="0.25">
      <c r="A43" s="2">
        <f>IF(AND(SUM('Enter Data'!E76:I76)='Enter Data'!B76,SUM($A$35:$A$42) = 0,'Enter Data'!E76+'Enter Data'!F76&gt;=0.25, 'Enter Data'!H76&gt;=0.5), 9, 0)</f>
        <v>0</v>
      </c>
      <c r="B43" s="1" t="s">
        <v>61</v>
      </c>
      <c r="C43" s="1" t="s">
        <v>58</v>
      </c>
    </row>
    <row r="44" spans="1:3" x14ac:dyDescent="0.25">
      <c r="A44" s="2">
        <f>IF(AND(SUM('Enter Data'!E76:I76)='Enter Data'!B76,SUM($A$35:$A$43) = 0,'Enter Data'!I76&gt;=0.3, 'Enter Data'!E76+'Enter Data'!F76+'Enter Data'!G76&lt;0.15, 'Enter Data'!I76&gt;'Enter Data'!H76), 10, 0)</f>
        <v>0</v>
      </c>
      <c r="B44" s="1" t="s">
        <v>62</v>
      </c>
      <c r="C44" s="1" t="s">
        <v>63</v>
      </c>
    </row>
    <row r="45" spans="1:3" x14ac:dyDescent="0.25">
      <c r="A45" s="2">
        <f>IF(AND(SUM('Enter Data'!E76:I76)='Enter Data'!B76,SUM($A$35:$A$44) = 0,'Enter Data'!H76+'Enter Data'!I76&gt;=0.4, 'Enter Data'!I76&gt;'Enter Data'!H76, 'Enter Data'!E76+'Enter Data'!F76+'Enter Data'!G76&lt;15), 11, 0)</f>
        <v>0</v>
      </c>
      <c r="B45" s="1" t="s">
        <v>64</v>
      </c>
      <c r="C45" s="1" t="s">
        <v>63</v>
      </c>
    </row>
    <row r="46" spans="1:3" x14ac:dyDescent="0.25">
      <c r="A46" s="2">
        <f>IF(AND(SUM('Enter Data'!E76:I76)='Enter Data'!B76,SUM($A$35:$A$45) = 0,'Enter Data'!E76+'Enter Data'!F76&gt;=0.25, 'Enter Data'!I76&gt;=0.5), 12, 0)</f>
        <v>0</v>
      </c>
      <c r="B46" s="1" t="s">
        <v>65</v>
      </c>
      <c r="C46" s="1" t="s">
        <v>63</v>
      </c>
    </row>
    <row r="47" spans="1:3" x14ac:dyDescent="0.25">
      <c r="A47" s="2">
        <f>IF(AND(SUM('Enter Data'!E76:I76)='Enter Data'!B76,SUM($A$35:$A$46) = 0,'Enter Data'!E76+'Enter Data'!F76+'Enter Data'!G76&gt;=0.3, 'Enter Data'!I76&gt;=0.5), 13, 0)</f>
        <v>0</v>
      </c>
      <c r="B47" s="1" t="s">
        <v>66</v>
      </c>
      <c r="C47" s="1" t="s">
        <v>63</v>
      </c>
    </row>
    <row r="48" spans="1:3" x14ac:dyDescent="0.25">
      <c r="A48" s="2">
        <f>SUM(A35:A47)+1</f>
        <v>5</v>
      </c>
      <c r="B48" s="4"/>
      <c r="C48" s="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8CE7C-22B2-4392-B1E2-781AB66153D8}">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Data'!C5+1.5*'Enter Data'!D5&lt;0.15,1,0)</f>
        <v>0</v>
      </c>
      <c r="B2" s="1" t="s">
        <v>14</v>
      </c>
      <c r="C2" s="1" t="s">
        <v>15</v>
      </c>
    </row>
    <row r="3" spans="1:3" x14ac:dyDescent="0.25">
      <c r="A3" s="2">
        <f>IF(AND('Enter Data'!C5+1.5*'Enter Data'!D5&gt;=0.15, 'Enter Data'!C5+2*'Enter Data'!D5&lt;0.3), 2, 0)</f>
        <v>0</v>
      </c>
      <c r="B3" s="1" t="s">
        <v>16</v>
      </c>
      <c r="C3" s="1" t="s">
        <v>17</v>
      </c>
    </row>
    <row r="4" spans="1:3" x14ac:dyDescent="0.25">
      <c r="A4" s="2">
        <f>IF(OR(AND('Enter Data'!D5&gt;=0.07, 'Enter Data'!D5&lt;0.2,'Enter Data'!B5&gt;0.52,'Enter Data'!C5+2*'Enter Data'!D5&gt;=0.3), AND('Enter Data'!D5&lt;0.07, 'Enter Data'!C5&lt;0.5, 'Enter Data'!C5+2*'Enter Data'!D5&gt;=0.3)), 3,0)</f>
        <v>0</v>
      </c>
      <c r="B4" s="1" t="s">
        <v>18</v>
      </c>
      <c r="C4" s="1" t="s">
        <v>19</v>
      </c>
    </row>
    <row r="5" spans="1:3" x14ac:dyDescent="0.25">
      <c r="A5" s="2">
        <f>IF(AND('Enter Data'!D5&gt;=0.07, 'Enter Data'!D5&lt;0.27, 'Enter Data'!C5&gt;=0.28, 'Enter Data'!C5&lt;0.5, 'Enter Data'!B5&lt;=0.52), 4, 0)</f>
        <v>0</v>
      </c>
      <c r="B5" s="1" t="s">
        <v>20</v>
      </c>
      <c r="C5" s="1" t="s">
        <v>21</v>
      </c>
    </row>
    <row r="6" spans="1:3" x14ac:dyDescent="0.25">
      <c r="A6" s="2">
        <f>IF(OR(AND('Enter Data'!C5&gt;=0.5, 'Enter Data'!D5&gt;=0.12,'Enter Data'!D5&lt;0.27), AND('Enter Data'!C5&gt;=0.5,'Enter Data'!C5&lt;0.8,'Enter Data'!D5&lt;0.12)), 5,0)</f>
        <v>0</v>
      </c>
      <c r="B6" s="1" t="s">
        <v>22</v>
      </c>
      <c r="C6" s="1" t="s">
        <v>23</v>
      </c>
    </row>
    <row r="7" spans="1:3" x14ac:dyDescent="0.25">
      <c r="A7" s="2">
        <f>IF(AND('Enter Data'!C5&gt;=0.8, 'Enter Data'!D5&lt;0.12), 6, 0)</f>
        <v>6</v>
      </c>
      <c r="B7" s="1" t="s">
        <v>24</v>
      </c>
      <c r="C7" s="1" t="s">
        <v>25</v>
      </c>
    </row>
    <row r="8" spans="1:3" x14ac:dyDescent="0.25">
      <c r="A8" s="2">
        <f>IF(AND('Enter Data'!D5&gt;=0.2, 'Enter Data'!D5&lt;0.35, 'Enter Data'!C5&lt;0.28, 'Enter Data'!B5&gt;0.45), 7, 0)</f>
        <v>0</v>
      </c>
      <c r="B8" s="1" t="s">
        <v>26</v>
      </c>
      <c r="C8" s="1" t="s">
        <v>27</v>
      </c>
    </row>
    <row r="9" spans="1:3" x14ac:dyDescent="0.25">
      <c r="A9" s="2">
        <f>IF(AND('Enter Data'!D5&gt;=0.27, 'Enter Data'!D5&lt;0.4, 'Enter Data'!B5&gt;0.2, 'Enter Data'!B5&lt;=0.45), 8, 0)</f>
        <v>0</v>
      </c>
      <c r="B9" s="1" t="s">
        <v>28</v>
      </c>
      <c r="C9" s="1" t="s">
        <v>29</v>
      </c>
    </row>
    <row r="10" spans="1:3" x14ac:dyDescent="0.25">
      <c r="A10" s="2">
        <f>IF(AND('Enter Data'!D5&gt;=0.27, 'Enter Data'!D5&lt;0.4, 'Enter Data'!B5&lt;=0.2), 9, 0)</f>
        <v>0</v>
      </c>
      <c r="B10" s="1" t="s">
        <v>30</v>
      </c>
      <c r="C10" s="1" t="s">
        <v>31</v>
      </c>
    </row>
    <row r="11" spans="1:3" x14ac:dyDescent="0.25">
      <c r="A11" s="2">
        <f>IF(AND('Enter Data'!D5&gt;=0.35, 'Enter Data'!B5&gt;0.45), 10, 0)</f>
        <v>0</v>
      </c>
      <c r="B11" s="1" t="s">
        <v>32</v>
      </c>
      <c r="C11" s="1" t="s">
        <v>33</v>
      </c>
    </row>
    <row r="12" spans="1:3" x14ac:dyDescent="0.25">
      <c r="A12" s="2">
        <f>IF(AND('Enter Data'!D5&gt;=0.4, 'Enter Data'!C5&gt;=0.4), 11, 0)</f>
        <v>0</v>
      </c>
      <c r="B12" s="1" t="s">
        <v>34</v>
      </c>
      <c r="C12" s="1" t="s">
        <v>35</v>
      </c>
    </row>
    <row r="13" spans="1:3" x14ac:dyDescent="0.25">
      <c r="A13" s="2">
        <f>IF(AND('Enter Data'!D5&gt;=0.4, 'Enter Data'!B5&lt;=0.45,'Enter Data'!C5&lt;0.4),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Data'!E5:I5)='Enter Data'!B5, 'Enter Data'!E5+'Enter Data'!F5&gt;=0.25, 'Enter Data'!G5&lt;0.5, 'Enter Data'!H5&lt;0.5, 'Enter Data'!I5&lt;0.5), 1, 0)</f>
        <v>0</v>
      </c>
      <c r="B17" s="1" t="s">
        <v>38</v>
      </c>
      <c r="C17" s="1" t="s">
        <v>39</v>
      </c>
    </row>
    <row r="18" spans="1:3" x14ac:dyDescent="0.25">
      <c r="A18" s="2">
        <f>IF(AND(SUM('Enter Data'!E5:I5)='Enter Data'!B5,SUM($A$17) = 0, 'Enter Data'!E5+'Enter Data'!F5+'Enter Data'!G5&gt;=0.25, 'Enter Data'!E5+'Enter Data'!F5&lt;0.25, 'Enter Data'!H5&lt;0.5,'Enter Data'!I5&lt;0.5), 2, 0)</f>
        <v>0</v>
      </c>
      <c r="B18" s="1" t="s">
        <v>40</v>
      </c>
      <c r="C18" s="1" t="s">
        <v>15</v>
      </c>
    </row>
    <row r="19" spans="1:3" x14ac:dyDescent="0.25">
      <c r="A19" s="2">
        <f>IF(AND(SUM('Enter Data'!E5:I5)='Enter Data'!B5,SUM($A$17:$A$18) = 0, 'Enter Data'!G5&gt;=0.5, 'Enter Data'!E5+'Enter Data'!F5&gt;=0.25), 3, 0)</f>
        <v>0</v>
      </c>
      <c r="B19" s="1" t="s">
        <v>41</v>
      </c>
      <c r="C19" s="1" t="s">
        <v>15</v>
      </c>
    </row>
    <row r="20" spans="1:3" x14ac:dyDescent="0.25">
      <c r="A20" s="2">
        <f>IF(AND(SUM('Enter Data'!E5:I5)='Enter Data'!B5,SUM($A$17:$A$19) = 0, 'Enter Data'!H5&gt;=0.5, 'Enter Data'!H5&gt;'Enter Data'!I5), 4, 0)</f>
        <v>0</v>
      </c>
      <c r="B20" s="1" t="s">
        <v>42</v>
      </c>
      <c r="C20" s="1" t="s">
        <v>43</v>
      </c>
    </row>
    <row r="21" spans="1:3" x14ac:dyDescent="0.25">
      <c r="A21" s="2">
        <f>IF(AND(SUM('Enter Data'!E5:I5)='Enter Data'!B5,SUM($A$17:$A$20) = 0, 'Enter Data'!E5+'Enter Data'!F5+'Enter Data'!G5&lt;0.25, 'Enter Data'!I5&lt;0.5), 5, 0)</f>
        <v>5</v>
      </c>
      <c r="B21" s="1" t="s">
        <v>44</v>
      </c>
      <c r="C21" s="1" t="s">
        <v>43</v>
      </c>
    </row>
    <row r="22" spans="1:3" x14ac:dyDescent="0.25">
      <c r="A22" s="2">
        <f>IF(AND(SUM('Enter Data'!E5:I5)='Enter Data'!B5,SUM($A$17:$A$21) = 0, 'Enter Data'!I5&gt;=0.5),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Data'!E5:I5)='Enter Data'!B5, 'Enter Data'!E5+'Enter Data'!F5&gt;=0.25, 'Enter Data'!G5&lt;0.5, 'Enter Data'!H5&lt;0.5, 'Enter Data'!I5&lt;0.5), 1, 0)</f>
        <v>0</v>
      </c>
      <c r="B26" s="1" t="s">
        <v>38</v>
      </c>
      <c r="C26" s="1" t="s">
        <v>48</v>
      </c>
    </row>
    <row r="27" spans="1:3" x14ac:dyDescent="0.25">
      <c r="A27" s="2">
        <f>IF(AND(SUM('Enter Data'!E5:I5)='Enter Data'!B5,SUM($A$26) = 0, 'Enter Data'!E5+'Enter Data'!F5+'Enter Data'!G5&gt;=0.25, 'Enter Data'!E5+'Enter Data'!F5&lt;0.25, 'Enter Data'!H5&lt;0.5,'Enter Data'!I5&lt;0.5), 2, 0)</f>
        <v>0</v>
      </c>
      <c r="B27" s="1" t="s">
        <v>40</v>
      </c>
      <c r="C27" s="1" t="s">
        <v>17</v>
      </c>
    </row>
    <row r="28" spans="1:3" x14ac:dyDescent="0.25">
      <c r="A28" s="2">
        <f>IF(AND(SUM('Enter Data'!E5:I5)='Enter Data'!B5,SUM($A$26:$A$27) = 0, 'Enter Data'!G5&gt;=0.5, 'Enter Data'!E5+'Enter Data'!F5&gt;=0.25),3, 0)</f>
        <v>0</v>
      </c>
      <c r="B28" s="1" t="s">
        <v>41</v>
      </c>
      <c r="C28" s="1" t="s">
        <v>17</v>
      </c>
    </row>
    <row r="29" spans="1:3" x14ac:dyDescent="0.25">
      <c r="A29" s="2">
        <f>IF(AND(SUM('Enter Data'!E5:I5)='Enter Data'!B5,SUM($A$26:$A$28) = 0, 'Enter Data'!H5&gt;=0.5), 4, 0)</f>
        <v>0</v>
      </c>
      <c r="B29" s="1" t="s">
        <v>49</v>
      </c>
      <c r="C29" s="1" t="s">
        <v>50</v>
      </c>
    </row>
    <row r="30" spans="1:3" x14ac:dyDescent="0.25">
      <c r="A30" s="2">
        <f>IF(AND(SUM('Enter Data'!E5:I5)='Enter Data'!B5,SUM($A$26:$A$29) = 0, 'Enter Data'!E5+'Enter Data'!F5+'Enter Data'!G5&lt;0.25, 'Enter Data'!I5&lt;0.5), 5, 0)</f>
        <v>5</v>
      </c>
      <c r="B30" s="1" t="s">
        <v>44</v>
      </c>
      <c r="C30" s="1" t="s">
        <v>50</v>
      </c>
    </row>
    <row r="31" spans="1:3" x14ac:dyDescent="0.25">
      <c r="A31" s="2">
        <f>IF(AND(SUM('Enter Data'!E5:I5)='Enter Data'!B5,SUM($A$26:$A$30) = 0, 'Enter Data'!I5&gt;=0.5),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Data'!E5:I5)='Enter Data'!B5, 'Enter Data'!E5+'Enter Data'!F5&gt;=0.25, 'Enter Data'!G5&lt;0.5, 'Enter Data'!H5&lt;0.5, 'Enter Data'!I5&lt;0.5), 1, 0)</f>
        <v>0</v>
      </c>
      <c r="B35" s="1" t="s">
        <v>38</v>
      </c>
      <c r="C35" s="1" t="s">
        <v>11</v>
      </c>
    </row>
    <row r="36" spans="1:3" x14ac:dyDescent="0.25">
      <c r="A36" s="2">
        <f>IF(AND(SUM('Enter Data'!E5:I5)='Enter Data'!B5,SUM($A$35) = 0,'Enter Data'!E5+'Enter Data'!F5+'Enter Data'!G5&gt;=0.3, 'Enter Data'!I5&gt;=0.3, 'Enter Data'!I5&lt;0.5), 2, 0)</f>
        <v>0</v>
      </c>
      <c r="B36" s="1" t="s">
        <v>53</v>
      </c>
      <c r="C36" s="1" t="s">
        <v>11</v>
      </c>
    </row>
    <row r="37" spans="1:3" x14ac:dyDescent="0.25">
      <c r="A37" s="2">
        <f>IF(AND(SUM('Enter Data'!E5:I5)='Enter Data'!B5,SUM($A$35:$A$36) = 0, 'Enter Data'!E5+'Enter Data'!F5+'Enter Data'!G5&gt;=0.3, 'Enter Data'!E5+'Enter Data'!F5&lt;0.25, 'Enter Data'!H5&lt;0.3,'Enter Data'!I5&lt;0.3), 3, 0)</f>
        <v>0</v>
      </c>
      <c r="B37" s="1" t="s">
        <v>54</v>
      </c>
      <c r="C37" s="1" t="s">
        <v>19</v>
      </c>
    </row>
    <row r="38" spans="1:3" x14ac:dyDescent="0.25">
      <c r="A38" s="2">
        <f>IF(AND(SUM('Enter Data'!E5:I5)='Enter Data'!B5,SUM($A$35:$A$37) = 0,'Enter Data'!E5+'Enter Data'!F5+'Enter Data'!G5&lt;=0.15,'Enter Data'!H5&lt;0.3,'Enter Data'!I5&lt;0.3,'Enter Data'!H5+'Enter Data'!I5&lt;0.4), 4, 0)</f>
        <v>4</v>
      </c>
      <c r="B38" s="1" t="s">
        <v>55</v>
      </c>
      <c r="C38" s="1" t="s">
        <v>19</v>
      </c>
    </row>
    <row r="39" spans="1:3" x14ac:dyDescent="0.25">
      <c r="A39" s="2">
        <f>IF(AND(SUM('Enter Data'!E5:I5)='Enter Data'!B5,SUM($A$35:$A$38) = 0,'Enter Data'!E5+'Enter Data'!F5&gt;=0.25, 'Enter Data'!G5&gt;=0.5), 5, 0)</f>
        <v>0</v>
      </c>
      <c r="B39" s="1" t="s">
        <v>56</v>
      </c>
      <c r="C39" s="1" t="s">
        <v>19</v>
      </c>
    </row>
    <row r="40" spans="1:3" x14ac:dyDescent="0.25">
      <c r="A40" s="2">
        <f>IF(AND(SUM('Enter Data'!E5:I5)='Enter Data'!B5,SUM($A$35:$A$39) = 0,'Enter Data'!H5&gt;=0.3,'Enter Data'!I5&lt;0.3, 'Enter Data'!E5+'Enter Data'!F5&lt;0.25), 6, 0)</f>
        <v>0</v>
      </c>
      <c r="B40" s="1" t="s">
        <v>57</v>
      </c>
      <c r="C40" s="1" t="s">
        <v>58</v>
      </c>
    </row>
    <row r="41" spans="1:3" x14ac:dyDescent="0.25">
      <c r="A41" s="2">
        <f>IF(AND(SUM('Enter Data'!E5:I5)='Enter Data'!B5,SUM($A$35:$A$40) = 0,'Enter Data'!E5+'Enter Data'!F5+'Enter Data'!G5&gt;=0.15, 'Enter Data'!E5+'Enter Data'!F5+'Enter Data'!G5&lt;0.3, 'Enter Data'!E5+'Enter Data'!F5&lt;0.25), 7, 0)</f>
        <v>0</v>
      </c>
      <c r="B41" s="1" t="s">
        <v>59</v>
      </c>
      <c r="C41" s="1" t="s">
        <v>58</v>
      </c>
    </row>
    <row r="42" spans="1:3" x14ac:dyDescent="0.25">
      <c r="A42" s="2">
        <f>IF(AND(SUM('Enter Data'!E5:I5)='Enter Data'!B5,SUM($A$35:$A$41) = 0,'Enter Data'!H5+'Enter Data'!I5&gt;=0.4, 'Enter Data'!H5&gt;='Enter Data'!I5, 'Enter Data'!E5+'Enter Data'!F5+'Enter Data'!G5&lt;=0.15), 8, 0)</f>
        <v>0</v>
      </c>
      <c r="B42" s="1" t="s">
        <v>60</v>
      </c>
      <c r="C42" s="1" t="s">
        <v>58</v>
      </c>
    </row>
    <row r="43" spans="1:3" x14ac:dyDescent="0.25">
      <c r="A43" s="2">
        <f>IF(AND(SUM('Enter Data'!E5:I5)='Enter Data'!B5,SUM($A$35:$A$42) = 0,'Enter Data'!E5+'Enter Data'!F5&gt;=0.25, 'Enter Data'!H5&gt;=0.5), 9, 0)</f>
        <v>0</v>
      </c>
      <c r="B43" s="1" t="s">
        <v>61</v>
      </c>
      <c r="C43" s="1" t="s">
        <v>58</v>
      </c>
    </row>
    <row r="44" spans="1:3" x14ac:dyDescent="0.25">
      <c r="A44" s="2">
        <f>IF(AND(SUM('Enter Data'!E5:I5)='Enter Data'!B5,SUM($A$35:$A$43) = 0,'Enter Data'!I5&gt;=0.3, 'Enter Data'!E5+'Enter Data'!F5+'Enter Data'!G5&lt;0.15, 'Enter Data'!I5&gt;'Enter Data'!H5), 10, 0)</f>
        <v>0</v>
      </c>
      <c r="B44" s="1" t="s">
        <v>62</v>
      </c>
      <c r="C44" s="1" t="s">
        <v>63</v>
      </c>
    </row>
    <row r="45" spans="1:3" x14ac:dyDescent="0.25">
      <c r="A45" s="2">
        <f>IF(AND(SUM('Enter Data'!E5:I5)='Enter Data'!B5,SUM($A$35:$A$44) = 0,'Enter Data'!H5+'Enter Data'!I5&gt;=0.4, 'Enter Data'!I5&gt;'Enter Data'!H5, 'Enter Data'!E5+'Enter Data'!F5+'Enter Data'!G5&lt;15), 11, 0)</f>
        <v>0</v>
      </c>
      <c r="B45" s="1" t="s">
        <v>64</v>
      </c>
      <c r="C45" s="1" t="s">
        <v>63</v>
      </c>
    </row>
    <row r="46" spans="1:3" x14ac:dyDescent="0.25">
      <c r="A46" s="2">
        <f>IF(AND(SUM('Enter Data'!E5:I5)='Enter Data'!B5,SUM($A$35:$A$45) = 0,'Enter Data'!E5+'Enter Data'!F5&gt;=0.25, 'Enter Data'!I5&gt;=0.5), 12, 0)</f>
        <v>0</v>
      </c>
      <c r="B46" s="1" t="s">
        <v>65</v>
      </c>
      <c r="C46" s="1" t="s">
        <v>63</v>
      </c>
    </row>
    <row r="47" spans="1:3" x14ac:dyDescent="0.25">
      <c r="A47" s="2">
        <f>IF(AND(SUM('Enter Data'!E5:I5)='Enter Data'!B5,SUM($A$35:$A$46) = 0,'Enter Data'!E5+'Enter Data'!F5+'Enter Data'!G5&gt;=0.3, 'Enter Data'!I5&gt;=0.5), 13, 0)</f>
        <v>0</v>
      </c>
      <c r="B47" s="1" t="s">
        <v>66</v>
      </c>
      <c r="C47" s="1" t="s">
        <v>63</v>
      </c>
    </row>
    <row r="48" spans="1:3" x14ac:dyDescent="0.25">
      <c r="A48" s="2">
        <f>SUM(A35:A47)+1</f>
        <v>5</v>
      </c>
      <c r="B48" s="4"/>
      <c r="C48" s="4"/>
    </row>
  </sheetData>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AF851-3D39-4A13-8759-34A9AAFF3AB5}">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Data'!C77+1.5*'Enter Data'!D77&lt;0.15,1,0)</f>
        <v>0</v>
      </c>
      <c r="B2" s="1" t="s">
        <v>14</v>
      </c>
      <c r="C2" s="1" t="s">
        <v>15</v>
      </c>
    </row>
    <row r="3" spans="1:3" x14ac:dyDescent="0.25">
      <c r="A3" s="2">
        <f>IF(AND('Enter Data'!C77+1.5*'Enter Data'!D77&gt;=0.15, 'Enter Data'!C77+2*'Enter Data'!D77&lt;0.3), 2, 0)</f>
        <v>0</v>
      </c>
      <c r="B3" s="1" t="s">
        <v>16</v>
      </c>
      <c r="C3" s="1" t="s">
        <v>17</v>
      </c>
    </row>
    <row r="4" spans="1:3" x14ac:dyDescent="0.25">
      <c r="A4" s="2">
        <f>IF(OR(AND('Enter Data'!D77&gt;=0.07, 'Enter Data'!D77&lt;0.2,'Enter Data'!B77&gt;0.52,'Enter Data'!C77+2*'Enter Data'!D77&gt;=0.3), AND('Enter Data'!D77&lt;0.07, 'Enter Data'!C77&lt;0.5, 'Enter Data'!C77+2*'Enter Data'!D77&gt;=0.3)), 3,0)</f>
        <v>0</v>
      </c>
      <c r="B4" s="1" t="s">
        <v>18</v>
      </c>
      <c r="C4" s="1" t="s">
        <v>19</v>
      </c>
    </row>
    <row r="5" spans="1:3" x14ac:dyDescent="0.25">
      <c r="A5" s="2">
        <f>IF(AND('Enter Data'!D77&gt;=0.07, 'Enter Data'!D77&lt;0.27, 'Enter Data'!C77&gt;=0.28, 'Enter Data'!C77&lt;0.5, 'Enter Data'!B77&lt;=0.52), 4, 0)</f>
        <v>0</v>
      </c>
      <c r="B5" s="1" t="s">
        <v>20</v>
      </c>
      <c r="C5" s="1" t="s">
        <v>21</v>
      </c>
    </row>
    <row r="6" spans="1:3" x14ac:dyDescent="0.25">
      <c r="A6" s="2">
        <f>IF(OR(AND('Enter Data'!C77&gt;=0.5, 'Enter Data'!D77&gt;=0.12,'Enter Data'!D77&lt;0.27), AND('Enter Data'!C77&gt;=0.5,'Enter Data'!C77&lt;0.8,'Enter Data'!D77&lt;0.12)), 5,0)</f>
        <v>0</v>
      </c>
      <c r="B6" s="1" t="s">
        <v>22</v>
      </c>
      <c r="C6" s="1" t="s">
        <v>23</v>
      </c>
    </row>
    <row r="7" spans="1:3" x14ac:dyDescent="0.25">
      <c r="A7" s="2">
        <f>IF(AND('Enter Data'!C77&gt;=0.8, 'Enter Data'!D77&lt;0.12), 6, 0)</f>
        <v>6</v>
      </c>
      <c r="B7" s="1" t="s">
        <v>24</v>
      </c>
      <c r="C7" s="1" t="s">
        <v>25</v>
      </c>
    </row>
    <row r="8" spans="1:3" x14ac:dyDescent="0.25">
      <c r="A8" s="2">
        <f>IF(AND('Enter Data'!D77&gt;=0.2, 'Enter Data'!D77&lt;0.35, 'Enter Data'!C77&lt;0.28, 'Enter Data'!B77&gt;0.45), 7, 0)</f>
        <v>0</v>
      </c>
      <c r="B8" s="1" t="s">
        <v>26</v>
      </c>
      <c r="C8" s="1" t="s">
        <v>27</v>
      </c>
    </row>
    <row r="9" spans="1:3" x14ac:dyDescent="0.25">
      <c r="A9" s="2">
        <f>IF(AND('Enter Data'!D77&gt;=0.27, 'Enter Data'!D77&lt;0.4, 'Enter Data'!B77&gt;0.2, 'Enter Data'!B77&lt;=0.45), 8, 0)</f>
        <v>0</v>
      </c>
      <c r="B9" s="1" t="s">
        <v>28</v>
      </c>
      <c r="C9" s="1" t="s">
        <v>29</v>
      </c>
    </row>
    <row r="10" spans="1:3" x14ac:dyDescent="0.25">
      <c r="A10" s="2">
        <f>IF(AND('Enter Data'!D77&gt;=0.27, 'Enter Data'!D77&lt;0.4, 'Enter Data'!B77&lt;=0.2), 9, 0)</f>
        <v>0</v>
      </c>
      <c r="B10" s="1" t="s">
        <v>30</v>
      </c>
      <c r="C10" s="1" t="s">
        <v>31</v>
      </c>
    </row>
    <row r="11" spans="1:3" x14ac:dyDescent="0.25">
      <c r="A11" s="2">
        <f>IF(AND('Enter Data'!D77&gt;=0.35, 'Enter Data'!B77&gt;0.45), 10, 0)</f>
        <v>0</v>
      </c>
      <c r="B11" s="1" t="s">
        <v>32</v>
      </c>
      <c r="C11" s="1" t="s">
        <v>33</v>
      </c>
    </row>
    <row r="12" spans="1:3" x14ac:dyDescent="0.25">
      <c r="A12" s="2">
        <f>IF(AND('Enter Data'!D77&gt;=0.4, 'Enter Data'!C77&gt;=0.4), 11, 0)</f>
        <v>0</v>
      </c>
      <c r="B12" s="1" t="s">
        <v>34</v>
      </c>
      <c r="C12" s="1" t="s">
        <v>35</v>
      </c>
    </row>
    <row r="13" spans="1:3" x14ac:dyDescent="0.25">
      <c r="A13" s="2">
        <f>IF(AND('Enter Data'!D77&gt;=0.4, 'Enter Data'!B77&lt;=0.45,'Enter Data'!C77&lt;0.4),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Data'!E77:I77)='Enter Data'!B77, 'Enter Data'!E77+'Enter Data'!F77&gt;=0.25, 'Enter Data'!G77&lt;0.5, 'Enter Data'!H77&lt;0.5, 'Enter Data'!I77&lt;0.5), 1, 0)</f>
        <v>0</v>
      </c>
      <c r="B17" s="1" t="s">
        <v>38</v>
      </c>
      <c r="C17" s="1" t="s">
        <v>39</v>
      </c>
    </row>
    <row r="18" spans="1:3" x14ac:dyDescent="0.25">
      <c r="A18" s="2">
        <f>IF(AND(SUM('Enter Data'!E77:I77)='Enter Data'!B77,SUM($A$17) = 0, 'Enter Data'!E77+'Enter Data'!F77+'Enter Data'!G77&gt;=0.25, 'Enter Data'!E77+'Enter Data'!F77&lt;0.25, 'Enter Data'!H77&lt;0.5,'Enter Data'!I77&lt;0.5), 2, 0)</f>
        <v>0</v>
      </c>
      <c r="B18" s="1" t="s">
        <v>40</v>
      </c>
      <c r="C18" s="1" t="s">
        <v>15</v>
      </c>
    </row>
    <row r="19" spans="1:3" x14ac:dyDescent="0.25">
      <c r="A19" s="2">
        <f>IF(AND(SUM('Enter Data'!E77:I77)='Enter Data'!B77,SUM($A$17:$A$18) = 0, 'Enter Data'!G77&gt;=0.5, 'Enter Data'!E77+'Enter Data'!F77&gt;=0.25), 3, 0)</f>
        <v>0</v>
      </c>
      <c r="B19" s="1" t="s">
        <v>41</v>
      </c>
      <c r="C19" s="1" t="s">
        <v>15</v>
      </c>
    </row>
    <row r="20" spans="1:3" x14ac:dyDescent="0.25">
      <c r="A20" s="2">
        <f>IF(AND(SUM('Enter Data'!E77:I77)='Enter Data'!B77,SUM($A$17:$A$19) = 0, 'Enter Data'!H77&gt;=0.5, 'Enter Data'!H77&gt;'Enter Data'!I77), 4, 0)</f>
        <v>0</v>
      </c>
      <c r="B20" s="1" t="s">
        <v>42</v>
      </c>
      <c r="C20" s="1" t="s">
        <v>43</v>
      </c>
    </row>
    <row r="21" spans="1:3" x14ac:dyDescent="0.25">
      <c r="A21" s="2">
        <f>IF(AND(SUM('Enter Data'!E77:I77)='Enter Data'!B77,SUM($A$17:$A$20) = 0, 'Enter Data'!E77+'Enter Data'!F77+'Enter Data'!G77&lt;0.25, 'Enter Data'!I77&lt;0.5), 5, 0)</f>
        <v>5</v>
      </c>
      <c r="B21" s="1" t="s">
        <v>44</v>
      </c>
      <c r="C21" s="1" t="s">
        <v>43</v>
      </c>
    </row>
    <row r="22" spans="1:3" x14ac:dyDescent="0.25">
      <c r="A22" s="2">
        <f>IF(AND(SUM('Enter Data'!E77:I77)='Enter Data'!B77,SUM($A$17:$A$21) = 0, 'Enter Data'!I77&gt;=0.5),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Data'!E77:I77)='Enter Data'!B77, 'Enter Data'!E77+'Enter Data'!F77&gt;=0.25, 'Enter Data'!G77&lt;0.5, 'Enter Data'!H77&lt;0.5, 'Enter Data'!I77&lt;0.5), 1, 0)</f>
        <v>0</v>
      </c>
      <c r="B26" s="1" t="s">
        <v>38</v>
      </c>
      <c r="C26" s="1" t="s">
        <v>48</v>
      </c>
    </row>
    <row r="27" spans="1:3" x14ac:dyDescent="0.25">
      <c r="A27" s="2">
        <f>IF(AND(SUM('Enter Data'!E77:I77)='Enter Data'!B77,SUM($A$26) = 0, 'Enter Data'!E77+'Enter Data'!F77+'Enter Data'!G77&gt;=0.25, 'Enter Data'!E77+'Enter Data'!F77&lt;0.25, 'Enter Data'!H77&lt;0.5,'Enter Data'!I77&lt;0.5), 2, 0)</f>
        <v>0</v>
      </c>
      <c r="B27" s="1" t="s">
        <v>40</v>
      </c>
      <c r="C27" s="1" t="s">
        <v>17</v>
      </c>
    </row>
    <row r="28" spans="1:3" x14ac:dyDescent="0.25">
      <c r="A28" s="2">
        <f>IF(AND(SUM('Enter Data'!E77:I77)='Enter Data'!B77,SUM($A$26:$A$27) = 0, 'Enter Data'!G77&gt;=0.5, 'Enter Data'!E77+'Enter Data'!F77&gt;=0.25),3, 0)</f>
        <v>0</v>
      </c>
      <c r="B28" s="1" t="s">
        <v>41</v>
      </c>
      <c r="C28" s="1" t="s">
        <v>17</v>
      </c>
    </row>
    <row r="29" spans="1:3" x14ac:dyDescent="0.25">
      <c r="A29" s="2">
        <f>IF(AND(SUM('Enter Data'!E77:I77)='Enter Data'!B77,SUM($A$26:$A$28) = 0, 'Enter Data'!H77&gt;=0.5), 4, 0)</f>
        <v>0</v>
      </c>
      <c r="B29" s="1" t="s">
        <v>49</v>
      </c>
      <c r="C29" s="1" t="s">
        <v>50</v>
      </c>
    </row>
    <row r="30" spans="1:3" x14ac:dyDescent="0.25">
      <c r="A30" s="2">
        <f>IF(AND(SUM('Enter Data'!E77:I77)='Enter Data'!B77,SUM($A$26:$A$29) = 0, 'Enter Data'!E77+'Enter Data'!F77+'Enter Data'!G77&lt;0.25, 'Enter Data'!I77&lt;0.5), 5, 0)</f>
        <v>5</v>
      </c>
      <c r="B30" s="1" t="s">
        <v>44</v>
      </c>
      <c r="C30" s="1" t="s">
        <v>50</v>
      </c>
    </row>
    <row r="31" spans="1:3" x14ac:dyDescent="0.25">
      <c r="A31" s="2">
        <f>IF(AND(SUM('Enter Data'!E77:I77)='Enter Data'!B77,SUM($A$26:$A$30) = 0, 'Enter Data'!I77&gt;=0.5),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Data'!E77:I77)='Enter Data'!B77, 'Enter Data'!E77+'Enter Data'!F77&gt;=0.25, 'Enter Data'!G77&lt;0.5, 'Enter Data'!H77&lt;0.5, 'Enter Data'!I77&lt;0.5), 1, 0)</f>
        <v>0</v>
      </c>
      <c r="B35" s="1" t="s">
        <v>38</v>
      </c>
      <c r="C35" s="1" t="s">
        <v>11</v>
      </c>
    </row>
    <row r="36" spans="1:3" x14ac:dyDescent="0.25">
      <c r="A36" s="2">
        <f>IF(AND(SUM('Enter Data'!E77:I77)='Enter Data'!B77,SUM($A$35) = 0,'Enter Data'!E77+'Enter Data'!F77+'Enter Data'!G77&gt;=0.3, 'Enter Data'!I77&gt;=0.3, 'Enter Data'!I77&lt;0.5), 2, 0)</f>
        <v>0</v>
      </c>
      <c r="B36" s="1" t="s">
        <v>53</v>
      </c>
      <c r="C36" s="1" t="s">
        <v>11</v>
      </c>
    </row>
    <row r="37" spans="1:3" x14ac:dyDescent="0.25">
      <c r="A37" s="2">
        <f>IF(AND(SUM('Enter Data'!E77:I77)='Enter Data'!B77,SUM($A$35:$A$36) = 0, 'Enter Data'!E77+'Enter Data'!F77+'Enter Data'!G77&gt;=0.3, 'Enter Data'!E77+'Enter Data'!F77&lt;0.25, 'Enter Data'!H77&lt;0.3,'Enter Data'!I77&lt;0.3), 3, 0)</f>
        <v>0</v>
      </c>
      <c r="B37" s="1" t="s">
        <v>54</v>
      </c>
      <c r="C37" s="1" t="s">
        <v>19</v>
      </c>
    </row>
    <row r="38" spans="1:3" x14ac:dyDescent="0.25">
      <c r="A38" s="2">
        <f>IF(AND(SUM('Enter Data'!E77:I77)='Enter Data'!B77,SUM($A$35:$A$37) = 0,'Enter Data'!E77+'Enter Data'!F77+'Enter Data'!G77&lt;=0.15,'Enter Data'!H77&lt;0.3,'Enter Data'!I77&lt;0.3,'Enter Data'!H77+'Enter Data'!I77&lt;0.4), 4, 0)</f>
        <v>4</v>
      </c>
      <c r="B38" s="1" t="s">
        <v>55</v>
      </c>
      <c r="C38" s="1" t="s">
        <v>19</v>
      </c>
    </row>
    <row r="39" spans="1:3" x14ac:dyDescent="0.25">
      <c r="A39" s="2">
        <f>IF(AND(SUM('Enter Data'!E77:I77)='Enter Data'!B77,SUM($A$35:$A$38) = 0,'Enter Data'!E77+'Enter Data'!F77&gt;=0.25, 'Enter Data'!G77&gt;=0.5), 5, 0)</f>
        <v>0</v>
      </c>
      <c r="B39" s="1" t="s">
        <v>56</v>
      </c>
      <c r="C39" s="1" t="s">
        <v>19</v>
      </c>
    </row>
    <row r="40" spans="1:3" x14ac:dyDescent="0.25">
      <c r="A40" s="2">
        <f>IF(AND(SUM('Enter Data'!E77:I77)='Enter Data'!B77,SUM($A$35:$A$39) = 0,'Enter Data'!H77&gt;=0.3,'Enter Data'!I77&lt;0.3, 'Enter Data'!E77+'Enter Data'!F77&lt;0.25), 6, 0)</f>
        <v>0</v>
      </c>
      <c r="B40" s="1" t="s">
        <v>57</v>
      </c>
      <c r="C40" s="1" t="s">
        <v>58</v>
      </c>
    </row>
    <row r="41" spans="1:3" x14ac:dyDescent="0.25">
      <c r="A41" s="2">
        <f>IF(AND(SUM('Enter Data'!E77:I77)='Enter Data'!B77,SUM($A$35:$A$40) = 0,'Enter Data'!E77+'Enter Data'!F77+'Enter Data'!G77&gt;=0.15, 'Enter Data'!E77+'Enter Data'!F77+'Enter Data'!G77&lt;0.3, 'Enter Data'!E77+'Enter Data'!F77&lt;0.25), 7, 0)</f>
        <v>0</v>
      </c>
      <c r="B41" s="1" t="s">
        <v>59</v>
      </c>
      <c r="C41" s="1" t="s">
        <v>58</v>
      </c>
    </row>
    <row r="42" spans="1:3" x14ac:dyDescent="0.25">
      <c r="A42" s="2">
        <f>IF(AND(SUM('Enter Data'!E77:I77)='Enter Data'!B77,SUM($A$35:$A$41) = 0,'Enter Data'!H77+'Enter Data'!I77&gt;=0.4, 'Enter Data'!H77&gt;='Enter Data'!I77, 'Enter Data'!E77+'Enter Data'!F77+'Enter Data'!G77&lt;=0.15), 8, 0)</f>
        <v>0</v>
      </c>
      <c r="B42" s="1" t="s">
        <v>60</v>
      </c>
      <c r="C42" s="1" t="s">
        <v>58</v>
      </c>
    </row>
    <row r="43" spans="1:3" x14ac:dyDescent="0.25">
      <c r="A43" s="2">
        <f>IF(AND(SUM('Enter Data'!E77:I77)='Enter Data'!B77,SUM($A$35:$A$42) = 0,'Enter Data'!E77+'Enter Data'!F77&gt;=0.25, 'Enter Data'!H77&gt;=0.5), 9, 0)</f>
        <v>0</v>
      </c>
      <c r="B43" s="1" t="s">
        <v>61</v>
      </c>
      <c r="C43" s="1" t="s">
        <v>58</v>
      </c>
    </row>
    <row r="44" spans="1:3" x14ac:dyDescent="0.25">
      <c r="A44" s="2">
        <f>IF(AND(SUM('Enter Data'!E77:I77)='Enter Data'!B77,SUM($A$35:$A$43) = 0,'Enter Data'!I77&gt;=0.3, 'Enter Data'!E77+'Enter Data'!F77+'Enter Data'!G77&lt;0.15, 'Enter Data'!I77&gt;'Enter Data'!H77), 10, 0)</f>
        <v>0</v>
      </c>
      <c r="B44" s="1" t="s">
        <v>62</v>
      </c>
      <c r="C44" s="1" t="s">
        <v>63</v>
      </c>
    </row>
    <row r="45" spans="1:3" x14ac:dyDescent="0.25">
      <c r="A45" s="2">
        <f>IF(AND(SUM('Enter Data'!E77:I77)='Enter Data'!B77,SUM($A$35:$A$44) = 0,'Enter Data'!H77+'Enter Data'!I77&gt;=0.4, 'Enter Data'!I77&gt;'Enter Data'!H77, 'Enter Data'!E77+'Enter Data'!F77+'Enter Data'!G77&lt;15), 11, 0)</f>
        <v>0</v>
      </c>
      <c r="B45" s="1" t="s">
        <v>64</v>
      </c>
      <c r="C45" s="1" t="s">
        <v>63</v>
      </c>
    </row>
    <row r="46" spans="1:3" x14ac:dyDescent="0.25">
      <c r="A46" s="2">
        <f>IF(AND(SUM('Enter Data'!E77:I77)='Enter Data'!B77,SUM($A$35:$A$45) = 0,'Enter Data'!E77+'Enter Data'!F77&gt;=0.25, 'Enter Data'!I77&gt;=0.5), 12, 0)</f>
        <v>0</v>
      </c>
      <c r="B46" s="1" t="s">
        <v>65</v>
      </c>
      <c r="C46" s="1" t="s">
        <v>63</v>
      </c>
    </row>
    <row r="47" spans="1:3" x14ac:dyDescent="0.25">
      <c r="A47" s="2">
        <f>IF(AND(SUM('Enter Data'!E77:I77)='Enter Data'!B77,SUM($A$35:$A$46) = 0,'Enter Data'!E77+'Enter Data'!F77+'Enter Data'!G77&gt;=0.3, 'Enter Data'!I77&gt;=0.5), 13, 0)</f>
        <v>0</v>
      </c>
      <c r="B47" s="1" t="s">
        <v>66</v>
      </c>
      <c r="C47" s="1" t="s">
        <v>63</v>
      </c>
    </row>
    <row r="48" spans="1:3" x14ac:dyDescent="0.25">
      <c r="A48" s="2">
        <f>SUM(A35:A47)+1</f>
        <v>5</v>
      </c>
      <c r="B48" s="4"/>
      <c r="C48" s="4"/>
    </row>
  </sheetData>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60091-DB8C-4627-902E-F4BC8D6055D2}">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Data'!C78+1.5*'Enter Data'!D78&lt;0.15,1,0)</f>
        <v>0</v>
      </c>
      <c r="B2" s="1" t="s">
        <v>14</v>
      </c>
      <c r="C2" s="1" t="s">
        <v>15</v>
      </c>
    </row>
    <row r="3" spans="1:3" x14ac:dyDescent="0.25">
      <c r="A3" s="2">
        <f>IF(AND('Enter Data'!C78+1.5*'Enter Data'!D78&gt;=0.15, 'Enter Data'!C78+2*'Enter Data'!D78&lt;0.3), 2, 0)</f>
        <v>0</v>
      </c>
      <c r="B3" s="1" t="s">
        <v>16</v>
      </c>
      <c r="C3" s="1" t="s">
        <v>17</v>
      </c>
    </row>
    <row r="4" spans="1:3" x14ac:dyDescent="0.25">
      <c r="A4" s="2">
        <f>IF(OR(AND('Enter Data'!D78&gt;=0.07, 'Enter Data'!D78&lt;0.2,'Enter Data'!B78&gt;0.52,'Enter Data'!C78+2*'Enter Data'!D78&gt;=0.3), AND('Enter Data'!D78&lt;0.07, 'Enter Data'!C78&lt;0.5, 'Enter Data'!C78+2*'Enter Data'!D78&gt;=0.3)), 3,0)</f>
        <v>0</v>
      </c>
      <c r="B4" s="1" t="s">
        <v>18</v>
      </c>
      <c r="C4" s="1" t="s">
        <v>19</v>
      </c>
    </row>
    <row r="5" spans="1:3" x14ac:dyDescent="0.25">
      <c r="A5" s="2">
        <f>IF(AND('Enter Data'!D78&gt;=0.07, 'Enter Data'!D78&lt;0.27, 'Enter Data'!C78&gt;=0.28, 'Enter Data'!C78&lt;0.5, 'Enter Data'!B78&lt;=0.52), 4, 0)</f>
        <v>0</v>
      </c>
      <c r="B5" s="1" t="s">
        <v>20</v>
      </c>
      <c r="C5" s="1" t="s">
        <v>21</v>
      </c>
    </row>
    <row r="6" spans="1:3" x14ac:dyDescent="0.25">
      <c r="A6" s="2">
        <f>IF(OR(AND('Enter Data'!C78&gt;=0.5, 'Enter Data'!D78&gt;=0.12,'Enter Data'!D78&lt;0.27), AND('Enter Data'!C78&gt;=0.5,'Enter Data'!C78&lt;0.8,'Enter Data'!D78&lt;0.12)), 5,0)</f>
        <v>0</v>
      </c>
      <c r="B6" s="1" t="s">
        <v>22</v>
      </c>
      <c r="C6" s="1" t="s">
        <v>23</v>
      </c>
    </row>
    <row r="7" spans="1:3" x14ac:dyDescent="0.25">
      <c r="A7" s="2">
        <f>IF(AND('Enter Data'!C78&gt;=0.8, 'Enter Data'!D78&lt;0.12), 6, 0)</f>
        <v>6</v>
      </c>
      <c r="B7" s="1" t="s">
        <v>24</v>
      </c>
      <c r="C7" s="1" t="s">
        <v>25</v>
      </c>
    </row>
    <row r="8" spans="1:3" x14ac:dyDescent="0.25">
      <c r="A8" s="2">
        <f>IF(AND('Enter Data'!D78&gt;=0.2, 'Enter Data'!D78&lt;0.35, 'Enter Data'!C78&lt;0.28, 'Enter Data'!B78&gt;0.45), 7, 0)</f>
        <v>0</v>
      </c>
      <c r="B8" s="1" t="s">
        <v>26</v>
      </c>
      <c r="C8" s="1" t="s">
        <v>27</v>
      </c>
    </row>
    <row r="9" spans="1:3" x14ac:dyDescent="0.25">
      <c r="A9" s="2">
        <f>IF(AND('Enter Data'!D78&gt;=0.27, 'Enter Data'!D78&lt;0.4, 'Enter Data'!B78&gt;0.2, 'Enter Data'!B78&lt;=0.45), 8, 0)</f>
        <v>0</v>
      </c>
      <c r="B9" s="1" t="s">
        <v>28</v>
      </c>
      <c r="C9" s="1" t="s">
        <v>29</v>
      </c>
    </row>
    <row r="10" spans="1:3" x14ac:dyDescent="0.25">
      <c r="A10" s="2">
        <f>IF(AND('Enter Data'!D78&gt;=0.27, 'Enter Data'!D78&lt;0.4, 'Enter Data'!B78&lt;=0.2), 9, 0)</f>
        <v>0</v>
      </c>
      <c r="B10" s="1" t="s">
        <v>30</v>
      </c>
      <c r="C10" s="1" t="s">
        <v>31</v>
      </c>
    </row>
    <row r="11" spans="1:3" x14ac:dyDescent="0.25">
      <c r="A11" s="2">
        <f>IF(AND('Enter Data'!D78&gt;=0.35, 'Enter Data'!B78&gt;0.45), 10, 0)</f>
        <v>0</v>
      </c>
      <c r="B11" s="1" t="s">
        <v>32</v>
      </c>
      <c r="C11" s="1" t="s">
        <v>33</v>
      </c>
    </row>
    <row r="12" spans="1:3" x14ac:dyDescent="0.25">
      <c r="A12" s="2">
        <f>IF(AND('Enter Data'!D78&gt;=0.4, 'Enter Data'!C78&gt;=0.4), 11, 0)</f>
        <v>0</v>
      </c>
      <c r="B12" s="1" t="s">
        <v>34</v>
      </c>
      <c r="C12" s="1" t="s">
        <v>35</v>
      </c>
    </row>
    <row r="13" spans="1:3" x14ac:dyDescent="0.25">
      <c r="A13" s="2">
        <f>IF(AND('Enter Data'!D78&gt;=0.4, 'Enter Data'!B78&lt;=0.45,'Enter Data'!C78&lt;0.4),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Data'!E78:I78)='Enter Data'!B78, 'Enter Data'!E78+'Enter Data'!F78&gt;=0.25, 'Enter Data'!G78&lt;0.5, 'Enter Data'!H78&lt;0.5, 'Enter Data'!I78&lt;0.5), 1, 0)</f>
        <v>0</v>
      </c>
      <c r="B17" s="1" t="s">
        <v>38</v>
      </c>
      <c r="C17" s="1" t="s">
        <v>39</v>
      </c>
    </row>
    <row r="18" spans="1:3" x14ac:dyDescent="0.25">
      <c r="A18" s="2">
        <f>IF(AND(SUM('Enter Data'!E78:I78)='Enter Data'!B78,SUM($A$17) = 0, 'Enter Data'!E78+'Enter Data'!F78+'Enter Data'!G78&gt;=0.25, 'Enter Data'!E78+'Enter Data'!F78&lt;0.25, 'Enter Data'!H78&lt;0.5,'Enter Data'!I78&lt;0.5), 2, 0)</f>
        <v>0</v>
      </c>
      <c r="B18" s="1" t="s">
        <v>40</v>
      </c>
      <c r="C18" s="1" t="s">
        <v>15</v>
      </c>
    </row>
    <row r="19" spans="1:3" x14ac:dyDescent="0.25">
      <c r="A19" s="2">
        <f>IF(AND(SUM('Enter Data'!E78:I78)='Enter Data'!B78,SUM($A$17:$A$18) = 0, 'Enter Data'!G78&gt;=0.5, 'Enter Data'!E78+'Enter Data'!F78&gt;=0.25), 3, 0)</f>
        <v>0</v>
      </c>
      <c r="B19" s="1" t="s">
        <v>41</v>
      </c>
      <c r="C19" s="1" t="s">
        <v>15</v>
      </c>
    </row>
    <row r="20" spans="1:3" x14ac:dyDescent="0.25">
      <c r="A20" s="2">
        <f>IF(AND(SUM('Enter Data'!E78:I78)='Enter Data'!B78,SUM($A$17:$A$19) = 0, 'Enter Data'!H78&gt;=0.5, 'Enter Data'!H78&gt;'Enter Data'!I78), 4, 0)</f>
        <v>0</v>
      </c>
      <c r="B20" s="1" t="s">
        <v>42</v>
      </c>
      <c r="C20" s="1" t="s">
        <v>43</v>
      </c>
    </row>
    <row r="21" spans="1:3" x14ac:dyDescent="0.25">
      <c r="A21" s="2">
        <f>IF(AND(SUM('Enter Data'!E78:I78)='Enter Data'!B78,SUM($A$17:$A$20) = 0, 'Enter Data'!E78+'Enter Data'!F78+'Enter Data'!G78&lt;0.25, 'Enter Data'!I78&lt;0.5), 5, 0)</f>
        <v>5</v>
      </c>
      <c r="B21" s="1" t="s">
        <v>44</v>
      </c>
      <c r="C21" s="1" t="s">
        <v>43</v>
      </c>
    </row>
    <row r="22" spans="1:3" x14ac:dyDescent="0.25">
      <c r="A22" s="2">
        <f>IF(AND(SUM('Enter Data'!E78:I78)='Enter Data'!B78,SUM($A$17:$A$21) = 0, 'Enter Data'!I78&gt;=0.5),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Data'!E78:I78)='Enter Data'!B78, 'Enter Data'!E78+'Enter Data'!F78&gt;=0.25, 'Enter Data'!G78&lt;0.5, 'Enter Data'!H78&lt;0.5, 'Enter Data'!I78&lt;0.5), 1, 0)</f>
        <v>0</v>
      </c>
      <c r="B26" s="1" t="s">
        <v>38</v>
      </c>
      <c r="C26" s="1" t="s">
        <v>48</v>
      </c>
    </row>
    <row r="27" spans="1:3" x14ac:dyDescent="0.25">
      <c r="A27" s="2">
        <f>IF(AND(SUM('Enter Data'!E78:I78)='Enter Data'!B78,SUM($A$26) = 0, 'Enter Data'!E78+'Enter Data'!F78+'Enter Data'!G78&gt;=0.25, 'Enter Data'!E78+'Enter Data'!F78&lt;0.25, 'Enter Data'!H78&lt;0.5,'Enter Data'!I78&lt;0.5), 2, 0)</f>
        <v>0</v>
      </c>
      <c r="B27" s="1" t="s">
        <v>40</v>
      </c>
      <c r="C27" s="1" t="s">
        <v>17</v>
      </c>
    </row>
    <row r="28" spans="1:3" x14ac:dyDescent="0.25">
      <c r="A28" s="2">
        <f>IF(AND(SUM('Enter Data'!E78:I78)='Enter Data'!B78,SUM($A$26:$A$27) = 0, 'Enter Data'!G78&gt;=0.5, 'Enter Data'!E78+'Enter Data'!F78&gt;=0.25),3, 0)</f>
        <v>0</v>
      </c>
      <c r="B28" s="1" t="s">
        <v>41</v>
      </c>
      <c r="C28" s="1" t="s">
        <v>17</v>
      </c>
    </row>
    <row r="29" spans="1:3" x14ac:dyDescent="0.25">
      <c r="A29" s="2">
        <f>IF(AND(SUM('Enter Data'!E78:I78)='Enter Data'!B78,SUM($A$26:$A$28) = 0, 'Enter Data'!H78&gt;=0.5), 4, 0)</f>
        <v>0</v>
      </c>
      <c r="B29" s="1" t="s">
        <v>49</v>
      </c>
      <c r="C29" s="1" t="s">
        <v>50</v>
      </c>
    </row>
    <row r="30" spans="1:3" x14ac:dyDescent="0.25">
      <c r="A30" s="2">
        <f>IF(AND(SUM('Enter Data'!E78:I78)='Enter Data'!B78,SUM($A$26:$A$29) = 0, 'Enter Data'!E78+'Enter Data'!F78+'Enter Data'!G78&lt;0.25, 'Enter Data'!I78&lt;0.5), 5, 0)</f>
        <v>5</v>
      </c>
      <c r="B30" s="1" t="s">
        <v>44</v>
      </c>
      <c r="C30" s="1" t="s">
        <v>50</v>
      </c>
    </row>
    <row r="31" spans="1:3" x14ac:dyDescent="0.25">
      <c r="A31" s="2">
        <f>IF(AND(SUM('Enter Data'!E78:I78)='Enter Data'!B78,SUM($A$26:$A$30) = 0, 'Enter Data'!I78&gt;=0.5),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Data'!E78:I78)='Enter Data'!B78, 'Enter Data'!E78+'Enter Data'!F78&gt;=0.25, 'Enter Data'!G78&lt;0.5, 'Enter Data'!H78&lt;0.5, 'Enter Data'!I78&lt;0.5), 1, 0)</f>
        <v>0</v>
      </c>
      <c r="B35" s="1" t="s">
        <v>38</v>
      </c>
      <c r="C35" s="1" t="s">
        <v>11</v>
      </c>
    </row>
    <row r="36" spans="1:3" x14ac:dyDescent="0.25">
      <c r="A36" s="2">
        <f>IF(AND(SUM('Enter Data'!E78:I78)='Enter Data'!B78,SUM($A$35) = 0,'Enter Data'!E78+'Enter Data'!F78+'Enter Data'!G78&gt;=0.3, 'Enter Data'!I78&gt;=0.3, 'Enter Data'!I78&lt;0.5), 2, 0)</f>
        <v>0</v>
      </c>
      <c r="B36" s="1" t="s">
        <v>53</v>
      </c>
      <c r="C36" s="1" t="s">
        <v>11</v>
      </c>
    </row>
    <row r="37" spans="1:3" x14ac:dyDescent="0.25">
      <c r="A37" s="2">
        <f>IF(AND(SUM('Enter Data'!E78:I78)='Enter Data'!B78,SUM($A$35:$A$36) = 0, 'Enter Data'!E78+'Enter Data'!F78+'Enter Data'!G78&gt;=0.3, 'Enter Data'!E78+'Enter Data'!F78&lt;0.25, 'Enter Data'!H78&lt;0.3,'Enter Data'!I78&lt;0.3), 3, 0)</f>
        <v>0</v>
      </c>
      <c r="B37" s="1" t="s">
        <v>54</v>
      </c>
      <c r="C37" s="1" t="s">
        <v>19</v>
      </c>
    </row>
    <row r="38" spans="1:3" x14ac:dyDescent="0.25">
      <c r="A38" s="2">
        <f>IF(AND(SUM('Enter Data'!E78:I78)='Enter Data'!B78,SUM($A$35:$A$37) = 0,'Enter Data'!E78+'Enter Data'!F78+'Enter Data'!G78&lt;=0.15,'Enter Data'!H78&lt;0.3,'Enter Data'!I78&lt;0.3,'Enter Data'!H78+'Enter Data'!I78&lt;0.4), 4, 0)</f>
        <v>4</v>
      </c>
      <c r="B38" s="1" t="s">
        <v>55</v>
      </c>
      <c r="C38" s="1" t="s">
        <v>19</v>
      </c>
    </row>
    <row r="39" spans="1:3" x14ac:dyDescent="0.25">
      <c r="A39" s="2">
        <f>IF(AND(SUM('Enter Data'!E78:I78)='Enter Data'!B78,SUM($A$35:$A$38) = 0,'Enter Data'!E78+'Enter Data'!F78&gt;=0.25, 'Enter Data'!G78&gt;=0.5), 5, 0)</f>
        <v>0</v>
      </c>
      <c r="B39" s="1" t="s">
        <v>56</v>
      </c>
      <c r="C39" s="1" t="s">
        <v>19</v>
      </c>
    </row>
    <row r="40" spans="1:3" x14ac:dyDescent="0.25">
      <c r="A40" s="2">
        <f>IF(AND(SUM('Enter Data'!E78:I78)='Enter Data'!B78,SUM($A$35:$A$39) = 0,'Enter Data'!H78&gt;=0.3,'Enter Data'!I78&lt;0.3, 'Enter Data'!E78+'Enter Data'!F78&lt;0.25), 6, 0)</f>
        <v>0</v>
      </c>
      <c r="B40" s="1" t="s">
        <v>57</v>
      </c>
      <c r="C40" s="1" t="s">
        <v>58</v>
      </c>
    </row>
    <row r="41" spans="1:3" x14ac:dyDescent="0.25">
      <c r="A41" s="2">
        <f>IF(AND(SUM('Enter Data'!E78:I78)='Enter Data'!B78,SUM($A$35:$A$40) = 0,'Enter Data'!E78+'Enter Data'!F78+'Enter Data'!G78&gt;=0.15, 'Enter Data'!E78+'Enter Data'!F78+'Enter Data'!G78&lt;0.3, 'Enter Data'!E78+'Enter Data'!F78&lt;0.25), 7, 0)</f>
        <v>0</v>
      </c>
      <c r="B41" s="1" t="s">
        <v>59</v>
      </c>
      <c r="C41" s="1" t="s">
        <v>58</v>
      </c>
    </row>
    <row r="42" spans="1:3" x14ac:dyDescent="0.25">
      <c r="A42" s="2">
        <f>IF(AND(SUM('Enter Data'!E78:I78)='Enter Data'!B78,SUM($A$35:$A$41) = 0,'Enter Data'!H78+'Enter Data'!I78&gt;=0.4, 'Enter Data'!H78&gt;='Enter Data'!I78, 'Enter Data'!E78+'Enter Data'!F78+'Enter Data'!G78&lt;=0.15), 8, 0)</f>
        <v>0</v>
      </c>
      <c r="B42" s="1" t="s">
        <v>60</v>
      </c>
      <c r="C42" s="1" t="s">
        <v>58</v>
      </c>
    </row>
    <row r="43" spans="1:3" x14ac:dyDescent="0.25">
      <c r="A43" s="2">
        <f>IF(AND(SUM('Enter Data'!E78:I78)='Enter Data'!B78,SUM($A$35:$A$42) = 0,'Enter Data'!E78+'Enter Data'!F78&gt;=0.25, 'Enter Data'!H78&gt;=0.5), 9, 0)</f>
        <v>0</v>
      </c>
      <c r="B43" s="1" t="s">
        <v>61</v>
      </c>
      <c r="C43" s="1" t="s">
        <v>58</v>
      </c>
    </row>
    <row r="44" spans="1:3" x14ac:dyDescent="0.25">
      <c r="A44" s="2">
        <f>IF(AND(SUM('Enter Data'!E78:I78)='Enter Data'!B78,SUM($A$35:$A$43) = 0,'Enter Data'!I78&gt;=0.3, 'Enter Data'!E78+'Enter Data'!F78+'Enter Data'!G78&lt;0.15, 'Enter Data'!I78&gt;'Enter Data'!H78), 10, 0)</f>
        <v>0</v>
      </c>
      <c r="B44" s="1" t="s">
        <v>62</v>
      </c>
      <c r="C44" s="1" t="s">
        <v>63</v>
      </c>
    </row>
    <row r="45" spans="1:3" x14ac:dyDescent="0.25">
      <c r="A45" s="2">
        <f>IF(AND(SUM('Enter Data'!E78:I78)='Enter Data'!B78,SUM($A$35:$A$44) = 0,'Enter Data'!H78+'Enter Data'!I78&gt;=0.4, 'Enter Data'!I78&gt;'Enter Data'!H78, 'Enter Data'!E78+'Enter Data'!F78+'Enter Data'!G78&lt;15), 11, 0)</f>
        <v>0</v>
      </c>
      <c r="B45" s="1" t="s">
        <v>64</v>
      </c>
      <c r="C45" s="1" t="s">
        <v>63</v>
      </c>
    </row>
    <row r="46" spans="1:3" x14ac:dyDescent="0.25">
      <c r="A46" s="2">
        <f>IF(AND(SUM('Enter Data'!E78:I78)='Enter Data'!B78,SUM($A$35:$A$45) = 0,'Enter Data'!E78+'Enter Data'!F78&gt;=0.25, 'Enter Data'!I78&gt;=0.5), 12, 0)</f>
        <v>0</v>
      </c>
      <c r="B46" s="1" t="s">
        <v>65</v>
      </c>
      <c r="C46" s="1" t="s">
        <v>63</v>
      </c>
    </row>
    <row r="47" spans="1:3" x14ac:dyDescent="0.25">
      <c r="A47" s="2">
        <f>IF(AND(SUM('Enter Data'!E78:I78)='Enter Data'!B78,SUM($A$35:$A$46) = 0,'Enter Data'!E78+'Enter Data'!F78+'Enter Data'!G78&gt;=0.3, 'Enter Data'!I78&gt;=0.5), 13, 0)</f>
        <v>0</v>
      </c>
      <c r="B47" s="1" t="s">
        <v>66</v>
      </c>
      <c r="C47" s="1" t="s">
        <v>63</v>
      </c>
    </row>
    <row r="48" spans="1:3" x14ac:dyDescent="0.25">
      <c r="A48" s="2">
        <f>SUM(A35:A47)+1</f>
        <v>5</v>
      </c>
      <c r="B48" s="4"/>
      <c r="C48" s="4"/>
    </row>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2F1E8-4FE4-49B0-8C92-5E5ADF80428A}">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Data'!C79+1.5*'Enter Data'!D79&lt;0.15,1,0)</f>
        <v>0</v>
      </c>
      <c r="B2" s="1" t="s">
        <v>14</v>
      </c>
      <c r="C2" s="1" t="s">
        <v>15</v>
      </c>
    </row>
    <row r="3" spans="1:3" x14ac:dyDescent="0.25">
      <c r="A3" s="2">
        <f>IF(AND('Enter Data'!C79+1.5*'Enter Data'!D79&gt;=0.15, 'Enter Data'!C79+2*'Enter Data'!D79&lt;0.3), 2, 0)</f>
        <v>0</v>
      </c>
      <c r="B3" s="1" t="s">
        <v>16</v>
      </c>
      <c r="C3" s="1" t="s">
        <v>17</v>
      </c>
    </row>
    <row r="4" spans="1:3" x14ac:dyDescent="0.25">
      <c r="A4" s="2">
        <f>IF(OR(AND('Enter Data'!D79&gt;=0.07, 'Enter Data'!D79&lt;0.2,'Enter Data'!B79&gt;0.52,'Enter Data'!C79+2*'Enter Data'!D79&gt;=0.3), AND('Enter Data'!D79&lt;0.07, 'Enter Data'!C79&lt;0.5, 'Enter Data'!C79+2*'Enter Data'!D79&gt;=0.3)), 3,0)</f>
        <v>0</v>
      </c>
      <c r="B4" s="1" t="s">
        <v>18</v>
      </c>
      <c r="C4" s="1" t="s">
        <v>19</v>
      </c>
    </row>
    <row r="5" spans="1:3" x14ac:dyDescent="0.25">
      <c r="A5" s="2">
        <f>IF(AND('Enter Data'!D79&gt;=0.07, 'Enter Data'!D79&lt;0.27, 'Enter Data'!C79&gt;=0.28, 'Enter Data'!C79&lt;0.5, 'Enter Data'!B79&lt;=0.52), 4, 0)</f>
        <v>0</v>
      </c>
      <c r="B5" s="1" t="s">
        <v>20</v>
      </c>
      <c r="C5" s="1" t="s">
        <v>21</v>
      </c>
    </row>
    <row r="6" spans="1:3" x14ac:dyDescent="0.25">
      <c r="A6" s="2">
        <f>IF(OR(AND('Enter Data'!C79&gt;=0.5, 'Enter Data'!D79&gt;=0.12,'Enter Data'!D79&lt;0.27), AND('Enter Data'!C79&gt;=0.5,'Enter Data'!C79&lt;0.8,'Enter Data'!D79&lt;0.12)), 5,0)</f>
        <v>0</v>
      </c>
      <c r="B6" s="1" t="s">
        <v>22</v>
      </c>
      <c r="C6" s="1" t="s">
        <v>23</v>
      </c>
    </row>
    <row r="7" spans="1:3" x14ac:dyDescent="0.25">
      <c r="A7" s="2">
        <f>IF(AND('Enter Data'!C79&gt;=0.8, 'Enter Data'!D79&lt;0.12), 6, 0)</f>
        <v>6</v>
      </c>
      <c r="B7" s="1" t="s">
        <v>24</v>
      </c>
      <c r="C7" s="1" t="s">
        <v>25</v>
      </c>
    </row>
    <row r="8" spans="1:3" x14ac:dyDescent="0.25">
      <c r="A8" s="2">
        <f>IF(AND('Enter Data'!D79&gt;=0.2, 'Enter Data'!D79&lt;0.35, 'Enter Data'!C79&lt;0.28, 'Enter Data'!B79&gt;0.45), 7, 0)</f>
        <v>0</v>
      </c>
      <c r="B8" s="1" t="s">
        <v>26</v>
      </c>
      <c r="C8" s="1" t="s">
        <v>27</v>
      </c>
    </row>
    <row r="9" spans="1:3" x14ac:dyDescent="0.25">
      <c r="A9" s="2">
        <f>IF(AND('Enter Data'!D79&gt;=0.27, 'Enter Data'!D79&lt;0.4, 'Enter Data'!B79&gt;0.2, 'Enter Data'!B79&lt;=0.45), 8, 0)</f>
        <v>0</v>
      </c>
      <c r="B9" s="1" t="s">
        <v>28</v>
      </c>
      <c r="C9" s="1" t="s">
        <v>29</v>
      </c>
    </row>
    <row r="10" spans="1:3" x14ac:dyDescent="0.25">
      <c r="A10" s="2">
        <f>IF(AND('Enter Data'!D79&gt;=0.27, 'Enter Data'!D79&lt;0.4, 'Enter Data'!B79&lt;=0.2), 9, 0)</f>
        <v>0</v>
      </c>
      <c r="B10" s="1" t="s">
        <v>30</v>
      </c>
      <c r="C10" s="1" t="s">
        <v>31</v>
      </c>
    </row>
    <row r="11" spans="1:3" x14ac:dyDescent="0.25">
      <c r="A11" s="2">
        <f>IF(AND('Enter Data'!D79&gt;=0.35, 'Enter Data'!B79&gt;0.45), 10, 0)</f>
        <v>0</v>
      </c>
      <c r="B11" s="1" t="s">
        <v>32</v>
      </c>
      <c r="C11" s="1" t="s">
        <v>33</v>
      </c>
    </row>
    <row r="12" spans="1:3" x14ac:dyDescent="0.25">
      <c r="A12" s="2">
        <f>IF(AND('Enter Data'!D79&gt;=0.4, 'Enter Data'!C79&gt;=0.4), 11, 0)</f>
        <v>0</v>
      </c>
      <c r="B12" s="1" t="s">
        <v>34</v>
      </c>
      <c r="C12" s="1" t="s">
        <v>35</v>
      </c>
    </row>
    <row r="13" spans="1:3" x14ac:dyDescent="0.25">
      <c r="A13" s="2">
        <f>IF(AND('Enter Data'!D79&gt;=0.4, 'Enter Data'!B79&lt;=0.45,'Enter Data'!C79&lt;0.4),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Data'!E79:I79)='Enter Data'!B79, 'Enter Data'!E79+'Enter Data'!F79&gt;=0.25, 'Enter Data'!G79&lt;0.5, 'Enter Data'!H79&lt;0.5, 'Enter Data'!I79&lt;0.5), 1, 0)</f>
        <v>0</v>
      </c>
      <c r="B17" s="1" t="s">
        <v>38</v>
      </c>
      <c r="C17" s="1" t="s">
        <v>39</v>
      </c>
    </row>
    <row r="18" spans="1:3" x14ac:dyDescent="0.25">
      <c r="A18" s="2">
        <f>IF(AND(SUM('Enter Data'!E79:I79)='Enter Data'!B79,SUM($A$17) = 0, 'Enter Data'!E79+'Enter Data'!F79+'Enter Data'!G79&gt;=0.25, 'Enter Data'!E79+'Enter Data'!F79&lt;0.25, 'Enter Data'!H79&lt;0.5,'Enter Data'!I79&lt;0.5), 2, 0)</f>
        <v>0</v>
      </c>
      <c r="B18" s="1" t="s">
        <v>40</v>
      </c>
      <c r="C18" s="1" t="s">
        <v>15</v>
      </c>
    </row>
    <row r="19" spans="1:3" x14ac:dyDescent="0.25">
      <c r="A19" s="2">
        <f>IF(AND(SUM('Enter Data'!E79:I79)='Enter Data'!B79,SUM($A$17:$A$18) = 0, 'Enter Data'!G79&gt;=0.5, 'Enter Data'!E79+'Enter Data'!F79&gt;=0.25), 3, 0)</f>
        <v>0</v>
      </c>
      <c r="B19" s="1" t="s">
        <v>41</v>
      </c>
      <c r="C19" s="1" t="s">
        <v>15</v>
      </c>
    </row>
    <row r="20" spans="1:3" x14ac:dyDescent="0.25">
      <c r="A20" s="2">
        <f>IF(AND(SUM('Enter Data'!E79:I79)='Enter Data'!B79,SUM($A$17:$A$19) = 0, 'Enter Data'!H79&gt;=0.5, 'Enter Data'!H79&gt;'Enter Data'!I79), 4, 0)</f>
        <v>0</v>
      </c>
      <c r="B20" s="1" t="s">
        <v>42</v>
      </c>
      <c r="C20" s="1" t="s">
        <v>43</v>
      </c>
    </row>
    <row r="21" spans="1:3" x14ac:dyDescent="0.25">
      <c r="A21" s="2">
        <f>IF(AND(SUM('Enter Data'!E79:I79)='Enter Data'!B79,SUM($A$17:$A$20) = 0, 'Enter Data'!E79+'Enter Data'!F79+'Enter Data'!G79&lt;0.25, 'Enter Data'!I79&lt;0.5), 5, 0)</f>
        <v>5</v>
      </c>
      <c r="B21" s="1" t="s">
        <v>44</v>
      </c>
      <c r="C21" s="1" t="s">
        <v>43</v>
      </c>
    </row>
    <row r="22" spans="1:3" x14ac:dyDescent="0.25">
      <c r="A22" s="2">
        <f>IF(AND(SUM('Enter Data'!E79:I79)='Enter Data'!B79,SUM($A$17:$A$21) = 0, 'Enter Data'!I79&gt;=0.5),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Data'!E79:I79)='Enter Data'!B79, 'Enter Data'!E79+'Enter Data'!F79&gt;=0.25, 'Enter Data'!G79&lt;0.5, 'Enter Data'!H79&lt;0.5, 'Enter Data'!I79&lt;0.5), 1, 0)</f>
        <v>0</v>
      </c>
      <c r="B26" s="1" t="s">
        <v>38</v>
      </c>
      <c r="C26" s="1" t="s">
        <v>48</v>
      </c>
    </row>
    <row r="27" spans="1:3" x14ac:dyDescent="0.25">
      <c r="A27" s="2">
        <f>IF(AND(SUM('Enter Data'!E79:I79)='Enter Data'!B79,SUM($A$26) = 0, 'Enter Data'!E79+'Enter Data'!F79+'Enter Data'!G79&gt;=0.25, 'Enter Data'!E79+'Enter Data'!F79&lt;0.25, 'Enter Data'!H79&lt;0.5,'Enter Data'!I79&lt;0.5), 2, 0)</f>
        <v>0</v>
      </c>
      <c r="B27" s="1" t="s">
        <v>40</v>
      </c>
      <c r="C27" s="1" t="s">
        <v>17</v>
      </c>
    </row>
    <row r="28" spans="1:3" x14ac:dyDescent="0.25">
      <c r="A28" s="2">
        <f>IF(AND(SUM('Enter Data'!E79:I79)='Enter Data'!B79,SUM($A$26:$A$27) = 0, 'Enter Data'!G79&gt;=0.5, 'Enter Data'!E79+'Enter Data'!F79&gt;=0.25),3, 0)</f>
        <v>0</v>
      </c>
      <c r="B28" s="1" t="s">
        <v>41</v>
      </c>
      <c r="C28" s="1" t="s">
        <v>17</v>
      </c>
    </row>
    <row r="29" spans="1:3" x14ac:dyDescent="0.25">
      <c r="A29" s="2">
        <f>IF(AND(SUM('Enter Data'!E79:I79)='Enter Data'!B79,SUM($A$26:$A$28) = 0, 'Enter Data'!H79&gt;=0.5), 4, 0)</f>
        <v>0</v>
      </c>
      <c r="B29" s="1" t="s">
        <v>49</v>
      </c>
      <c r="C29" s="1" t="s">
        <v>50</v>
      </c>
    </row>
    <row r="30" spans="1:3" x14ac:dyDescent="0.25">
      <c r="A30" s="2">
        <f>IF(AND(SUM('Enter Data'!E79:I79)='Enter Data'!B79,SUM($A$26:$A$29) = 0, 'Enter Data'!E79+'Enter Data'!F79+'Enter Data'!G79&lt;0.25, 'Enter Data'!I79&lt;0.5), 5, 0)</f>
        <v>5</v>
      </c>
      <c r="B30" s="1" t="s">
        <v>44</v>
      </c>
      <c r="C30" s="1" t="s">
        <v>50</v>
      </c>
    </row>
    <row r="31" spans="1:3" x14ac:dyDescent="0.25">
      <c r="A31" s="2">
        <f>IF(AND(SUM('Enter Data'!E79:I79)='Enter Data'!B79,SUM($A$26:$A$30) = 0, 'Enter Data'!I79&gt;=0.5),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Data'!E79:I79)='Enter Data'!B79, 'Enter Data'!E79+'Enter Data'!F79&gt;=0.25, 'Enter Data'!G79&lt;0.5, 'Enter Data'!H79&lt;0.5, 'Enter Data'!I79&lt;0.5), 1, 0)</f>
        <v>0</v>
      </c>
      <c r="B35" s="1" t="s">
        <v>38</v>
      </c>
      <c r="C35" s="1" t="s">
        <v>11</v>
      </c>
    </row>
    <row r="36" spans="1:3" x14ac:dyDescent="0.25">
      <c r="A36" s="2">
        <f>IF(AND(SUM('Enter Data'!E79:I79)='Enter Data'!B79,SUM($A$35) = 0,'Enter Data'!E79+'Enter Data'!F79+'Enter Data'!G79&gt;=0.3, 'Enter Data'!I79&gt;=0.3, 'Enter Data'!I79&lt;0.5), 2, 0)</f>
        <v>0</v>
      </c>
      <c r="B36" s="1" t="s">
        <v>53</v>
      </c>
      <c r="C36" s="1" t="s">
        <v>11</v>
      </c>
    </row>
    <row r="37" spans="1:3" x14ac:dyDescent="0.25">
      <c r="A37" s="2">
        <f>IF(AND(SUM('Enter Data'!E79:I79)='Enter Data'!B79,SUM($A$35:$A$36) = 0, 'Enter Data'!E79+'Enter Data'!F79+'Enter Data'!G79&gt;=0.3, 'Enter Data'!E79+'Enter Data'!F79&lt;0.25, 'Enter Data'!H79&lt;0.3,'Enter Data'!I79&lt;0.3), 3, 0)</f>
        <v>0</v>
      </c>
      <c r="B37" s="1" t="s">
        <v>54</v>
      </c>
      <c r="C37" s="1" t="s">
        <v>19</v>
      </c>
    </row>
    <row r="38" spans="1:3" x14ac:dyDescent="0.25">
      <c r="A38" s="2">
        <f>IF(AND(SUM('Enter Data'!E79:I79)='Enter Data'!B79,SUM($A$35:$A$37) = 0,'Enter Data'!E79+'Enter Data'!F79+'Enter Data'!G79&lt;=0.15,'Enter Data'!H79&lt;0.3,'Enter Data'!I79&lt;0.3,'Enter Data'!H79+'Enter Data'!I79&lt;0.4), 4, 0)</f>
        <v>4</v>
      </c>
      <c r="B38" s="1" t="s">
        <v>55</v>
      </c>
      <c r="C38" s="1" t="s">
        <v>19</v>
      </c>
    </row>
    <row r="39" spans="1:3" x14ac:dyDescent="0.25">
      <c r="A39" s="2">
        <f>IF(AND(SUM('Enter Data'!E79:I79)='Enter Data'!B79,SUM($A$35:$A$38) = 0,'Enter Data'!E79+'Enter Data'!F79&gt;=0.25, 'Enter Data'!G79&gt;=0.5), 5, 0)</f>
        <v>0</v>
      </c>
      <c r="B39" s="1" t="s">
        <v>56</v>
      </c>
      <c r="C39" s="1" t="s">
        <v>19</v>
      </c>
    </row>
    <row r="40" spans="1:3" x14ac:dyDescent="0.25">
      <c r="A40" s="2">
        <f>IF(AND(SUM('Enter Data'!E79:I79)='Enter Data'!B79,SUM($A$35:$A$39) = 0,'Enter Data'!H79&gt;=0.3,'Enter Data'!I79&lt;0.3, 'Enter Data'!E79+'Enter Data'!F79&lt;0.25), 6, 0)</f>
        <v>0</v>
      </c>
      <c r="B40" s="1" t="s">
        <v>57</v>
      </c>
      <c r="C40" s="1" t="s">
        <v>58</v>
      </c>
    </row>
    <row r="41" spans="1:3" x14ac:dyDescent="0.25">
      <c r="A41" s="2">
        <f>IF(AND(SUM('Enter Data'!E79:I79)='Enter Data'!B79,SUM($A$35:$A$40) = 0,'Enter Data'!E79+'Enter Data'!F79+'Enter Data'!G79&gt;=0.15, 'Enter Data'!E79+'Enter Data'!F79+'Enter Data'!G79&lt;0.3, 'Enter Data'!E79+'Enter Data'!F79&lt;0.25), 7, 0)</f>
        <v>0</v>
      </c>
      <c r="B41" s="1" t="s">
        <v>59</v>
      </c>
      <c r="C41" s="1" t="s">
        <v>58</v>
      </c>
    </row>
    <row r="42" spans="1:3" x14ac:dyDescent="0.25">
      <c r="A42" s="2">
        <f>IF(AND(SUM('Enter Data'!E79:I79)='Enter Data'!B79,SUM($A$35:$A$41) = 0,'Enter Data'!H79+'Enter Data'!I79&gt;=0.4, 'Enter Data'!H79&gt;='Enter Data'!I79, 'Enter Data'!E79+'Enter Data'!F79+'Enter Data'!G79&lt;=0.15), 8, 0)</f>
        <v>0</v>
      </c>
      <c r="B42" s="1" t="s">
        <v>60</v>
      </c>
      <c r="C42" s="1" t="s">
        <v>58</v>
      </c>
    </row>
    <row r="43" spans="1:3" x14ac:dyDescent="0.25">
      <c r="A43" s="2">
        <f>IF(AND(SUM('Enter Data'!E79:I79)='Enter Data'!B79,SUM($A$35:$A$42) = 0,'Enter Data'!E79+'Enter Data'!F79&gt;=0.25, 'Enter Data'!H79&gt;=0.5), 9, 0)</f>
        <v>0</v>
      </c>
      <c r="B43" s="1" t="s">
        <v>61</v>
      </c>
      <c r="C43" s="1" t="s">
        <v>58</v>
      </c>
    </row>
    <row r="44" spans="1:3" x14ac:dyDescent="0.25">
      <c r="A44" s="2">
        <f>IF(AND(SUM('Enter Data'!E79:I79)='Enter Data'!B79,SUM($A$35:$A$43) = 0,'Enter Data'!I79&gt;=0.3, 'Enter Data'!E79+'Enter Data'!F79+'Enter Data'!G79&lt;0.15, 'Enter Data'!I79&gt;'Enter Data'!H79), 10, 0)</f>
        <v>0</v>
      </c>
      <c r="B44" s="1" t="s">
        <v>62</v>
      </c>
      <c r="C44" s="1" t="s">
        <v>63</v>
      </c>
    </row>
    <row r="45" spans="1:3" x14ac:dyDescent="0.25">
      <c r="A45" s="2">
        <f>IF(AND(SUM('Enter Data'!E79:I79)='Enter Data'!B79,SUM($A$35:$A$44) = 0,'Enter Data'!H79+'Enter Data'!I79&gt;=0.4, 'Enter Data'!I79&gt;'Enter Data'!H79, 'Enter Data'!E79+'Enter Data'!F79+'Enter Data'!G79&lt;15), 11, 0)</f>
        <v>0</v>
      </c>
      <c r="B45" s="1" t="s">
        <v>64</v>
      </c>
      <c r="C45" s="1" t="s">
        <v>63</v>
      </c>
    </row>
    <row r="46" spans="1:3" x14ac:dyDescent="0.25">
      <c r="A46" s="2">
        <f>IF(AND(SUM('Enter Data'!E79:I79)='Enter Data'!B79,SUM($A$35:$A$45) = 0,'Enter Data'!E79+'Enter Data'!F79&gt;=0.25, 'Enter Data'!I79&gt;=0.5), 12, 0)</f>
        <v>0</v>
      </c>
      <c r="B46" s="1" t="s">
        <v>65</v>
      </c>
      <c r="C46" s="1" t="s">
        <v>63</v>
      </c>
    </row>
    <row r="47" spans="1:3" x14ac:dyDescent="0.25">
      <c r="A47" s="2">
        <f>IF(AND(SUM('Enter Data'!E79:I79)='Enter Data'!B79,SUM($A$35:$A$46) = 0,'Enter Data'!E79+'Enter Data'!F79+'Enter Data'!G79&gt;=0.3, 'Enter Data'!I79&gt;=0.5), 13, 0)</f>
        <v>0</v>
      </c>
      <c r="B47" s="1" t="s">
        <v>66</v>
      </c>
      <c r="C47" s="1" t="s">
        <v>63</v>
      </c>
    </row>
    <row r="48" spans="1:3" x14ac:dyDescent="0.25">
      <c r="A48" s="2">
        <f>SUM(A35:A47)+1</f>
        <v>5</v>
      </c>
      <c r="B48" s="4"/>
      <c r="C48" s="4"/>
    </row>
  </sheetData>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2ABDB-EA5E-4440-A887-53471AB2412B}">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Data'!C80+1.5*'Enter Data'!D80&lt;0.15,1,0)</f>
        <v>0</v>
      </c>
      <c r="B2" s="1" t="s">
        <v>14</v>
      </c>
      <c r="C2" s="1" t="s">
        <v>15</v>
      </c>
    </row>
    <row r="3" spans="1:3" x14ac:dyDescent="0.25">
      <c r="A3" s="2">
        <f>IF(AND('Enter Data'!C80+1.5*'Enter Data'!D80&gt;=0.15, 'Enter Data'!C80+2*'Enter Data'!D80&lt;0.3), 2, 0)</f>
        <v>0</v>
      </c>
      <c r="B3" s="1" t="s">
        <v>16</v>
      </c>
      <c r="C3" s="1" t="s">
        <v>17</v>
      </c>
    </row>
    <row r="4" spans="1:3" x14ac:dyDescent="0.25">
      <c r="A4" s="2">
        <f>IF(OR(AND('Enter Data'!D80&gt;=0.07, 'Enter Data'!D80&lt;0.2,'Enter Data'!B80&gt;0.52,'Enter Data'!C80+2*'Enter Data'!D80&gt;=0.3), AND('Enter Data'!D80&lt;0.07, 'Enter Data'!C80&lt;0.5, 'Enter Data'!C80+2*'Enter Data'!D80&gt;=0.3)), 3,0)</f>
        <v>0</v>
      </c>
      <c r="B4" s="1" t="s">
        <v>18</v>
      </c>
      <c r="C4" s="1" t="s">
        <v>19</v>
      </c>
    </row>
    <row r="5" spans="1:3" x14ac:dyDescent="0.25">
      <c r="A5" s="2">
        <f>IF(AND('Enter Data'!D80&gt;=0.07, 'Enter Data'!D80&lt;0.27, 'Enter Data'!C80&gt;=0.28, 'Enter Data'!C80&lt;0.5, 'Enter Data'!B80&lt;=0.52), 4, 0)</f>
        <v>0</v>
      </c>
      <c r="B5" s="1" t="s">
        <v>20</v>
      </c>
      <c r="C5" s="1" t="s">
        <v>21</v>
      </c>
    </row>
    <row r="6" spans="1:3" x14ac:dyDescent="0.25">
      <c r="A6" s="2">
        <f>IF(OR(AND('Enter Data'!C80&gt;=0.5, 'Enter Data'!D80&gt;=0.12,'Enter Data'!D80&lt;0.27), AND('Enter Data'!C80&gt;=0.5,'Enter Data'!C80&lt;0.8,'Enter Data'!D80&lt;0.12)), 5,0)</f>
        <v>0</v>
      </c>
      <c r="B6" s="1" t="s">
        <v>22</v>
      </c>
      <c r="C6" s="1" t="s">
        <v>23</v>
      </c>
    </row>
    <row r="7" spans="1:3" x14ac:dyDescent="0.25">
      <c r="A7" s="2">
        <f>IF(AND('Enter Data'!C80&gt;=0.8, 'Enter Data'!D80&lt;0.12), 6, 0)</f>
        <v>6</v>
      </c>
      <c r="B7" s="1" t="s">
        <v>24</v>
      </c>
      <c r="C7" s="1" t="s">
        <v>25</v>
      </c>
    </row>
    <row r="8" spans="1:3" x14ac:dyDescent="0.25">
      <c r="A8" s="2">
        <f>IF(AND('Enter Data'!D80&gt;=0.2, 'Enter Data'!D80&lt;0.35, 'Enter Data'!C80&lt;0.28, 'Enter Data'!B80&gt;0.45), 7, 0)</f>
        <v>0</v>
      </c>
      <c r="B8" s="1" t="s">
        <v>26</v>
      </c>
      <c r="C8" s="1" t="s">
        <v>27</v>
      </c>
    </row>
    <row r="9" spans="1:3" x14ac:dyDescent="0.25">
      <c r="A9" s="2">
        <f>IF(AND('Enter Data'!D80&gt;=0.27, 'Enter Data'!D80&lt;0.4, 'Enter Data'!B80&gt;0.2, 'Enter Data'!B80&lt;=0.45), 8, 0)</f>
        <v>0</v>
      </c>
      <c r="B9" s="1" t="s">
        <v>28</v>
      </c>
      <c r="C9" s="1" t="s">
        <v>29</v>
      </c>
    </row>
    <row r="10" spans="1:3" x14ac:dyDescent="0.25">
      <c r="A10" s="2">
        <f>IF(AND('Enter Data'!D80&gt;=0.27, 'Enter Data'!D80&lt;0.4, 'Enter Data'!B80&lt;=0.2), 9, 0)</f>
        <v>0</v>
      </c>
      <c r="B10" s="1" t="s">
        <v>30</v>
      </c>
      <c r="C10" s="1" t="s">
        <v>31</v>
      </c>
    </row>
    <row r="11" spans="1:3" x14ac:dyDescent="0.25">
      <c r="A11" s="2">
        <f>IF(AND('Enter Data'!D80&gt;=0.35, 'Enter Data'!B80&gt;0.45), 10, 0)</f>
        <v>0</v>
      </c>
      <c r="B11" s="1" t="s">
        <v>32</v>
      </c>
      <c r="C11" s="1" t="s">
        <v>33</v>
      </c>
    </row>
    <row r="12" spans="1:3" x14ac:dyDescent="0.25">
      <c r="A12" s="2">
        <f>IF(AND('Enter Data'!D80&gt;=0.4, 'Enter Data'!C80&gt;=0.4), 11, 0)</f>
        <v>0</v>
      </c>
      <c r="B12" s="1" t="s">
        <v>34</v>
      </c>
      <c r="C12" s="1" t="s">
        <v>35</v>
      </c>
    </row>
    <row r="13" spans="1:3" x14ac:dyDescent="0.25">
      <c r="A13" s="2">
        <f>IF(AND('Enter Data'!D80&gt;=0.4, 'Enter Data'!B80&lt;=0.45,'Enter Data'!C80&lt;0.4),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Data'!E80:I80)='Enter Data'!B80, 'Enter Data'!E80+'Enter Data'!F80&gt;=0.25, 'Enter Data'!G80&lt;0.5, 'Enter Data'!H80&lt;0.5, 'Enter Data'!I80&lt;0.5), 1, 0)</f>
        <v>0</v>
      </c>
      <c r="B17" s="1" t="s">
        <v>38</v>
      </c>
      <c r="C17" s="1" t="s">
        <v>39</v>
      </c>
    </row>
    <row r="18" spans="1:3" x14ac:dyDescent="0.25">
      <c r="A18" s="2">
        <f>IF(AND(SUM('Enter Data'!E80:I80)='Enter Data'!B80,SUM($A$17) = 0, 'Enter Data'!E80+'Enter Data'!F80+'Enter Data'!G80&gt;=0.25, 'Enter Data'!E80+'Enter Data'!F80&lt;0.25, 'Enter Data'!H80&lt;0.5,'Enter Data'!I80&lt;0.5), 2, 0)</f>
        <v>0</v>
      </c>
      <c r="B18" s="1" t="s">
        <v>40</v>
      </c>
      <c r="C18" s="1" t="s">
        <v>15</v>
      </c>
    </row>
    <row r="19" spans="1:3" x14ac:dyDescent="0.25">
      <c r="A19" s="2">
        <f>IF(AND(SUM('Enter Data'!E80:I80)='Enter Data'!B80,SUM($A$17:$A$18) = 0, 'Enter Data'!G80&gt;=0.5, 'Enter Data'!E80+'Enter Data'!F80&gt;=0.25), 3, 0)</f>
        <v>0</v>
      </c>
      <c r="B19" s="1" t="s">
        <v>41</v>
      </c>
      <c r="C19" s="1" t="s">
        <v>15</v>
      </c>
    </row>
    <row r="20" spans="1:3" x14ac:dyDescent="0.25">
      <c r="A20" s="2">
        <f>IF(AND(SUM('Enter Data'!E80:I80)='Enter Data'!B80,SUM($A$17:$A$19) = 0, 'Enter Data'!H80&gt;=0.5, 'Enter Data'!H80&gt;'Enter Data'!I80), 4, 0)</f>
        <v>0</v>
      </c>
      <c r="B20" s="1" t="s">
        <v>42</v>
      </c>
      <c r="C20" s="1" t="s">
        <v>43</v>
      </c>
    </row>
    <row r="21" spans="1:3" x14ac:dyDescent="0.25">
      <c r="A21" s="2">
        <f>IF(AND(SUM('Enter Data'!E80:I80)='Enter Data'!B80,SUM($A$17:$A$20) = 0, 'Enter Data'!E80+'Enter Data'!F80+'Enter Data'!G80&lt;0.25, 'Enter Data'!I80&lt;0.5), 5, 0)</f>
        <v>5</v>
      </c>
      <c r="B21" s="1" t="s">
        <v>44</v>
      </c>
      <c r="C21" s="1" t="s">
        <v>43</v>
      </c>
    </row>
    <row r="22" spans="1:3" x14ac:dyDescent="0.25">
      <c r="A22" s="2">
        <f>IF(AND(SUM('Enter Data'!E80:I80)='Enter Data'!B80,SUM($A$17:$A$21) = 0, 'Enter Data'!I80&gt;=0.5),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Data'!E80:I80)='Enter Data'!B80, 'Enter Data'!E80+'Enter Data'!F80&gt;=0.25, 'Enter Data'!G80&lt;0.5, 'Enter Data'!H80&lt;0.5, 'Enter Data'!I80&lt;0.5), 1, 0)</f>
        <v>0</v>
      </c>
      <c r="B26" s="1" t="s">
        <v>38</v>
      </c>
      <c r="C26" s="1" t="s">
        <v>48</v>
      </c>
    </row>
    <row r="27" spans="1:3" x14ac:dyDescent="0.25">
      <c r="A27" s="2">
        <f>IF(AND(SUM('Enter Data'!E80:I80)='Enter Data'!B80,SUM($A$26) = 0, 'Enter Data'!E80+'Enter Data'!F80+'Enter Data'!G80&gt;=0.25, 'Enter Data'!E80+'Enter Data'!F80&lt;0.25, 'Enter Data'!H80&lt;0.5,'Enter Data'!I80&lt;0.5), 2, 0)</f>
        <v>0</v>
      </c>
      <c r="B27" s="1" t="s">
        <v>40</v>
      </c>
      <c r="C27" s="1" t="s">
        <v>17</v>
      </c>
    </row>
    <row r="28" spans="1:3" x14ac:dyDescent="0.25">
      <c r="A28" s="2">
        <f>IF(AND(SUM('Enter Data'!E80:I80)='Enter Data'!B80,SUM($A$26:$A$27) = 0, 'Enter Data'!G80&gt;=0.5, 'Enter Data'!E80+'Enter Data'!F80&gt;=0.25),3, 0)</f>
        <v>0</v>
      </c>
      <c r="B28" s="1" t="s">
        <v>41</v>
      </c>
      <c r="C28" s="1" t="s">
        <v>17</v>
      </c>
    </row>
    <row r="29" spans="1:3" x14ac:dyDescent="0.25">
      <c r="A29" s="2">
        <f>IF(AND(SUM('Enter Data'!E80:I80)='Enter Data'!B80,SUM($A$26:$A$28) = 0, 'Enter Data'!H80&gt;=0.5), 4, 0)</f>
        <v>0</v>
      </c>
      <c r="B29" s="1" t="s">
        <v>49</v>
      </c>
      <c r="C29" s="1" t="s">
        <v>50</v>
      </c>
    </row>
    <row r="30" spans="1:3" x14ac:dyDescent="0.25">
      <c r="A30" s="2">
        <f>IF(AND(SUM('Enter Data'!E80:I80)='Enter Data'!B80,SUM($A$26:$A$29) = 0, 'Enter Data'!E80+'Enter Data'!F80+'Enter Data'!G80&lt;0.25, 'Enter Data'!I80&lt;0.5), 5, 0)</f>
        <v>5</v>
      </c>
      <c r="B30" s="1" t="s">
        <v>44</v>
      </c>
      <c r="C30" s="1" t="s">
        <v>50</v>
      </c>
    </row>
    <row r="31" spans="1:3" x14ac:dyDescent="0.25">
      <c r="A31" s="2">
        <f>IF(AND(SUM('Enter Data'!E80:I80)='Enter Data'!B80,SUM($A$26:$A$30) = 0, 'Enter Data'!I80&gt;=0.5),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Data'!E80:I80)='Enter Data'!B80, 'Enter Data'!E80+'Enter Data'!F80&gt;=0.25, 'Enter Data'!G80&lt;0.5, 'Enter Data'!H80&lt;0.5, 'Enter Data'!I80&lt;0.5), 1, 0)</f>
        <v>0</v>
      </c>
      <c r="B35" s="1" t="s">
        <v>38</v>
      </c>
      <c r="C35" s="1" t="s">
        <v>11</v>
      </c>
    </row>
    <row r="36" spans="1:3" x14ac:dyDescent="0.25">
      <c r="A36" s="2">
        <f>IF(AND(SUM('Enter Data'!E80:I80)='Enter Data'!B80,SUM($A$35) = 0,'Enter Data'!E80+'Enter Data'!F80+'Enter Data'!G80&gt;=0.3, 'Enter Data'!I80&gt;=0.3, 'Enter Data'!I80&lt;0.5), 2, 0)</f>
        <v>0</v>
      </c>
      <c r="B36" s="1" t="s">
        <v>53</v>
      </c>
      <c r="C36" s="1" t="s">
        <v>11</v>
      </c>
    </row>
    <row r="37" spans="1:3" x14ac:dyDescent="0.25">
      <c r="A37" s="2">
        <f>IF(AND(SUM('Enter Data'!E80:I80)='Enter Data'!B80,SUM($A$35:$A$36) = 0, 'Enter Data'!E80+'Enter Data'!F80+'Enter Data'!G80&gt;=0.3, 'Enter Data'!E80+'Enter Data'!F80&lt;0.25, 'Enter Data'!H80&lt;0.3,'Enter Data'!I80&lt;0.3), 3, 0)</f>
        <v>0</v>
      </c>
      <c r="B37" s="1" t="s">
        <v>54</v>
      </c>
      <c r="C37" s="1" t="s">
        <v>19</v>
      </c>
    </row>
    <row r="38" spans="1:3" x14ac:dyDescent="0.25">
      <c r="A38" s="2">
        <f>IF(AND(SUM('Enter Data'!E80:I80)='Enter Data'!B80,SUM($A$35:$A$37) = 0,'Enter Data'!E80+'Enter Data'!F80+'Enter Data'!G80&lt;=0.15,'Enter Data'!H80&lt;0.3,'Enter Data'!I80&lt;0.3,'Enter Data'!H80+'Enter Data'!I80&lt;0.4), 4, 0)</f>
        <v>4</v>
      </c>
      <c r="B38" s="1" t="s">
        <v>55</v>
      </c>
      <c r="C38" s="1" t="s">
        <v>19</v>
      </c>
    </row>
    <row r="39" spans="1:3" x14ac:dyDescent="0.25">
      <c r="A39" s="2">
        <f>IF(AND(SUM('Enter Data'!E80:I80)='Enter Data'!B80,SUM($A$35:$A$38) = 0,'Enter Data'!E80+'Enter Data'!F80&gt;=0.25, 'Enter Data'!G80&gt;=0.5), 5, 0)</f>
        <v>0</v>
      </c>
      <c r="B39" s="1" t="s">
        <v>56</v>
      </c>
      <c r="C39" s="1" t="s">
        <v>19</v>
      </c>
    </row>
    <row r="40" spans="1:3" x14ac:dyDescent="0.25">
      <c r="A40" s="2">
        <f>IF(AND(SUM('Enter Data'!E80:I80)='Enter Data'!B80,SUM($A$35:$A$39) = 0,'Enter Data'!H80&gt;=0.3,'Enter Data'!I80&lt;0.3, 'Enter Data'!E80+'Enter Data'!F80&lt;0.25), 6, 0)</f>
        <v>0</v>
      </c>
      <c r="B40" s="1" t="s">
        <v>57</v>
      </c>
      <c r="C40" s="1" t="s">
        <v>58</v>
      </c>
    </row>
    <row r="41" spans="1:3" x14ac:dyDescent="0.25">
      <c r="A41" s="2">
        <f>IF(AND(SUM('Enter Data'!E80:I80)='Enter Data'!B80,SUM($A$35:$A$40) = 0,'Enter Data'!E80+'Enter Data'!F80+'Enter Data'!G80&gt;=0.15, 'Enter Data'!E80+'Enter Data'!F80+'Enter Data'!G80&lt;0.3, 'Enter Data'!E80+'Enter Data'!F80&lt;0.25), 7, 0)</f>
        <v>0</v>
      </c>
      <c r="B41" s="1" t="s">
        <v>59</v>
      </c>
      <c r="C41" s="1" t="s">
        <v>58</v>
      </c>
    </row>
    <row r="42" spans="1:3" x14ac:dyDescent="0.25">
      <c r="A42" s="2">
        <f>IF(AND(SUM('Enter Data'!E80:I80)='Enter Data'!B80,SUM($A$35:$A$41) = 0,'Enter Data'!H80+'Enter Data'!I80&gt;=0.4, 'Enter Data'!H80&gt;='Enter Data'!I80, 'Enter Data'!E80+'Enter Data'!F80+'Enter Data'!G80&lt;=0.15), 8, 0)</f>
        <v>0</v>
      </c>
      <c r="B42" s="1" t="s">
        <v>60</v>
      </c>
      <c r="C42" s="1" t="s">
        <v>58</v>
      </c>
    </row>
    <row r="43" spans="1:3" x14ac:dyDescent="0.25">
      <c r="A43" s="2">
        <f>IF(AND(SUM('Enter Data'!E80:I80)='Enter Data'!B80,SUM($A$35:$A$42) = 0,'Enter Data'!E80+'Enter Data'!F80&gt;=0.25, 'Enter Data'!H80&gt;=0.5), 9, 0)</f>
        <v>0</v>
      </c>
      <c r="B43" s="1" t="s">
        <v>61</v>
      </c>
      <c r="C43" s="1" t="s">
        <v>58</v>
      </c>
    </row>
    <row r="44" spans="1:3" x14ac:dyDescent="0.25">
      <c r="A44" s="2">
        <f>IF(AND(SUM('Enter Data'!E80:I80)='Enter Data'!B80,SUM($A$35:$A$43) = 0,'Enter Data'!I80&gt;=0.3, 'Enter Data'!E80+'Enter Data'!F80+'Enter Data'!G80&lt;0.15, 'Enter Data'!I80&gt;'Enter Data'!H80), 10, 0)</f>
        <v>0</v>
      </c>
      <c r="B44" s="1" t="s">
        <v>62</v>
      </c>
      <c r="C44" s="1" t="s">
        <v>63</v>
      </c>
    </row>
    <row r="45" spans="1:3" x14ac:dyDescent="0.25">
      <c r="A45" s="2">
        <f>IF(AND(SUM('Enter Data'!E80:I80)='Enter Data'!B80,SUM($A$35:$A$44) = 0,'Enter Data'!H80+'Enter Data'!I80&gt;=0.4, 'Enter Data'!I80&gt;'Enter Data'!H80, 'Enter Data'!E80+'Enter Data'!F80+'Enter Data'!G80&lt;15), 11, 0)</f>
        <v>0</v>
      </c>
      <c r="B45" s="1" t="s">
        <v>64</v>
      </c>
      <c r="C45" s="1" t="s">
        <v>63</v>
      </c>
    </row>
    <row r="46" spans="1:3" x14ac:dyDescent="0.25">
      <c r="A46" s="2">
        <f>IF(AND(SUM('Enter Data'!E80:I80)='Enter Data'!B80,SUM($A$35:$A$45) = 0,'Enter Data'!E80+'Enter Data'!F80&gt;=0.25, 'Enter Data'!I80&gt;=0.5), 12, 0)</f>
        <v>0</v>
      </c>
      <c r="B46" s="1" t="s">
        <v>65</v>
      </c>
      <c r="C46" s="1" t="s">
        <v>63</v>
      </c>
    </row>
    <row r="47" spans="1:3" x14ac:dyDescent="0.25">
      <c r="A47" s="2">
        <f>IF(AND(SUM('Enter Data'!E80:I80)='Enter Data'!B80,SUM($A$35:$A$46) = 0,'Enter Data'!E80+'Enter Data'!F80+'Enter Data'!G80&gt;=0.3, 'Enter Data'!I80&gt;=0.5), 13, 0)</f>
        <v>0</v>
      </c>
      <c r="B47" s="1" t="s">
        <v>66</v>
      </c>
      <c r="C47" s="1" t="s">
        <v>63</v>
      </c>
    </row>
    <row r="48" spans="1:3" x14ac:dyDescent="0.25">
      <c r="A48" s="2">
        <f>SUM(A35:A47)+1</f>
        <v>5</v>
      </c>
      <c r="B48" s="4"/>
      <c r="C48" s="4"/>
    </row>
  </sheetData>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7B16F-D447-48AB-B67E-1B1CD93BC618}">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Data'!C81+1.5*'Enter Data'!D81&lt;0.15,1,0)</f>
        <v>0</v>
      </c>
      <c r="B2" s="1" t="s">
        <v>14</v>
      </c>
      <c r="C2" s="1" t="s">
        <v>15</v>
      </c>
    </row>
    <row r="3" spans="1:3" x14ac:dyDescent="0.25">
      <c r="A3" s="2">
        <f>IF(AND('Enter Data'!C81+1.5*'Enter Data'!D81&gt;=0.15, 'Enter Data'!C81+2*'Enter Data'!D81&lt;0.3), 2, 0)</f>
        <v>0</v>
      </c>
      <c r="B3" s="1" t="s">
        <v>16</v>
      </c>
      <c r="C3" s="1" t="s">
        <v>17</v>
      </c>
    </row>
    <row r="4" spans="1:3" x14ac:dyDescent="0.25">
      <c r="A4" s="2">
        <f>IF(OR(AND('Enter Data'!D81&gt;=0.07, 'Enter Data'!D81&lt;0.2,'Enter Data'!B81&gt;0.52,'Enter Data'!C81+2*'Enter Data'!D81&gt;=0.3), AND('Enter Data'!D81&lt;0.07, 'Enter Data'!C81&lt;0.5, 'Enter Data'!C81+2*'Enter Data'!D81&gt;=0.3)), 3,0)</f>
        <v>0</v>
      </c>
      <c r="B4" s="1" t="s">
        <v>18</v>
      </c>
      <c r="C4" s="1" t="s">
        <v>19</v>
      </c>
    </row>
    <row r="5" spans="1:3" x14ac:dyDescent="0.25">
      <c r="A5" s="2">
        <f>IF(AND('Enter Data'!D81&gt;=0.07, 'Enter Data'!D81&lt;0.27, 'Enter Data'!C81&gt;=0.28, 'Enter Data'!C81&lt;0.5, 'Enter Data'!B81&lt;=0.52), 4, 0)</f>
        <v>0</v>
      </c>
      <c r="B5" s="1" t="s">
        <v>20</v>
      </c>
      <c r="C5" s="1" t="s">
        <v>21</v>
      </c>
    </row>
    <row r="6" spans="1:3" x14ac:dyDescent="0.25">
      <c r="A6" s="2">
        <f>IF(OR(AND('Enter Data'!C81&gt;=0.5, 'Enter Data'!D81&gt;=0.12,'Enter Data'!D81&lt;0.27), AND('Enter Data'!C81&gt;=0.5,'Enter Data'!C81&lt;0.8,'Enter Data'!D81&lt;0.12)), 5,0)</f>
        <v>0</v>
      </c>
      <c r="B6" s="1" t="s">
        <v>22</v>
      </c>
      <c r="C6" s="1" t="s">
        <v>23</v>
      </c>
    </row>
    <row r="7" spans="1:3" x14ac:dyDescent="0.25">
      <c r="A7" s="2">
        <f>IF(AND('Enter Data'!C81&gt;=0.8, 'Enter Data'!D81&lt;0.12), 6, 0)</f>
        <v>6</v>
      </c>
      <c r="B7" s="1" t="s">
        <v>24</v>
      </c>
      <c r="C7" s="1" t="s">
        <v>25</v>
      </c>
    </row>
    <row r="8" spans="1:3" x14ac:dyDescent="0.25">
      <c r="A8" s="2">
        <f>IF(AND('Enter Data'!D81&gt;=0.2, 'Enter Data'!D81&lt;0.35, 'Enter Data'!C81&lt;0.28, 'Enter Data'!B81&gt;0.45), 7, 0)</f>
        <v>0</v>
      </c>
      <c r="B8" s="1" t="s">
        <v>26</v>
      </c>
      <c r="C8" s="1" t="s">
        <v>27</v>
      </c>
    </row>
    <row r="9" spans="1:3" x14ac:dyDescent="0.25">
      <c r="A9" s="2">
        <f>IF(AND('Enter Data'!D81&gt;=0.27, 'Enter Data'!D81&lt;0.4, 'Enter Data'!B81&gt;0.2, 'Enter Data'!B81&lt;=0.45), 8, 0)</f>
        <v>0</v>
      </c>
      <c r="B9" s="1" t="s">
        <v>28</v>
      </c>
      <c r="C9" s="1" t="s">
        <v>29</v>
      </c>
    </row>
    <row r="10" spans="1:3" x14ac:dyDescent="0.25">
      <c r="A10" s="2">
        <f>IF(AND('Enter Data'!D81&gt;=0.27, 'Enter Data'!D81&lt;0.4, 'Enter Data'!B81&lt;=0.2), 9, 0)</f>
        <v>0</v>
      </c>
      <c r="B10" s="1" t="s">
        <v>30</v>
      </c>
      <c r="C10" s="1" t="s">
        <v>31</v>
      </c>
    </row>
    <row r="11" spans="1:3" x14ac:dyDescent="0.25">
      <c r="A11" s="2">
        <f>IF(AND('Enter Data'!D81&gt;=0.35, 'Enter Data'!B81&gt;0.45), 10, 0)</f>
        <v>0</v>
      </c>
      <c r="B11" s="1" t="s">
        <v>32</v>
      </c>
      <c r="C11" s="1" t="s">
        <v>33</v>
      </c>
    </row>
    <row r="12" spans="1:3" x14ac:dyDescent="0.25">
      <c r="A12" s="2">
        <f>IF(AND('Enter Data'!D81&gt;=0.4, 'Enter Data'!C81&gt;=0.4), 11, 0)</f>
        <v>0</v>
      </c>
      <c r="B12" s="1" t="s">
        <v>34</v>
      </c>
      <c r="C12" s="1" t="s">
        <v>35</v>
      </c>
    </row>
    <row r="13" spans="1:3" x14ac:dyDescent="0.25">
      <c r="A13" s="2">
        <f>IF(AND('Enter Data'!D81&gt;=0.4, 'Enter Data'!B81&lt;=0.45,'Enter Data'!C81&lt;0.4),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Data'!E81:I81)='Enter Data'!B81, 'Enter Data'!E81+'Enter Data'!F81&gt;=0.25, 'Enter Data'!G81&lt;0.5, 'Enter Data'!H81&lt;0.5, 'Enter Data'!I81&lt;0.5), 1, 0)</f>
        <v>0</v>
      </c>
      <c r="B17" s="1" t="s">
        <v>38</v>
      </c>
      <c r="C17" s="1" t="s">
        <v>39</v>
      </c>
    </row>
    <row r="18" spans="1:3" x14ac:dyDescent="0.25">
      <c r="A18" s="2">
        <f>IF(AND(SUM('Enter Data'!E81:I81)='Enter Data'!B81,SUM($A$17) = 0, 'Enter Data'!E81+'Enter Data'!F81+'Enter Data'!G81&gt;=0.25, 'Enter Data'!E81+'Enter Data'!F81&lt;0.25, 'Enter Data'!H81&lt;0.5,'Enter Data'!I81&lt;0.5), 2, 0)</f>
        <v>0</v>
      </c>
      <c r="B18" s="1" t="s">
        <v>40</v>
      </c>
      <c r="C18" s="1" t="s">
        <v>15</v>
      </c>
    </row>
    <row r="19" spans="1:3" x14ac:dyDescent="0.25">
      <c r="A19" s="2">
        <f>IF(AND(SUM('Enter Data'!E81:I81)='Enter Data'!B81,SUM($A$17:$A$18) = 0, 'Enter Data'!G81&gt;=0.5, 'Enter Data'!E81+'Enter Data'!F81&gt;=0.25), 3, 0)</f>
        <v>0</v>
      </c>
      <c r="B19" s="1" t="s">
        <v>41</v>
      </c>
      <c r="C19" s="1" t="s">
        <v>15</v>
      </c>
    </row>
    <row r="20" spans="1:3" x14ac:dyDescent="0.25">
      <c r="A20" s="2">
        <f>IF(AND(SUM('Enter Data'!E81:I81)='Enter Data'!B81,SUM($A$17:$A$19) = 0, 'Enter Data'!H81&gt;=0.5, 'Enter Data'!H81&gt;'Enter Data'!I81), 4, 0)</f>
        <v>0</v>
      </c>
      <c r="B20" s="1" t="s">
        <v>42</v>
      </c>
      <c r="C20" s="1" t="s">
        <v>43</v>
      </c>
    </row>
    <row r="21" spans="1:3" x14ac:dyDescent="0.25">
      <c r="A21" s="2">
        <f>IF(AND(SUM('Enter Data'!E81:I81)='Enter Data'!B81,SUM($A$17:$A$20) = 0, 'Enter Data'!E81+'Enter Data'!F81+'Enter Data'!G81&lt;0.25, 'Enter Data'!I81&lt;0.5), 5, 0)</f>
        <v>5</v>
      </c>
      <c r="B21" s="1" t="s">
        <v>44</v>
      </c>
      <c r="C21" s="1" t="s">
        <v>43</v>
      </c>
    </row>
    <row r="22" spans="1:3" x14ac:dyDescent="0.25">
      <c r="A22" s="2">
        <f>IF(AND(SUM('Enter Data'!E81:I81)='Enter Data'!B81,SUM($A$17:$A$21) = 0, 'Enter Data'!I81&gt;=0.5),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Data'!E81:I81)='Enter Data'!B81, 'Enter Data'!E81+'Enter Data'!F81&gt;=0.25, 'Enter Data'!G81&lt;0.5, 'Enter Data'!H81&lt;0.5, 'Enter Data'!I81&lt;0.5), 1, 0)</f>
        <v>0</v>
      </c>
      <c r="B26" s="1" t="s">
        <v>38</v>
      </c>
      <c r="C26" s="1" t="s">
        <v>48</v>
      </c>
    </row>
    <row r="27" spans="1:3" x14ac:dyDescent="0.25">
      <c r="A27" s="2">
        <f>IF(AND(SUM('Enter Data'!E81:I81)='Enter Data'!B81,SUM($A$26) = 0, 'Enter Data'!E81+'Enter Data'!F81+'Enter Data'!G81&gt;=0.25, 'Enter Data'!E81+'Enter Data'!F81&lt;0.25, 'Enter Data'!H81&lt;0.5,'Enter Data'!I81&lt;0.5), 2, 0)</f>
        <v>0</v>
      </c>
      <c r="B27" s="1" t="s">
        <v>40</v>
      </c>
      <c r="C27" s="1" t="s">
        <v>17</v>
      </c>
    </row>
    <row r="28" spans="1:3" x14ac:dyDescent="0.25">
      <c r="A28" s="2">
        <f>IF(AND(SUM('Enter Data'!E81:I81)='Enter Data'!B81,SUM($A$26:$A$27) = 0, 'Enter Data'!G81&gt;=0.5, 'Enter Data'!E81+'Enter Data'!F81&gt;=0.25),3, 0)</f>
        <v>0</v>
      </c>
      <c r="B28" s="1" t="s">
        <v>41</v>
      </c>
      <c r="C28" s="1" t="s">
        <v>17</v>
      </c>
    </row>
    <row r="29" spans="1:3" x14ac:dyDescent="0.25">
      <c r="A29" s="2">
        <f>IF(AND(SUM('Enter Data'!E81:I81)='Enter Data'!B81,SUM($A$26:$A$28) = 0, 'Enter Data'!H81&gt;=0.5), 4, 0)</f>
        <v>0</v>
      </c>
      <c r="B29" s="1" t="s">
        <v>49</v>
      </c>
      <c r="C29" s="1" t="s">
        <v>50</v>
      </c>
    </row>
    <row r="30" spans="1:3" x14ac:dyDescent="0.25">
      <c r="A30" s="2">
        <f>IF(AND(SUM('Enter Data'!E81:I81)='Enter Data'!B81,SUM($A$26:$A$29) = 0, 'Enter Data'!E81+'Enter Data'!F81+'Enter Data'!G81&lt;0.25, 'Enter Data'!I81&lt;0.5), 5, 0)</f>
        <v>5</v>
      </c>
      <c r="B30" s="1" t="s">
        <v>44</v>
      </c>
      <c r="C30" s="1" t="s">
        <v>50</v>
      </c>
    </row>
    <row r="31" spans="1:3" x14ac:dyDescent="0.25">
      <c r="A31" s="2">
        <f>IF(AND(SUM('Enter Data'!E81:I81)='Enter Data'!B81,SUM($A$26:$A$30) = 0, 'Enter Data'!I81&gt;=0.5),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Data'!E81:I81)='Enter Data'!B81, 'Enter Data'!E81+'Enter Data'!F81&gt;=0.25, 'Enter Data'!G81&lt;0.5, 'Enter Data'!H81&lt;0.5, 'Enter Data'!I81&lt;0.5), 1, 0)</f>
        <v>0</v>
      </c>
      <c r="B35" s="1" t="s">
        <v>38</v>
      </c>
      <c r="C35" s="1" t="s">
        <v>11</v>
      </c>
    </row>
    <row r="36" spans="1:3" x14ac:dyDescent="0.25">
      <c r="A36" s="2">
        <f>IF(AND(SUM('Enter Data'!E81:I81)='Enter Data'!B81,SUM($A$35) = 0,'Enter Data'!E81+'Enter Data'!F81+'Enter Data'!G81&gt;=0.3, 'Enter Data'!I81&gt;=0.3, 'Enter Data'!I81&lt;0.5), 2, 0)</f>
        <v>0</v>
      </c>
      <c r="B36" s="1" t="s">
        <v>53</v>
      </c>
      <c r="C36" s="1" t="s">
        <v>11</v>
      </c>
    </row>
    <row r="37" spans="1:3" x14ac:dyDescent="0.25">
      <c r="A37" s="2">
        <f>IF(AND(SUM('Enter Data'!E81:I81)='Enter Data'!B81,SUM($A$35:$A$36) = 0, 'Enter Data'!E81+'Enter Data'!F81+'Enter Data'!G81&gt;=0.3, 'Enter Data'!E81+'Enter Data'!F81&lt;0.25, 'Enter Data'!H81&lt;0.3,'Enter Data'!I81&lt;0.3), 3, 0)</f>
        <v>0</v>
      </c>
      <c r="B37" s="1" t="s">
        <v>54</v>
      </c>
      <c r="C37" s="1" t="s">
        <v>19</v>
      </c>
    </row>
    <row r="38" spans="1:3" x14ac:dyDescent="0.25">
      <c r="A38" s="2">
        <f>IF(AND(SUM('Enter Data'!E81:I81)='Enter Data'!B81,SUM($A$35:$A$37) = 0,'Enter Data'!E81+'Enter Data'!F81+'Enter Data'!G81&lt;=0.15,'Enter Data'!H81&lt;0.3,'Enter Data'!I81&lt;0.3,'Enter Data'!H81+'Enter Data'!I81&lt;0.4), 4, 0)</f>
        <v>4</v>
      </c>
      <c r="B38" s="1" t="s">
        <v>55</v>
      </c>
      <c r="C38" s="1" t="s">
        <v>19</v>
      </c>
    </row>
    <row r="39" spans="1:3" x14ac:dyDescent="0.25">
      <c r="A39" s="2">
        <f>IF(AND(SUM('Enter Data'!E81:I81)='Enter Data'!B81,SUM($A$35:$A$38) = 0,'Enter Data'!E81+'Enter Data'!F81&gt;=0.25, 'Enter Data'!G81&gt;=0.5), 5, 0)</f>
        <v>0</v>
      </c>
      <c r="B39" s="1" t="s">
        <v>56</v>
      </c>
      <c r="C39" s="1" t="s">
        <v>19</v>
      </c>
    </row>
    <row r="40" spans="1:3" x14ac:dyDescent="0.25">
      <c r="A40" s="2">
        <f>IF(AND(SUM('Enter Data'!E81:I81)='Enter Data'!B81,SUM($A$35:$A$39) = 0,'Enter Data'!H81&gt;=0.3,'Enter Data'!I81&lt;0.3, 'Enter Data'!E81+'Enter Data'!F81&lt;0.25), 6, 0)</f>
        <v>0</v>
      </c>
      <c r="B40" s="1" t="s">
        <v>57</v>
      </c>
      <c r="C40" s="1" t="s">
        <v>58</v>
      </c>
    </row>
    <row r="41" spans="1:3" x14ac:dyDescent="0.25">
      <c r="A41" s="2">
        <f>IF(AND(SUM('Enter Data'!E81:I81)='Enter Data'!B81,SUM($A$35:$A$40) = 0,'Enter Data'!E81+'Enter Data'!F81+'Enter Data'!G81&gt;=0.15, 'Enter Data'!E81+'Enter Data'!F81+'Enter Data'!G81&lt;0.3, 'Enter Data'!E81+'Enter Data'!F81&lt;0.25), 7, 0)</f>
        <v>0</v>
      </c>
      <c r="B41" s="1" t="s">
        <v>59</v>
      </c>
      <c r="C41" s="1" t="s">
        <v>58</v>
      </c>
    </row>
    <row r="42" spans="1:3" x14ac:dyDescent="0.25">
      <c r="A42" s="2">
        <f>IF(AND(SUM('Enter Data'!E81:I81)='Enter Data'!B81,SUM($A$35:$A$41) = 0,'Enter Data'!H81+'Enter Data'!I81&gt;=0.4, 'Enter Data'!H81&gt;='Enter Data'!I81, 'Enter Data'!E81+'Enter Data'!F81+'Enter Data'!G81&lt;=0.15), 8, 0)</f>
        <v>0</v>
      </c>
      <c r="B42" s="1" t="s">
        <v>60</v>
      </c>
      <c r="C42" s="1" t="s">
        <v>58</v>
      </c>
    </row>
    <row r="43" spans="1:3" x14ac:dyDescent="0.25">
      <c r="A43" s="2">
        <f>IF(AND(SUM('Enter Data'!E81:I81)='Enter Data'!B81,SUM($A$35:$A$42) = 0,'Enter Data'!E81+'Enter Data'!F81&gt;=0.25, 'Enter Data'!H81&gt;=0.5), 9, 0)</f>
        <v>0</v>
      </c>
      <c r="B43" s="1" t="s">
        <v>61</v>
      </c>
      <c r="C43" s="1" t="s">
        <v>58</v>
      </c>
    </row>
    <row r="44" spans="1:3" x14ac:dyDescent="0.25">
      <c r="A44" s="2">
        <f>IF(AND(SUM('Enter Data'!E81:I81)='Enter Data'!B81,SUM($A$35:$A$43) = 0,'Enter Data'!I81&gt;=0.3, 'Enter Data'!E81+'Enter Data'!F81+'Enter Data'!G81&lt;0.15, 'Enter Data'!I81&gt;'Enter Data'!H81), 10, 0)</f>
        <v>0</v>
      </c>
      <c r="B44" s="1" t="s">
        <v>62</v>
      </c>
      <c r="C44" s="1" t="s">
        <v>63</v>
      </c>
    </row>
    <row r="45" spans="1:3" x14ac:dyDescent="0.25">
      <c r="A45" s="2">
        <f>IF(AND(SUM('Enter Data'!E81:I81)='Enter Data'!B81,SUM($A$35:$A$44) = 0,'Enter Data'!H81+'Enter Data'!I81&gt;=0.4, 'Enter Data'!I81&gt;'Enter Data'!H81, 'Enter Data'!E81+'Enter Data'!F81+'Enter Data'!G81&lt;15), 11, 0)</f>
        <v>0</v>
      </c>
      <c r="B45" s="1" t="s">
        <v>64</v>
      </c>
      <c r="C45" s="1" t="s">
        <v>63</v>
      </c>
    </row>
    <row r="46" spans="1:3" x14ac:dyDescent="0.25">
      <c r="A46" s="2">
        <f>IF(AND(SUM('Enter Data'!E81:I81)='Enter Data'!B81,SUM($A$35:$A$45) = 0,'Enter Data'!E81+'Enter Data'!F81&gt;=0.25, 'Enter Data'!I81&gt;=0.5), 12, 0)</f>
        <v>0</v>
      </c>
      <c r="B46" s="1" t="s">
        <v>65</v>
      </c>
      <c r="C46" s="1" t="s">
        <v>63</v>
      </c>
    </row>
    <row r="47" spans="1:3" x14ac:dyDescent="0.25">
      <c r="A47" s="2">
        <f>IF(AND(SUM('Enter Data'!E81:I81)='Enter Data'!B81,SUM($A$35:$A$46) = 0,'Enter Data'!E81+'Enter Data'!F81+'Enter Data'!G81&gt;=0.3, 'Enter Data'!I81&gt;=0.5), 13, 0)</f>
        <v>0</v>
      </c>
      <c r="B47" s="1" t="s">
        <v>66</v>
      </c>
      <c r="C47" s="1" t="s">
        <v>63</v>
      </c>
    </row>
    <row r="48" spans="1:3" x14ac:dyDescent="0.25">
      <c r="A48" s="2">
        <f>SUM(A35:A47)+1</f>
        <v>5</v>
      </c>
      <c r="B48" s="4"/>
      <c r="C48" s="4"/>
    </row>
  </sheetData>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5884B-91F4-4739-A0F0-17909D4C1D57}">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Data'!C82+1.5*'Enter Data'!D82&lt;0.15,1,0)</f>
        <v>0</v>
      </c>
      <c r="B2" s="1" t="s">
        <v>14</v>
      </c>
      <c r="C2" s="1" t="s">
        <v>15</v>
      </c>
    </row>
    <row r="3" spans="1:3" x14ac:dyDescent="0.25">
      <c r="A3" s="2">
        <f>IF(AND('Enter Data'!C82+1.5*'Enter Data'!D82&gt;=0.15, 'Enter Data'!C82+2*'Enter Data'!D82&lt;0.3), 2, 0)</f>
        <v>0</v>
      </c>
      <c r="B3" s="1" t="s">
        <v>16</v>
      </c>
      <c r="C3" s="1" t="s">
        <v>17</v>
      </c>
    </row>
    <row r="4" spans="1:3" x14ac:dyDescent="0.25">
      <c r="A4" s="2">
        <f>IF(OR(AND('Enter Data'!D82&gt;=0.07, 'Enter Data'!D82&lt;0.2,'Enter Data'!B82&gt;0.52,'Enter Data'!C82+2*'Enter Data'!D82&gt;=0.3), AND('Enter Data'!D82&lt;0.07, 'Enter Data'!C82&lt;0.5, 'Enter Data'!C82+2*'Enter Data'!D82&gt;=0.3)), 3,0)</f>
        <v>0</v>
      </c>
      <c r="B4" s="1" t="s">
        <v>18</v>
      </c>
      <c r="C4" s="1" t="s">
        <v>19</v>
      </c>
    </row>
    <row r="5" spans="1:3" x14ac:dyDescent="0.25">
      <c r="A5" s="2">
        <f>IF(AND('Enter Data'!D82&gt;=0.07, 'Enter Data'!D82&lt;0.27, 'Enter Data'!C82&gt;=0.28, 'Enter Data'!C82&lt;0.5, 'Enter Data'!B82&lt;=0.52), 4, 0)</f>
        <v>0</v>
      </c>
      <c r="B5" s="1" t="s">
        <v>20</v>
      </c>
      <c r="C5" s="1" t="s">
        <v>21</v>
      </c>
    </row>
    <row r="6" spans="1:3" x14ac:dyDescent="0.25">
      <c r="A6" s="2">
        <f>IF(OR(AND('Enter Data'!C82&gt;=0.5, 'Enter Data'!D82&gt;=0.12,'Enter Data'!D82&lt;0.27), AND('Enter Data'!C82&gt;=0.5,'Enter Data'!C82&lt;0.8,'Enter Data'!D82&lt;0.12)), 5,0)</f>
        <v>0</v>
      </c>
      <c r="B6" s="1" t="s">
        <v>22</v>
      </c>
      <c r="C6" s="1" t="s">
        <v>23</v>
      </c>
    </row>
    <row r="7" spans="1:3" x14ac:dyDescent="0.25">
      <c r="A7" s="2">
        <f>IF(AND('Enter Data'!C82&gt;=0.8, 'Enter Data'!D82&lt;0.12), 6, 0)</f>
        <v>6</v>
      </c>
      <c r="B7" s="1" t="s">
        <v>24</v>
      </c>
      <c r="C7" s="1" t="s">
        <v>25</v>
      </c>
    </row>
    <row r="8" spans="1:3" x14ac:dyDescent="0.25">
      <c r="A8" s="2">
        <f>IF(AND('Enter Data'!D82&gt;=0.2, 'Enter Data'!D82&lt;0.35, 'Enter Data'!C82&lt;0.28, 'Enter Data'!B82&gt;0.45), 7, 0)</f>
        <v>0</v>
      </c>
      <c r="B8" s="1" t="s">
        <v>26</v>
      </c>
      <c r="C8" s="1" t="s">
        <v>27</v>
      </c>
    </row>
    <row r="9" spans="1:3" x14ac:dyDescent="0.25">
      <c r="A9" s="2">
        <f>IF(AND('Enter Data'!D82&gt;=0.27, 'Enter Data'!D82&lt;0.4, 'Enter Data'!B82&gt;0.2, 'Enter Data'!B82&lt;=0.45), 8, 0)</f>
        <v>0</v>
      </c>
      <c r="B9" s="1" t="s">
        <v>28</v>
      </c>
      <c r="C9" s="1" t="s">
        <v>29</v>
      </c>
    </row>
    <row r="10" spans="1:3" x14ac:dyDescent="0.25">
      <c r="A10" s="2">
        <f>IF(AND('Enter Data'!D82&gt;=0.27, 'Enter Data'!D82&lt;0.4, 'Enter Data'!B82&lt;=0.2), 9, 0)</f>
        <v>0</v>
      </c>
      <c r="B10" s="1" t="s">
        <v>30</v>
      </c>
      <c r="C10" s="1" t="s">
        <v>31</v>
      </c>
    </row>
    <row r="11" spans="1:3" x14ac:dyDescent="0.25">
      <c r="A11" s="2">
        <f>IF(AND('Enter Data'!D82&gt;=0.35, 'Enter Data'!B82&gt;0.45), 10, 0)</f>
        <v>0</v>
      </c>
      <c r="B11" s="1" t="s">
        <v>32</v>
      </c>
      <c r="C11" s="1" t="s">
        <v>33</v>
      </c>
    </row>
    <row r="12" spans="1:3" x14ac:dyDescent="0.25">
      <c r="A12" s="2">
        <f>IF(AND('Enter Data'!D82&gt;=0.4, 'Enter Data'!C82&gt;=0.4), 11, 0)</f>
        <v>0</v>
      </c>
      <c r="B12" s="1" t="s">
        <v>34</v>
      </c>
      <c r="C12" s="1" t="s">
        <v>35</v>
      </c>
    </row>
    <row r="13" spans="1:3" x14ac:dyDescent="0.25">
      <c r="A13" s="2">
        <f>IF(AND('Enter Data'!D82&gt;=0.4, 'Enter Data'!B82&lt;=0.45,'Enter Data'!C82&lt;0.4),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Data'!E82:I82)='Enter Data'!B82, 'Enter Data'!E82+'Enter Data'!F82&gt;=0.25, 'Enter Data'!G82&lt;0.5, 'Enter Data'!H82&lt;0.5, 'Enter Data'!I82&lt;0.5), 1, 0)</f>
        <v>0</v>
      </c>
      <c r="B17" s="1" t="s">
        <v>38</v>
      </c>
      <c r="C17" s="1" t="s">
        <v>39</v>
      </c>
    </row>
    <row r="18" spans="1:3" x14ac:dyDescent="0.25">
      <c r="A18" s="2">
        <f>IF(AND(SUM('Enter Data'!E82:I82)='Enter Data'!B82,SUM($A$17) = 0, 'Enter Data'!E82+'Enter Data'!F82+'Enter Data'!G82&gt;=0.25, 'Enter Data'!E82+'Enter Data'!F82&lt;0.25, 'Enter Data'!H82&lt;0.5,'Enter Data'!I82&lt;0.5), 2, 0)</f>
        <v>0</v>
      </c>
      <c r="B18" s="1" t="s">
        <v>40</v>
      </c>
      <c r="C18" s="1" t="s">
        <v>15</v>
      </c>
    </row>
    <row r="19" spans="1:3" x14ac:dyDescent="0.25">
      <c r="A19" s="2">
        <f>IF(AND(SUM('Enter Data'!E82:I82)='Enter Data'!B82,SUM($A$17:$A$18) = 0, 'Enter Data'!G82&gt;=0.5, 'Enter Data'!E82+'Enter Data'!F82&gt;=0.25), 3, 0)</f>
        <v>0</v>
      </c>
      <c r="B19" s="1" t="s">
        <v>41</v>
      </c>
      <c r="C19" s="1" t="s">
        <v>15</v>
      </c>
    </row>
    <row r="20" spans="1:3" x14ac:dyDescent="0.25">
      <c r="A20" s="2">
        <f>IF(AND(SUM('Enter Data'!E82:I82)='Enter Data'!B82,SUM($A$17:$A$19) = 0, 'Enter Data'!H82&gt;=0.5, 'Enter Data'!H82&gt;'Enter Data'!I82), 4, 0)</f>
        <v>0</v>
      </c>
      <c r="B20" s="1" t="s">
        <v>42</v>
      </c>
      <c r="C20" s="1" t="s">
        <v>43</v>
      </c>
    </row>
    <row r="21" spans="1:3" x14ac:dyDescent="0.25">
      <c r="A21" s="2">
        <f>IF(AND(SUM('Enter Data'!E82:I82)='Enter Data'!B82,SUM($A$17:$A$20) = 0, 'Enter Data'!E82+'Enter Data'!F82+'Enter Data'!G82&lt;0.25, 'Enter Data'!I82&lt;0.5), 5, 0)</f>
        <v>5</v>
      </c>
      <c r="B21" s="1" t="s">
        <v>44</v>
      </c>
      <c r="C21" s="1" t="s">
        <v>43</v>
      </c>
    </row>
    <row r="22" spans="1:3" x14ac:dyDescent="0.25">
      <c r="A22" s="2">
        <f>IF(AND(SUM('Enter Data'!E82:I82)='Enter Data'!B82,SUM($A$17:$A$21) = 0, 'Enter Data'!I82&gt;=0.5),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Data'!E82:I82)='Enter Data'!B82, 'Enter Data'!E82+'Enter Data'!F82&gt;=0.25, 'Enter Data'!G82&lt;0.5, 'Enter Data'!H82&lt;0.5, 'Enter Data'!I82&lt;0.5), 1, 0)</f>
        <v>0</v>
      </c>
      <c r="B26" s="1" t="s">
        <v>38</v>
      </c>
      <c r="C26" s="1" t="s">
        <v>48</v>
      </c>
    </row>
    <row r="27" spans="1:3" x14ac:dyDescent="0.25">
      <c r="A27" s="2">
        <f>IF(AND(SUM('Enter Data'!E82:I82)='Enter Data'!B82,SUM($A$26) = 0, 'Enter Data'!E82+'Enter Data'!F82+'Enter Data'!G82&gt;=0.25, 'Enter Data'!E82+'Enter Data'!F82&lt;0.25, 'Enter Data'!H82&lt;0.5,'Enter Data'!I82&lt;0.5), 2, 0)</f>
        <v>0</v>
      </c>
      <c r="B27" s="1" t="s">
        <v>40</v>
      </c>
      <c r="C27" s="1" t="s">
        <v>17</v>
      </c>
    </row>
    <row r="28" spans="1:3" x14ac:dyDescent="0.25">
      <c r="A28" s="2">
        <f>IF(AND(SUM('Enter Data'!E82:I82)='Enter Data'!B82,SUM($A$26:$A$27) = 0, 'Enter Data'!G82&gt;=0.5, 'Enter Data'!E82+'Enter Data'!F82&gt;=0.25),3, 0)</f>
        <v>0</v>
      </c>
      <c r="B28" s="1" t="s">
        <v>41</v>
      </c>
      <c r="C28" s="1" t="s">
        <v>17</v>
      </c>
    </row>
    <row r="29" spans="1:3" x14ac:dyDescent="0.25">
      <c r="A29" s="2">
        <f>IF(AND(SUM('Enter Data'!E82:I82)='Enter Data'!B82,SUM($A$26:$A$28) = 0, 'Enter Data'!H82&gt;=0.5), 4, 0)</f>
        <v>0</v>
      </c>
      <c r="B29" s="1" t="s">
        <v>49</v>
      </c>
      <c r="C29" s="1" t="s">
        <v>50</v>
      </c>
    </row>
    <row r="30" spans="1:3" x14ac:dyDescent="0.25">
      <c r="A30" s="2">
        <f>IF(AND(SUM('Enter Data'!E82:I82)='Enter Data'!B82,SUM($A$26:$A$29) = 0, 'Enter Data'!E82+'Enter Data'!F82+'Enter Data'!G82&lt;0.25, 'Enter Data'!I82&lt;0.5), 5, 0)</f>
        <v>5</v>
      </c>
      <c r="B30" s="1" t="s">
        <v>44</v>
      </c>
      <c r="C30" s="1" t="s">
        <v>50</v>
      </c>
    </row>
    <row r="31" spans="1:3" x14ac:dyDescent="0.25">
      <c r="A31" s="2">
        <f>IF(AND(SUM('Enter Data'!E82:I82)='Enter Data'!B82,SUM($A$26:$A$30) = 0, 'Enter Data'!I82&gt;=0.5),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Data'!E82:I82)='Enter Data'!B82, 'Enter Data'!E82+'Enter Data'!F82&gt;=0.25, 'Enter Data'!G82&lt;0.5, 'Enter Data'!H82&lt;0.5, 'Enter Data'!I82&lt;0.5), 1, 0)</f>
        <v>0</v>
      </c>
      <c r="B35" s="1" t="s">
        <v>38</v>
      </c>
      <c r="C35" s="1" t="s">
        <v>11</v>
      </c>
    </row>
    <row r="36" spans="1:3" x14ac:dyDescent="0.25">
      <c r="A36" s="2">
        <f>IF(AND(SUM('Enter Data'!E82:I82)='Enter Data'!B82,SUM($A$35) = 0,'Enter Data'!E82+'Enter Data'!F82+'Enter Data'!G82&gt;=0.3, 'Enter Data'!I82&gt;=0.3, 'Enter Data'!I82&lt;0.5), 2, 0)</f>
        <v>0</v>
      </c>
      <c r="B36" s="1" t="s">
        <v>53</v>
      </c>
      <c r="C36" s="1" t="s">
        <v>11</v>
      </c>
    </row>
    <row r="37" spans="1:3" x14ac:dyDescent="0.25">
      <c r="A37" s="2">
        <f>IF(AND(SUM('Enter Data'!E82:I82)='Enter Data'!B82,SUM($A$35:$A$36) = 0, 'Enter Data'!E82+'Enter Data'!F82+'Enter Data'!G82&gt;=0.3, 'Enter Data'!E82+'Enter Data'!F82&lt;0.25, 'Enter Data'!H82&lt;0.3,'Enter Data'!I82&lt;0.3), 3, 0)</f>
        <v>0</v>
      </c>
      <c r="B37" s="1" t="s">
        <v>54</v>
      </c>
      <c r="C37" s="1" t="s">
        <v>19</v>
      </c>
    </row>
    <row r="38" spans="1:3" x14ac:dyDescent="0.25">
      <c r="A38" s="2">
        <f>IF(AND(SUM('Enter Data'!E82:I82)='Enter Data'!B82,SUM($A$35:$A$37) = 0,'Enter Data'!E82+'Enter Data'!F82+'Enter Data'!G82&lt;=0.15,'Enter Data'!H82&lt;0.3,'Enter Data'!I82&lt;0.3,'Enter Data'!H82+'Enter Data'!I82&lt;0.4), 4, 0)</f>
        <v>4</v>
      </c>
      <c r="B38" s="1" t="s">
        <v>55</v>
      </c>
      <c r="C38" s="1" t="s">
        <v>19</v>
      </c>
    </row>
    <row r="39" spans="1:3" x14ac:dyDescent="0.25">
      <c r="A39" s="2">
        <f>IF(AND(SUM('Enter Data'!E82:I82)='Enter Data'!B82,SUM($A$35:$A$38) = 0,'Enter Data'!E82+'Enter Data'!F82&gt;=0.25, 'Enter Data'!G82&gt;=0.5), 5, 0)</f>
        <v>0</v>
      </c>
      <c r="B39" s="1" t="s">
        <v>56</v>
      </c>
      <c r="C39" s="1" t="s">
        <v>19</v>
      </c>
    </row>
    <row r="40" spans="1:3" x14ac:dyDescent="0.25">
      <c r="A40" s="2">
        <f>IF(AND(SUM('Enter Data'!E82:I82)='Enter Data'!B82,SUM($A$35:$A$39) = 0,'Enter Data'!H82&gt;=0.3,'Enter Data'!I82&lt;0.3, 'Enter Data'!E82+'Enter Data'!F82&lt;0.25), 6, 0)</f>
        <v>0</v>
      </c>
      <c r="B40" s="1" t="s">
        <v>57</v>
      </c>
      <c r="C40" s="1" t="s">
        <v>58</v>
      </c>
    </row>
    <row r="41" spans="1:3" x14ac:dyDescent="0.25">
      <c r="A41" s="2">
        <f>IF(AND(SUM('Enter Data'!E82:I82)='Enter Data'!B82,SUM($A$35:$A$40) = 0,'Enter Data'!E82+'Enter Data'!F82+'Enter Data'!G82&gt;=0.15, 'Enter Data'!E82+'Enter Data'!F82+'Enter Data'!G82&lt;0.3, 'Enter Data'!E82+'Enter Data'!F82&lt;0.25), 7, 0)</f>
        <v>0</v>
      </c>
      <c r="B41" s="1" t="s">
        <v>59</v>
      </c>
      <c r="C41" s="1" t="s">
        <v>58</v>
      </c>
    </row>
    <row r="42" spans="1:3" x14ac:dyDescent="0.25">
      <c r="A42" s="2">
        <f>IF(AND(SUM('Enter Data'!E82:I82)='Enter Data'!B82,SUM($A$35:$A$41) = 0,'Enter Data'!H82+'Enter Data'!I82&gt;=0.4, 'Enter Data'!H82&gt;='Enter Data'!I82, 'Enter Data'!E82+'Enter Data'!F82+'Enter Data'!G82&lt;=0.15), 8, 0)</f>
        <v>0</v>
      </c>
      <c r="B42" s="1" t="s">
        <v>60</v>
      </c>
      <c r="C42" s="1" t="s">
        <v>58</v>
      </c>
    </row>
    <row r="43" spans="1:3" x14ac:dyDescent="0.25">
      <c r="A43" s="2">
        <f>IF(AND(SUM('Enter Data'!E82:I82)='Enter Data'!B82,SUM($A$35:$A$42) = 0,'Enter Data'!E82+'Enter Data'!F82&gt;=0.25, 'Enter Data'!H82&gt;=0.5), 9, 0)</f>
        <v>0</v>
      </c>
      <c r="B43" s="1" t="s">
        <v>61</v>
      </c>
      <c r="C43" s="1" t="s">
        <v>58</v>
      </c>
    </row>
    <row r="44" spans="1:3" x14ac:dyDescent="0.25">
      <c r="A44" s="2">
        <f>IF(AND(SUM('Enter Data'!E82:I82)='Enter Data'!B82,SUM($A$35:$A$43) = 0,'Enter Data'!I82&gt;=0.3, 'Enter Data'!E82+'Enter Data'!F82+'Enter Data'!G82&lt;0.15, 'Enter Data'!I82&gt;'Enter Data'!H82), 10, 0)</f>
        <v>0</v>
      </c>
      <c r="B44" s="1" t="s">
        <v>62</v>
      </c>
      <c r="C44" s="1" t="s">
        <v>63</v>
      </c>
    </row>
    <row r="45" spans="1:3" x14ac:dyDescent="0.25">
      <c r="A45" s="2">
        <f>IF(AND(SUM('Enter Data'!E82:I82)='Enter Data'!B82,SUM($A$35:$A$44) = 0,'Enter Data'!H82+'Enter Data'!I82&gt;=0.4, 'Enter Data'!I82&gt;'Enter Data'!H82, 'Enter Data'!E82+'Enter Data'!F82+'Enter Data'!G82&lt;15), 11, 0)</f>
        <v>0</v>
      </c>
      <c r="B45" s="1" t="s">
        <v>64</v>
      </c>
      <c r="C45" s="1" t="s">
        <v>63</v>
      </c>
    </row>
    <row r="46" spans="1:3" x14ac:dyDescent="0.25">
      <c r="A46" s="2">
        <f>IF(AND(SUM('Enter Data'!E82:I82)='Enter Data'!B82,SUM($A$35:$A$45) = 0,'Enter Data'!E82+'Enter Data'!F82&gt;=0.25, 'Enter Data'!I82&gt;=0.5), 12, 0)</f>
        <v>0</v>
      </c>
      <c r="B46" s="1" t="s">
        <v>65</v>
      </c>
      <c r="C46" s="1" t="s">
        <v>63</v>
      </c>
    </row>
    <row r="47" spans="1:3" x14ac:dyDescent="0.25">
      <c r="A47" s="2">
        <f>IF(AND(SUM('Enter Data'!E82:I82)='Enter Data'!B82,SUM($A$35:$A$46) = 0,'Enter Data'!E82+'Enter Data'!F82+'Enter Data'!G82&gt;=0.3, 'Enter Data'!I82&gt;=0.5), 13, 0)</f>
        <v>0</v>
      </c>
      <c r="B47" s="1" t="s">
        <v>66</v>
      </c>
      <c r="C47" s="1" t="s">
        <v>63</v>
      </c>
    </row>
    <row r="48" spans="1:3" x14ac:dyDescent="0.25">
      <c r="A48" s="2">
        <f>SUM(A35:A47)+1</f>
        <v>5</v>
      </c>
      <c r="B48" s="4"/>
      <c r="C48" s="4"/>
    </row>
  </sheetData>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B8472-08FA-45B7-8386-CA9631DCA694}">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Data'!C83+1.5*'Enter Data'!D83&lt;0.15,1,0)</f>
        <v>0</v>
      </c>
      <c r="B2" s="1" t="s">
        <v>14</v>
      </c>
      <c r="C2" s="1" t="s">
        <v>15</v>
      </c>
    </row>
    <row r="3" spans="1:3" x14ac:dyDescent="0.25">
      <c r="A3" s="2">
        <f>IF(AND('Enter Data'!C83+1.5*'Enter Data'!D83&gt;=0.15, 'Enter Data'!C83+2*'Enter Data'!D83&lt;0.3), 2, 0)</f>
        <v>0</v>
      </c>
      <c r="B3" s="1" t="s">
        <v>16</v>
      </c>
      <c r="C3" s="1" t="s">
        <v>17</v>
      </c>
    </row>
    <row r="4" spans="1:3" x14ac:dyDescent="0.25">
      <c r="A4" s="2">
        <f>IF(OR(AND('Enter Data'!D83&gt;=0.07, 'Enter Data'!D83&lt;0.2,'Enter Data'!B83&gt;0.52,'Enter Data'!C83+2*'Enter Data'!D83&gt;=0.3), AND('Enter Data'!D83&lt;0.07, 'Enter Data'!C83&lt;0.5, 'Enter Data'!C83+2*'Enter Data'!D83&gt;=0.3)), 3,0)</f>
        <v>0</v>
      </c>
      <c r="B4" s="1" t="s">
        <v>18</v>
      </c>
      <c r="C4" s="1" t="s">
        <v>19</v>
      </c>
    </row>
    <row r="5" spans="1:3" x14ac:dyDescent="0.25">
      <c r="A5" s="2">
        <f>IF(AND('Enter Data'!D83&gt;=0.07, 'Enter Data'!D83&lt;0.27, 'Enter Data'!C83&gt;=0.28, 'Enter Data'!C83&lt;0.5, 'Enter Data'!B83&lt;=0.52), 4, 0)</f>
        <v>0</v>
      </c>
      <c r="B5" s="1" t="s">
        <v>20</v>
      </c>
      <c r="C5" s="1" t="s">
        <v>21</v>
      </c>
    </row>
    <row r="6" spans="1:3" x14ac:dyDescent="0.25">
      <c r="A6" s="2">
        <f>IF(OR(AND('Enter Data'!C83&gt;=0.5, 'Enter Data'!D83&gt;=0.12,'Enter Data'!D83&lt;0.27), AND('Enter Data'!C83&gt;=0.5,'Enter Data'!C83&lt;0.8,'Enter Data'!D83&lt;0.12)), 5,0)</f>
        <v>0</v>
      </c>
      <c r="B6" s="1" t="s">
        <v>22</v>
      </c>
      <c r="C6" s="1" t="s">
        <v>23</v>
      </c>
    </row>
    <row r="7" spans="1:3" x14ac:dyDescent="0.25">
      <c r="A7" s="2">
        <f>IF(AND('Enter Data'!C83&gt;=0.8, 'Enter Data'!D83&lt;0.12), 6, 0)</f>
        <v>6</v>
      </c>
      <c r="B7" s="1" t="s">
        <v>24</v>
      </c>
      <c r="C7" s="1" t="s">
        <v>25</v>
      </c>
    </row>
    <row r="8" spans="1:3" x14ac:dyDescent="0.25">
      <c r="A8" s="2">
        <f>IF(AND('Enter Data'!D83&gt;=0.2, 'Enter Data'!D83&lt;0.35, 'Enter Data'!C83&lt;0.28, 'Enter Data'!B83&gt;0.45), 7, 0)</f>
        <v>0</v>
      </c>
      <c r="B8" s="1" t="s">
        <v>26</v>
      </c>
      <c r="C8" s="1" t="s">
        <v>27</v>
      </c>
    </row>
    <row r="9" spans="1:3" x14ac:dyDescent="0.25">
      <c r="A9" s="2">
        <f>IF(AND('Enter Data'!D83&gt;=0.27, 'Enter Data'!D83&lt;0.4, 'Enter Data'!B83&gt;0.2, 'Enter Data'!B83&lt;=0.45), 8, 0)</f>
        <v>0</v>
      </c>
      <c r="B9" s="1" t="s">
        <v>28</v>
      </c>
      <c r="C9" s="1" t="s">
        <v>29</v>
      </c>
    </row>
    <row r="10" spans="1:3" x14ac:dyDescent="0.25">
      <c r="A10" s="2">
        <f>IF(AND('Enter Data'!D83&gt;=0.27, 'Enter Data'!D83&lt;0.4, 'Enter Data'!B83&lt;=0.2), 9, 0)</f>
        <v>0</v>
      </c>
      <c r="B10" s="1" t="s">
        <v>30</v>
      </c>
      <c r="C10" s="1" t="s">
        <v>31</v>
      </c>
    </row>
    <row r="11" spans="1:3" x14ac:dyDescent="0.25">
      <c r="A11" s="2">
        <f>IF(AND('Enter Data'!D83&gt;=0.35, 'Enter Data'!B83&gt;0.45), 10, 0)</f>
        <v>0</v>
      </c>
      <c r="B11" s="1" t="s">
        <v>32</v>
      </c>
      <c r="C11" s="1" t="s">
        <v>33</v>
      </c>
    </row>
    <row r="12" spans="1:3" x14ac:dyDescent="0.25">
      <c r="A12" s="2">
        <f>IF(AND('Enter Data'!D83&gt;=0.4, 'Enter Data'!C83&gt;=0.4), 11, 0)</f>
        <v>0</v>
      </c>
      <c r="B12" s="1" t="s">
        <v>34</v>
      </c>
      <c r="C12" s="1" t="s">
        <v>35</v>
      </c>
    </row>
    <row r="13" spans="1:3" x14ac:dyDescent="0.25">
      <c r="A13" s="2">
        <f>IF(AND('Enter Data'!D83&gt;=0.4, 'Enter Data'!B83&lt;=0.45,'Enter Data'!C83&lt;0.4),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Data'!E83:I83)='Enter Data'!B83, 'Enter Data'!E83+'Enter Data'!F83&gt;=0.25, 'Enter Data'!G83&lt;0.5, 'Enter Data'!H83&lt;0.5, 'Enter Data'!I83&lt;0.5), 1, 0)</f>
        <v>0</v>
      </c>
      <c r="B17" s="1" t="s">
        <v>38</v>
      </c>
      <c r="C17" s="1" t="s">
        <v>39</v>
      </c>
    </row>
    <row r="18" spans="1:3" x14ac:dyDescent="0.25">
      <c r="A18" s="2">
        <f>IF(AND(SUM('Enter Data'!E83:I83)='Enter Data'!B83,SUM($A$17) = 0, 'Enter Data'!E83+'Enter Data'!F83+'Enter Data'!G83&gt;=0.25, 'Enter Data'!E83+'Enter Data'!F83&lt;0.25, 'Enter Data'!H83&lt;0.5,'Enter Data'!I83&lt;0.5), 2, 0)</f>
        <v>0</v>
      </c>
      <c r="B18" s="1" t="s">
        <v>40</v>
      </c>
      <c r="C18" s="1" t="s">
        <v>15</v>
      </c>
    </row>
    <row r="19" spans="1:3" x14ac:dyDescent="0.25">
      <c r="A19" s="2">
        <f>IF(AND(SUM('Enter Data'!E83:I83)='Enter Data'!B83,SUM($A$17:$A$18) = 0, 'Enter Data'!G83&gt;=0.5, 'Enter Data'!E83+'Enter Data'!F83&gt;=0.25), 3, 0)</f>
        <v>0</v>
      </c>
      <c r="B19" s="1" t="s">
        <v>41</v>
      </c>
      <c r="C19" s="1" t="s">
        <v>15</v>
      </c>
    </row>
    <row r="20" spans="1:3" x14ac:dyDescent="0.25">
      <c r="A20" s="2">
        <f>IF(AND(SUM('Enter Data'!E83:I83)='Enter Data'!B83,SUM($A$17:$A$19) = 0, 'Enter Data'!H83&gt;=0.5, 'Enter Data'!H83&gt;'Enter Data'!I83), 4, 0)</f>
        <v>0</v>
      </c>
      <c r="B20" s="1" t="s">
        <v>42</v>
      </c>
      <c r="C20" s="1" t="s">
        <v>43</v>
      </c>
    </row>
    <row r="21" spans="1:3" x14ac:dyDescent="0.25">
      <c r="A21" s="2">
        <f>IF(AND(SUM('Enter Data'!E83:I83)='Enter Data'!B83,SUM($A$17:$A$20) = 0, 'Enter Data'!E83+'Enter Data'!F83+'Enter Data'!G83&lt;0.25, 'Enter Data'!I83&lt;0.5), 5, 0)</f>
        <v>5</v>
      </c>
      <c r="B21" s="1" t="s">
        <v>44</v>
      </c>
      <c r="C21" s="1" t="s">
        <v>43</v>
      </c>
    </row>
    <row r="22" spans="1:3" x14ac:dyDescent="0.25">
      <c r="A22" s="2">
        <f>IF(AND(SUM('Enter Data'!E83:I83)='Enter Data'!B83,SUM($A$17:$A$21) = 0, 'Enter Data'!I83&gt;=0.5),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Data'!E83:I83)='Enter Data'!B83, 'Enter Data'!E83+'Enter Data'!F83&gt;=0.25, 'Enter Data'!G83&lt;0.5, 'Enter Data'!H83&lt;0.5, 'Enter Data'!I83&lt;0.5), 1, 0)</f>
        <v>0</v>
      </c>
      <c r="B26" s="1" t="s">
        <v>38</v>
      </c>
      <c r="C26" s="1" t="s">
        <v>48</v>
      </c>
    </row>
    <row r="27" spans="1:3" x14ac:dyDescent="0.25">
      <c r="A27" s="2">
        <f>IF(AND(SUM('Enter Data'!E83:I83)='Enter Data'!B83,SUM($A$26) = 0, 'Enter Data'!E83+'Enter Data'!F83+'Enter Data'!G83&gt;=0.25, 'Enter Data'!E83+'Enter Data'!F83&lt;0.25, 'Enter Data'!H83&lt;0.5,'Enter Data'!I83&lt;0.5), 2, 0)</f>
        <v>0</v>
      </c>
      <c r="B27" s="1" t="s">
        <v>40</v>
      </c>
      <c r="C27" s="1" t="s">
        <v>17</v>
      </c>
    </row>
    <row r="28" spans="1:3" x14ac:dyDescent="0.25">
      <c r="A28" s="2">
        <f>IF(AND(SUM('Enter Data'!E83:I83)='Enter Data'!B83,SUM($A$26:$A$27) = 0, 'Enter Data'!G83&gt;=0.5, 'Enter Data'!E83+'Enter Data'!F83&gt;=0.25),3, 0)</f>
        <v>0</v>
      </c>
      <c r="B28" s="1" t="s">
        <v>41</v>
      </c>
      <c r="C28" s="1" t="s">
        <v>17</v>
      </c>
    </row>
    <row r="29" spans="1:3" x14ac:dyDescent="0.25">
      <c r="A29" s="2">
        <f>IF(AND(SUM('Enter Data'!E83:I83)='Enter Data'!B83,SUM($A$26:$A$28) = 0, 'Enter Data'!H83&gt;=0.5), 4, 0)</f>
        <v>0</v>
      </c>
      <c r="B29" s="1" t="s">
        <v>49</v>
      </c>
      <c r="C29" s="1" t="s">
        <v>50</v>
      </c>
    </row>
    <row r="30" spans="1:3" x14ac:dyDescent="0.25">
      <c r="A30" s="2">
        <f>IF(AND(SUM('Enter Data'!E83:I83)='Enter Data'!B83,SUM($A$26:$A$29) = 0, 'Enter Data'!E83+'Enter Data'!F83+'Enter Data'!G83&lt;0.25, 'Enter Data'!I83&lt;0.5), 5, 0)</f>
        <v>5</v>
      </c>
      <c r="B30" s="1" t="s">
        <v>44</v>
      </c>
      <c r="C30" s="1" t="s">
        <v>50</v>
      </c>
    </row>
    <row r="31" spans="1:3" x14ac:dyDescent="0.25">
      <c r="A31" s="2">
        <f>IF(AND(SUM('Enter Data'!E83:I83)='Enter Data'!B83,SUM($A$26:$A$30) = 0, 'Enter Data'!I83&gt;=0.5),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Data'!E83:I83)='Enter Data'!B83, 'Enter Data'!E83+'Enter Data'!F83&gt;=0.25, 'Enter Data'!G83&lt;0.5, 'Enter Data'!H83&lt;0.5, 'Enter Data'!I83&lt;0.5), 1, 0)</f>
        <v>0</v>
      </c>
      <c r="B35" s="1" t="s">
        <v>38</v>
      </c>
      <c r="C35" s="1" t="s">
        <v>11</v>
      </c>
    </row>
    <row r="36" spans="1:3" x14ac:dyDescent="0.25">
      <c r="A36" s="2">
        <f>IF(AND(SUM('Enter Data'!E83:I83)='Enter Data'!B83,SUM($A$35) = 0,'Enter Data'!E83+'Enter Data'!F83+'Enter Data'!G83&gt;=0.3, 'Enter Data'!I83&gt;=0.3, 'Enter Data'!I83&lt;0.5), 2, 0)</f>
        <v>0</v>
      </c>
      <c r="B36" s="1" t="s">
        <v>53</v>
      </c>
      <c r="C36" s="1" t="s">
        <v>11</v>
      </c>
    </row>
    <row r="37" spans="1:3" x14ac:dyDescent="0.25">
      <c r="A37" s="2">
        <f>IF(AND(SUM('Enter Data'!E83:I83)='Enter Data'!B83,SUM($A$35:$A$36) = 0, 'Enter Data'!E83+'Enter Data'!F83+'Enter Data'!G83&gt;=0.3, 'Enter Data'!E83+'Enter Data'!F83&lt;0.25, 'Enter Data'!H83&lt;0.3,'Enter Data'!I83&lt;0.3), 3, 0)</f>
        <v>0</v>
      </c>
      <c r="B37" s="1" t="s">
        <v>54</v>
      </c>
      <c r="C37" s="1" t="s">
        <v>19</v>
      </c>
    </row>
    <row r="38" spans="1:3" x14ac:dyDescent="0.25">
      <c r="A38" s="2">
        <f>IF(AND(SUM('Enter Data'!E83:I83)='Enter Data'!B83,SUM($A$35:$A$37) = 0,'Enter Data'!E83+'Enter Data'!F83+'Enter Data'!G83&lt;=0.15,'Enter Data'!H83&lt;0.3,'Enter Data'!I83&lt;0.3,'Enter Data'!H83+'Enter Data'!I83&lt;0.4), 4, 0)</f>
        <v>4</v>
      </c>
      <c r="B38" s="1" t="s">
        <v>55</v>
      </c>
      <c r="C38" s="1" t="s">
        <v>19</v>
      </c>
    </row>
    <row r="39" spans="1:3" x14ac:dyDescent="0.25">
      <c r="A39" s="2">
        <f>IF(AND(SUM('Enter Data'!E83:I83)='Enter Data'!B83,SUM($A$35:$A$38) = 0,'Enter Data'!E83+'Enter Data'!F83&gt;=0.25, 'Enter Data'!G83&gt;=0.5), 5, 0)</f>
        <v>0</v>
      </c>
      <c r="B39" s="1" t="s">
        <v>56</v>
      </c>
      <c r="C39" s="1" t="s">
        <v>19</v>
      </c>
    </row>
    <row r="40" spans="1:3" x14ac:dyDescent="0.25">
      <c r="A40" s="2">
        <f>IF(AND(SUM('Enter Data'!E83:I83)='Enter Data'!B83,SUM($A$35:$A$39) = 0,'Enter Data'!H83&gt;=0.3,'Enter Data'!I83&lt;0.3, 'Enter Data'!E83+'Enter Data'!F83&lt;0.25), 6, 0)</f>
        <v>0</v>
      </c>
      <c r="B40" s="1" t="s">
        <v>57</v>
      </c>
      <c r="C40" s="1" t="s">
        <v>58</v>
      </c>
    </row>
    <row r="41" spans="1:3" x14ac:dyDescent="0.25">
      <c r="A41" s="2">
        <f>IF(AND(SUM('Enter Data'!E83:I83)='Enter Data'!B83,SUM($A$35:$A$40) = 0,'Enter Data'!E83+'Enter Data'!F83+'Enter Data'!G83&gt;=0.15, 'Enter Data'!E83+'Enter Data'!F83+'Enter Data'!G83&lt;0.3, 'Enter Data'!E83+'Enter Data'!F83&lt;0.25), 7, 0)</f>
        <v>0</v>
      </c>
      <c r="B41" s="1" t="s">
        <v>59</v>
      </c>
      <c r="C41" s="1" t="s">
        <v>58</v>
      </c>
    </row>
    <row r="42" spans="1:3" x14ac:dyDescent="0.25">
      <c r="A42" s="2">
        <f>IF(AND(SUM('Enter Data'!E83:I83)='Enter Data'!B83,SUM($A$35:$A$41) = 0,'Enter Data'!H83+'Enter Data'!I83&gt;=0.4, 'Enter Data'!H83&gt;='Enter Data'!I83, 'Enter Data'!E83+'Enter Data'!F83+'Enter Data'!G83&lt;=0.15), 8, 0)</f>
        <v>0</v>
      </c>
      <c r="B42" s="1" t="s">
        <v>60</v>
      </c>
      <c r="C42" s="1" t="s">
        <v>58</v>
      </c>
    </row>
    <row r="43" spans="1:3" x14ac:dyDescent="0.25">
      <c r="A43" s="2">
        <f>IF(AND(SUM('Enter Data'!E83:I83)='Enter Data'!B83,SUM($A$35:$A$42) = 0,'Enter Data'!E83+'Enter Data'!F83&gt;=0.25, 'Enter Data'!H83&gt;=0.5), 9, 0)</f>
        <v>0</v>
      </c>
      <c r="B43" s="1" t="s">
        <v>61</v>
      </c>
      <c r="C43" s="1" t="s">
        <v>58</v>
      </c>
    </row>
    <row r="44" spans="1:3" x14ac:dyDescent="0.25">
      <c r="A44" s="2">
        <f>IF(AND(SUM('Enter Data'!E83:I83)='Enter Data'!B83,SUM($A$35:$A$43) = 0,'Enter Data'!I83&gt;=0.3, 'Enter Data'!E83+'Enter Data'!F83+'Enter Data'!G83&lt;0.15, 'Enter Data'!I83&gt;'Enter Data'!H83), 10, 0)</f>
        <v>0</v>
      </c>
      <c r="B44" s="1" t="s">
        <v>62</v>
      </c>
      <c r="C44" s="1" t="s">
        <v>63</v>
      </c>
    </row>
    <row r="45" spans="1:3" x14ac:dyDescent="0.25">
      <c r="A45" s="2">
        <f>IF(AND(SUM('Enter Data'!E83:I83)='Enter Data'!B83,SUM($A$35:$A$44) = 0,'Enter Data'!H83+'Enter Data'!I83&gt;=0.4, 'Enter Data'!I83&gt;'Enter Data'!H83, 'Enter Data'!E83+'Enter Data'!F83+'Enter Data'!G83&lt;15), 11, 0)</f>
        <v>0</v>
      </c>
      <c r="B45" s="1" t="s">
        <v>64</v>
      </c>
      <c r="C45" s="1" t="s">
        <v>63</v>
      </c>
    </row>
    <row r="46" spans="1:3" x14ac:dyDescent="0.25">
      <c r="A46" s="2">
        <f>IF(AND(SUM('Enter Data'!E83:I83)='Enter Data'!B83,SUM($A$35:$A$45) = 0,'Enter Data'!E83+'Enter Data'!F83&gt;=0.25, 'Enter Data'!I83&gt;=0.5), 12, 0)</f>
        <v>0</v>
      </c>
      <c r="B46" s="1" t="s">
        <v>65</v>
      </c>
      <c r="C46" s="1" t="s">
        <v>63</v>
      </c>
    </row>
    <row r="47" spans="1:3" x14ac:dyDescent="0.25">
      <c r="A47" s="2">
        <f>IF(AND(SUM('Enter Data'!E83:I83)='Enter Data'!B83,SUM($A$35:$A$46) = 0,'Enter Data'!E83+'Enter Data'!F83+'Enter Data'!G83&gt;=0.3, 'Enter Data'!I83&gt;=0.5), 13, 0)</f>
        <v>0</v>
      </c>
      <c r="B47" s="1" t="s">
        <v>66</v>
      </c>
      <c r="C47" s="1" t="s">
        <v>63</v>
      </c>
    </row>
    <row r="48" spans="1:3" x14ac:dyDescent="0.25">
      <c r="A48" s="2">
        <f>SUM(A35:A47)+1</f>
        <v>5</v>
      </c>
      <c r="B48" s="4"/>
      <c r="C48" s="4"/>
    </row>
  </sheetData>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FB903-2D7C-43FE-A4F6-E800E6AC508E}">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Data'!C84+1.5*'Enter Data'!D84&lt;0.15,1,0)</f>
        <v>0</v>
      </c>
      <c r="B2" s="1" t="s">
        <v>14</v>
      </c>
      <c r="C2" s="1" t="s">
        <v>15</v>
      </c>
    </row>
    <row r="3" spans="1:3" x14ac:dyDescent="0.25">
      <c r="A3" s="2">
        <f>IF(AND('Enter Data'!C84+1.5*'Enter Data'!D84&gt;=0.15, 'Enter Data'!C84+2*'Enter Data'!D84&lt;0.3), 2, 0)</f>
        <v>0</v>
      </c>
      <c r="B3" s="1" t="s">
        <v>16</v>
      </c>
      <c r="C3" s="1" t="s">
        <v>17</v>
      </c>
    </row>
    <row r="4" spans="1:3" x14ac:dyDescent="0.25">
      <c r="A4" s="2">
        <f>IF(OR(AND('Enter Data'!D84&gt;=0.07, 'Enter Data'!D84&lt;0.2,'Enter Data'!B84&gt;0.52,'Enter Data'!C84+2*'Enter Data'!D84&gt;=0.3), AND('Enter Data'!D84&lt;0.07, 'Enter Data'!C84&lt;0.5, 'Enter Data'!C84+2*'Enter Data'!D84&gt;=0.3)), 3,0)</f>
        <v>0</v>
      </c>
      <c r="B4" s="1" t="s">
        <v>18</v>
      </c>
      <c r="C4" s="1" t="s">
        <v>19</v>
      </c>
    </row>
    <row r="5" spans="1:3" x14ac:dyDescent="0.25">
      <c r="A5" s="2">
        <f>IF(AND('Enter Data'!D84&gt;=0.07, 'Enter Data'!D84&lt;0.27, 'Enter Data'!C84&gt;=0.28, 'Enter Data'!C84&lt;0.5, 'Enter Data'!B84&lt;=0.52), 4, 0)</f>
        <v>0</v>
      </c>
      <c r="B5" s="1" t="s">
        <v>20</v>
      </c>
      <c r="C5" s="1" t="s">
        <v>21</v>
      </c>
    </row>
    <row r="6" spans="1:3" x14ac:dyDescent="0.25">
      <c r="A6" s="2">
        <f>IF(OR(AND('Enter Data'!C84&gt;=0.5, 'Enter Data'!D84&gt;=0.12,'Enter Data'!D84&lt;0.27), AND('Enter Data'!C84&gt;=0.5,'Enter Data'!C84&lt;0.8,'Enter Data'!D84&lt;0.12)), 5,0)</f>
        <v>0</v>
      </c>
      <c r="B6" s="1" t="s">
        <v>22</v>
      </c>
      <c r="C6" s="1" t="s">
        <v>23</v>
      </c>
    </row>
    <row r="7" spans="1:3" x14ac:dyDescent="0.25">
      <c r="A7" s="2">
        <f>IF(AND('Enter Data'!C84&gt;=0.8, 'Enter Data'!D84&lt;0.12), 6, 0)</f>
        <v>6</v>
      </c>
      <c r="B7" s="1" t="s">
        <v>24</v>
      </c>
      <c r="C7" s="1" t="s">
        <v>25</v>
      </c>
    </row>
    <row r="8" spans="1:3" x14ac:dyDescent="0.25">
      <c r="A8" s="2">
        <f>IF(AND('Enter Data'!D84&gt;=0.2, 'Enter Data'!D84&lt;0.35, 'Enter Data'!C84&lt;0.28, 'Enter Data'!B84&gt;0.45), 7, 0)</f>
        <v>0</v>
      </c>
      <c r="B8" s="1" t="s">
        <v>26</v>
      </c>
      <c r="C8" s="1" t="s">
        <v>27</v>
      </c>
    </row>
    <row r="9" spans="1:3" x14ac:dyDescent="0.25">
      <c r="A9" s="2">
        <f>IF(AND('Enter Data'!D84&gt;=0.27, 'Enter Data'!D84&lt;0.4, 'Enter Data'!B84&gt;0.2, 'Enter Data'!B84&lt;=0.45), 8, 0)</f>
        <v>0</v>
      </c>
      <c r="B9" s="1" t="s">
        <v>28</v>
      </c>
      <c r="C9" s="1" t="s">
        <v>29</v>
      </c>
    </row>
    <row r="10" spans="1:3" x14ac:dyDescent="0.25">
      <c r="A10" s="2">
        <f>IF(AND('Enter Data'!D84&gt;=0.27, 'Enter Data'!D84&lt;0.4, 'Enter Data'!B84&lt;=0.2), 9, 0)</f>
        <v>0</v>
      </c>
      <c r="B10" s="1" t="s">
        <v>30</v>
      </c>
      <c r="C10" s="1" t="s">
        <v>31</v>
      </c>
    </row>
    <row r="11" spans="1:3" x14ac:dyDescent="0.25">
      <c r="A11" s="2">
        <f>IF(AND('Enter Data'!D84&gt;=0.35, 'Enter Data'!B84&gt;0.45), 10, 0)</f>
        <v>0</v>
      </c>
      <c r="B11" s="1" t="s">
        <v>32</v>
      </c>
      <c r="C11" s="1" t="s">
        <v>33</v>
      </c>
    </row>
    <row r="12" spans="1:3" x14ac:dyDescent="0.25">
      <c r="A12" s="2">
        <f>IF(AND('Enter Data'!D84&gt;=0.4, 'Enter Data'!C84&gt;=0.4), 11, 0)</f>
        <v>0</v>
      </c>
      <c r="B12" s="1" t="s">
        <v>34</v>
      </c>
      <c r="C12" s="1" t="s">
        <v>35</v>
      </c>
    </row>
    <row r="13" spans="1:3" x14ac:dyDescent="0.25">
      <c r="A13" s="2">
        <f>IF(AND('Enter Data'!D84&gt;=0.4, 'Enter Data'!B84&lt;=0.45,'Enter Data'!C84&lt;0.4),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Data'!E84:I84)='Enter Data'!B84, 'Enter Data'!E84+'Enter Data'!F84&gt;=0.25, 'Enter Data'!G84&lt;0.5, 'Enter Data'!H84&lt;0.5, 'Enter Data'!I84&lt;0.5), 1, 0)</f>
        <v>0</v>
      </c>
      <c r="B17" s="1" t="s">
        <v>38</v>
      </c>
      <c r="C17" s="1" t="s">
        <v>39</v>
      </c>
    </row>
    <row r="18" spans="1:3" x14ac:dyDescent="0.25">
      <c r="A18" s="2">
        <f>IF(AND(SUM('Enter Data'!E84:I84)='Enter Data'!B84,SUM($A$17) = 0, 'Enter Data'!E84+'Enter Data'!F84+'Enter Data'!G84&gt;=0.25, 'Enter Data'!E84+'Enter Data'!F84&lt;0.25, 'Enter Data'!H84&lt;0.5,'Enter Data'!I84&lt;0.5), 2, 0)</f>
        <v>0</v>
      </c>
      <c r="B18" s="1" t="s">
        <v>40</v>
      </c>
      <c r="C18" s="1" t="s">
        <v>15</v>
      </c>
    </row>
    <row r="19" spans="1:3" x14ac:dyDescent="0.25">
      <c r="A19" s="2">
        <f>IF(AND(SUM('Enter Data'!E84:I84)='Enter Data'!B84,SUM($A$17:$A$18) = 0, 'Enter Data'!G84&gt;=0.5, 'Enter Data'!E84+'Enter Data'!F84&gt;=0.25), 3, 0)</f>
        <v>0</v>
      </c>
      <c r="B19" s="1" t="s">
        <v>41</v>
      </c>
      <c r="C19" s="1" t="s">
        <v>15</v>
      </c>
    </row>
    <row r="20" spans="1:3" x14ac:dyDescent="0.25">
      <c r="A20" s="2">
        <f>IF(AND(SUM('Enter Data'!E84:I84)='Enter Data'!B84,SUM($A$17:$A$19) = 0, 'Enter Data'!H84&gt;=0.5, 'Enter Data'!H84&gt;'Enter Data'!I84), 4, 0)</f>
        <v>0</v>
      </c>
      <c r="B20" s="1" t="s">
        <v>42</v>
      </c>
      <c r="C20" s="1" t="s">
        <v>43</v>
      </c>
    </row>
    <row r="21" spans="1:3" x14ac:dyDescent="0.25">
      <c r="A21" s="2">
        <f>IF(AND(SUM('Enter Data'!E84:I84)='Enter Data'!B84,SUM($A$17:$A$20) = 0, 'Enter Data'!E84+'Enter Data'!F84+'Enter Data'!G84&lt;0.25, 'Enter Data'!I84&lt;0.5), 5, 0)</f>
        <v>5</v>
      </c>
      <c r="B21" s="1" t="s">
        <v>44</v>
      </c>
      <c r="C21" s="1" t="s">
        <v>43</v>
      </c>
    </row>
    <row r="22" spans="1:3" x14ac:dyDescent="0.25">
      <c r="A22" s="2">
        <f>IF(AND(SUM('Enter Data'!E84:I84)='Enter Data'!B84,SUM($A$17:$A$21) = 0, 'Enter Data'!I84&gt;=0.5),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Data'!E84:I84)='Enter Data'!B84, 'Enter Data'!E84+'Enter Data'!F84&gt;=0.25, 'Enter Data'!G84&lt;0.5, 'Enter Data'!H84&lt;0.5, 'Enter Data'!I84&lt;0.5), 1, 0)</f>
        <v>0</v>
      </c>
      <c r="B26" s="1" t="s">
        <v>38</v>
      </c>
      <c r="C26" s="1" t="s">
        <v>48</v>
      </c>
    </row>
    <row r="27" spans="1:3" x14ac:dyDescent="0.25">
      <c r="A27" s="2">
        <f>IF(AND(SUM('Enter Data'!E84:I84)='Enter Data'!B84,SUM($A$26) = 0, 'Enter Data'!E84+'Enter Data'!F84+'Enter Data'!G84&gt;=0.25, 'Enter Data'!E84+'Enter Data'!F84&lt;0.25, 'Enter Data'!H84&lt;0.5,'Enter Data'!I84&lt;0.5), 2, 0)</f>
        <v>0</v>
      </c>
      <c r="B27" s="1" t="s">
        <v>40</v>
      </c>
      <c r="C27" s="1" t="s">
        <v>17</v>
      </c>
    </row>
    <row r="28" spans="1:3" x14ac:dyDescent="0.25">
      <c r="A28" s="2">
        <f>IF(AND(SUM('Enter Data'!E84:I84)='Enter Data'!B84,SUM($A$26:$A$27) = 0, 'Enter Data'!G84&gt;=0.5, 'Enter Data'!E84+'Enter Data'!F84&gt;=0.25),3, 0)</f>
        <v>0</v>
      </c>
      <c r="B28" s="1" t="s">
        <v>41</v>
      </c>
      <c r="C28" s="1" t="s">
        <v>17</v>
      </c>
    </row>
    <row r="29" spans="1:3" x14ac:dyDescent="0.25">
      <c r="A29" s="2">
        <f>IF(AND(SUM('Enter Data'!E84:I84)='Enter Data'!B84,SUM($A$26:$A$28) = 0, 'Enter Data'!H84&gt;=0.5), 4, 0)</f>
        <v>0</v>
      </c>
      <c r="B29" s="1" t="s">
        <v>49</v>
      </c>
      <c r="C29" s="1" t="s">
        <v>50</v>
      </c>
    </row>
    <row r="30" spans="1:3" x14ac:dyDescent="0.25">
      <c r="A30" s="2">
        <f>IF(AND(SUM('Enter Data'!E84:I84)='Enter Data'!B84,SUM($A$26:$A$29) = 0, 'Enter Data'!E84+'Enter Data'!F84+'Enter Data'!G84&lt;0.25, 'Enter Data'!I84&lt;0.5), 5, 0)</f>
        <v>5</v>
      </c>
      <c r="B30" s="1" t="s">
        <v>44</v>
      </c>
      <c r="C30" s="1" t="s">
        <v>50</v>
      </c>
    </row>
    <row r="31" spans="1:3" x14ac:dyDescent="0.25">
      <c r="A31" s="2">
        <f>IF(AND(SUM('Enter Data'!E84:I84)='Enter Data'!B84,SUM($A$26:$A$30) = 0, 'Enter Data'!I84&gt;=0.5),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Data'!E84:I84)='Enter Data'!B84, 'Enter Data'!E84+'Enter Data'!F84&gt;=0.25, 'Enter Data'!G84&lt;0.5, 'Enter Data'!H84&lt;0.5, 'Enter Data'!I84&lt;0.5), 1, 0)</f>
        <v>0</v>
      </c>
      <c r="B35" s="1" t="s">
        <v>38</v>
      </c>
      <c r="C35" s="1" t="s">
        <v>11</v>
      </c>
    </row>
    <row r="36" spans="1:3" x14ac:dyDescent="0.25">
      <c r="A36" s="2">
        <f>IF(AND(SUM('Enter Data'!E84:I84)='Enter Data'!B84,SUM($A$35) = 0,'Enter Data'!E84+'Enter Data'!F84+'Enter Data'!G84&gt;=0.3, 'Enter Data'!I84&gt;=0.3, 'Enter Data'!I84&lt;0.5), 2, 0)</f>
        <v>0</v>
      </c>
      <c r="B36" s="1" t="s">
        <v>53</v>
      </c>
      <c r="C36" s="1" t="s">
        <v>11</v>
      </c>
    </row>
    <row r="37" spans="1:3" x14ac:dyDescent="0.25">
      <c r="A37" s="2">
        <f>IF(AND(SUM('Enter Data'!E84:I84)='Enter Data'!B84,SUM($A$35:$A$36) = 0, 'Enter Data'!E84+'Enter Data'!F84+'Enter Data'!G84&gt;=0.3, 'Enter Data'!E84+'Enter Data'!F84&lt;0.25, 'Enter Data'!H84&lt;0.3,'Enter Data'!I84&lt;0.3), 3, 0)</f>
        <v>0</v>
      </c>
      <c r="B37" s="1" t="s">
        <v>54</v>
      </c>
      <c r="C37" s="1" t="s">
        <v>19</v>
      </c>
    </row>
    <row r="38" spans="1:3" x14ac:dyDescent="0.25">
      <c r="A38" s="2">
        <f>IF(AND(SUM('Enter Data'!E84:I84)='Enter Data'!B84,SUM($A$35:$A$37) = 0,'Enter Data'!E84+'Enter Data'!F84+'Enter Data'!G84&lt;=0.15,'Enter Data'!H84&lt;0.3,'Enter Data'!I84&lt;0.3,'Enter Data'!H84+'Enter Data'!I84&lt;0.4), 4, 0)</f>
        <v>4</v>
      </c>
      <c r="B38" s="1" t="s">
        <v>55</v>
      </c>
      <c r="C38" s="1" t="s">
        <v>19</v>
      </c>
    </row>
    <row r="39" spans="1:3" x14ac:dyDescent="0.25">
      <c r="A39" s="2">
        <f>IF(AND(SUM('Enter Data'!E84:I84)='Enter Data'!B84,SUM($A$35:$A$38) = 0,'Enter Data'!E84+'Enter Data'!F84&gt;=0.25, 'Enter Data'!G84&gt;=0.5), 5, 0)</f>
        <v>0</v>
      </c>
      <c r="B39" s="1" t="s">
        <v>56</v>
      </c>
      <c r="C39" s="1" t="s">
        <v>19</v>
      </c>
    </row>
    <row r="40" spans="1:3" x14ac:dyDescent="0.25">
      <c r="A40" s="2">
        <f>IF(AND(SUM('Enter Data'!E84:I84)='Enter Data'!B84,SUM($A$35:$A$39) = 0,'Enter Data'!H84&gt;=0.3,'Enter Data'!I84&lt;0.3, 'Enter Data'!E84+'Enter Data'!F84&lt;0.25), 6, 0)</f>
        <v>0</v>
      </c>
      <c r="B40" s="1" t="s">
        <v>57</v>
      </c>
      <c r="C40" s="1" t="s">
        <v>58</v>
      </c>
    </row>
    <row r="41" spans="1:3" x14ac:dyDescent="0.25">
      <c r="A41" s="2">
        <f>IF(AND(SUM('Enter Data'!E84:I84)='Enter Data'!B84,SUM($A$35:$A$40) = 0,'Enter Data'!E84+'Enter Data'!F84+'Enter Data'!G84&gt;=0.15, 'Enter Data'!E84+'Enter Data'!F84+'Enter Data'!G84&lt;0.3, 'Enter Data'!E84+'Enter Data'!F84&lt;0.25), 7, 0)</f>
        <v>0</v>
      </c>
      <c r="B41" s="1" t="s">
        <v>59</v>
      </c>
      <c r="C41" s="1" t="s">
        <v>58</v>
      </c>
    </row>
    <row r="42" spans="1:3" x14ac:dyDescent="0.25">
      <c r="A42" s="2">
        <f>IF(AND(SUM('Enter Data'!E84:I84)='Enter Data'!B84,SUM($A$35:$A$41) = 0,'Enter Data'!H84+'Enter Data'!I84&gt;=0.4, 'Enter Data'!H84&gt;='Enter Data'!I84, 'Enter Data'!E84+'Enter Data'!F84+'Enter Data'!G84&lt;=0.15), 8, 0)</f>
        <v>0</v>
      </c>
      <c r="B42" s="1" t="s">
        <v>60</v>
      </c>
      <c r="C42" s="1" t="s">
        <v>58</v>
      </c>
    </row>
    <row r="43" spans="1:3" x14ac:dyDescent="0.25">
      <c r="A43" s="2">
        <f>IF(AND(SUM('Enter Data'!E84:I84)='Enter Data'!B84,SUM($A$35:$A$42) = 0,'Enter Data'!E84+'Enter Data'!F84&gt;=0.25, 'Enter Data'!H84&gt;=0.5), 9, 0)</f>
        <v>0</v>
      </c>
      <c r="B43" s="1" t="s">
        <v>61</v>
      </c>
      <c r="C43" s="1" t="s">
        <v>58</v>
      </c>
    </row>
    <row r="44" spans="1:3" x14ac:dyDescent="0.25">
      <c r="A44" s="2">
        <f>IF(AND(SUM('Enter Data'!E84:I84)='Enter Data'!B84,SUM($A$35:$A$43) = 0,'Enter Data'!I84&gt;=0.3, 'Enter Data'!E84+'Enter Data'!F84+'Enter Data'!G84&lt;0.15, 'Enter Data'!I84&gt;'Enter Data'!H84), 10, 0)</f>
        <v>0</v>
      </c>
      <c r="B44" s="1" t="s">
        <v>62</v>
      </c>
      <c r="C44" s="1" t="s">
        <v>63</v>
      </c>
    </row>
    <row r="45" spans="1:3" x14ac:dyDescent="0.25">
      <c r="A45" s="2">
        <f>IF(AND(SUM('Enter Data'!E84:I84)='Enter Data'!B84,SUM($A$35:$A$44) = 0,'Enter Data'!H84+'Enter Data'!I84&gt;=0.4, 'Enter Data'!I84&gt;'Enter Data'!H84, 'Enter Data'!E84+'Enter Data'!F84+'Enter Data'!G84&lt;15), 11, 0)</f>
        <v>0</v>
      </c>
      <c r="B45" s="1" t="s">
        <v>64</v>
      </c>
      <c r="C45" s="1" t="s">
        <v>63</v>
      </c>
    </row>
    <row r="46" spans="1:3" x14ac:dyDescent="0.25">
      <c r="A46" s="2">
        <f>IF(AND(SUM('Enter Data'!E84:I84)='Enter Data'!B84,SUM($A$35:$A$45) = 0,'Enter Data'!E84+'Enter Data'!F84&gt;=0.25, 'Enter Data'!I84&gt;=0.5), 12, 0)</f>
        <v>0</v>
      </c>
      <c r="B46" s="1" t="s">
        <v>65</v>
      </c>
      <c r="C46" s="1" t="s">
        <v>63</v>
      </c>
    </row>
    <row r="47" spans="1:3" x14ac:dyDescent="0.25">
      <c r="A47" s="2">
        <f>IF(AND(SUM('Enter Data'!E84:I84)='Enter Data'!B84,SUM($A$35:$A$46) = 0,'Enter Data'!E84+'Enter Data'!F84+'Enter Data'!G84&gt;=0.3, 'Enter Data'!I84&gt;=0.5), 13, 0)</f>
        <v>0</v>
      </c>
      <c r="B47" s="1" t="s">
        <v>66</v>
      </c>
      <c r="C47" s="1" t="s">
        <v>63</v>
      </c>
    </row>
    <row r="48" spans="1:3" x14ac:dyDescent="0.25">
      <c r="A48" s="2">
        <f>SUM(A35:A47)+1</f>
        <v>5</v>
      </c>
      <c r="B48" s="4"/>
      <c r="C48" s="4"/>
    </row>
  </sheetData>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66301-9C72-449B-8124-A4D579011082}">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Data'!C85+1.5*'Enter Data'!D85&lt;0.15,1,0)</f>
        <v>0</v>
      </c>
      <c r="B2" s="1" t="s">
        <v>14</v>
      </c>
      <c r="C2" s="1" t="s">
        <v>15</v>
      </c>
    </row>
    <row r="3" spans="1:3" x14ac:dyDescent="0.25">
      <c r="A3" s="2">
        <f>IF(AND('Enter Data'!C85+1.5*'Enter Data'!D85&gt;=0.15, 'Enter Data'!C85+2*'Enter Data'!D85&lt;0.3), 2, 0)</f>
        <v>0</v>
      </c>
      <c r="B3" s="1" t="s">
        <v>16</v>
      </c>
      <c r="C3" s="1" t="s">
        <v>17</v>
      </c>
    </row>
    <row r="4" spans="1:3" x14ac:dyDescent="0.25">
      <c r="A4" s="2">
        <f>IF(OR(AND('Enter Data'!D85&gt;=0.07, 'Enter Data'!D85&lt;0.2,'Enter Data'!B85&gt;0.52,'Enter Data'!C85+2*'Enter Data'!D85&gt;=0.3), AND('Enter Data'!D85&lt;0.07, 'Enter Data'!C85&lt;0.5, 'Enter Data'!C85+2*'Enter Data'!D85&gt;=0.3)), 3,0)</f>
        <v>0</v>
      </c>
      <c r="B4" s="1" t="s">
        <v>18</v>
      </c>
      <c r="C4" s="1" t="s">
        <v>19</v>
      </c>
    </row>
    <row r="5" spans="1:3" x14ac:dyDescent="0.25">
      <c r="A5" s="2">
        <f>IF(AND('Enter Data'!D85&gt;=0.07, 'Enter Data'!D85&lt;0.27, 'Enter Data'!C85&gt;=0.28, 'Enter Data'!C85&lt;0.5, 'Enter Data'!B85&lt;=0.52), 4, 0)</f>
        <v>0</v>
      </c>
      <c r="B5" s="1" t="s">
        <v>20</v>
      </c>
      <c r="C5" s="1" t="s">
        <v>21</v>
      </c>
    </row>
    <row r="6" spans="1:3" x14ac:dyDescent="0.25">
      <c r="A6" s="2">
        <f>IF(OR(AND('Enter Data'!C85&gt;=0.5, 'Enter Data'!D85&gt;=0.12,'Enter Data'!D85&lt;0.27), AND('Enter Data'!C85&gt;=0.5,'Enter Data'!C85&lt;0.8,'Enter Data'!D85&lt;0.12)), 5,0)</f>
        <v>0</v>
      </c>
      <c r="B6" s="1" t="s">
        <v>22</v>
      </c>
      <c r="C6" s="1" t="s">
        <v>23</v>
      </c>
    </row>
    <row r="7" spans="1:3" x14ac:dyDescent="0.25">
      <c r="A7" s="2">
        <f>IF(AND('Enter Data'!C85&gt;=0.8, 'Enter Data'!D85&lt;0.12), 6, 0)</f>
        <v>6</v>
      </c>
      <c r="B7" s="1" t="s">
        <v>24</v>
      </c>
      <c r="C7" s="1" t="s">
        <v>25</v>
      </c>
    </row>
    <row r="8" spans="1:3" x14ac:dyDescent="0.25">
      <c r="A8" s="2">
        <f>IF(AND('Enter Data'!D85&gt;=0.2, 'Enter Data'!D85&lt;0.35, 'Enter Data'!C85&lt;0.28, 'Enter Data'!B85&gt;0.45), 7, 0)</f>
        <v>0</v>
      </c>
      <c r="B8" s="1" t="s">
        <v>26</v>
      </c>
      <c r="C8" s="1" t="s">
        <v>27</v>
      </c>
    </row>
    <row r="9" spans="1:3" x14ac:dyDescent="0.25">
      <c r="A9" s="2">
        <f>IF(AND('Enter Data'!D85&gt;=0.27, 'Enter Data'!D85&lt;0.4, 'Enter Data'!B85&gt;0.2, 'Enter Data'!B85&lt;=0.45), 8, 0)</f>
        <v>0</v>
      </c>
      <c r="B9" s="1" t="s">
        <v>28</v>
      </c>
      <c r="C9" s="1" t="s">
        <v>29</v>
      </c>
    </row>
    <row r="10" spans="1:3" x14ac:dyDescent="0.25">
      <c r="A10" s="2">
        <f>IF(AND('Enter Data'!D85&gt;=0.27, 'Enter Data'!D85&lt;0.4, 'Enter Data'!B85&lt;=0.2), 9, 0)</f>
        <v>0</v>
      </c>
      <c r="B10" s="1" t="s">
        <v>30</v>
      </c>
      <c r="C10" s="1" t="s">
        <v>31</v>
      </c>
    </row>
    <row r="11" spans="1:3" x14ac:dyDescent="0.25">
      <c r="A11" s="2">
        <f>IF(AND('Enter Data'!D85&gt;=0.35, 'Enter Data'!B85&gt;0.45), 10, 0)</f>
        <v>0</v>
      </c>
      <c r="B11" s="1" t="s">
        <v>32</v>
      </c>
      <c r="C11" s="1" t="s">
        <v>33</v>
      </c>
    </row>
    <row r="12" spans="1:3" x14ac:dyDescent="0.25">
      <c r="A12" s="2">
        <f>IF(AND('Enter Data'!D85&gt;=0.4, 'Enter Data'!C85&gt;=0.4), 11, 0)</f>
        <v>0</v>
      </c>
      <c r="B12" s="1" t="s">
        <v>34</v>
      </c>
      <c r="C12" s="1" t="s">
        <v>35</v>
      </c>
    </row>
    <row r="13" spans="1:3" x14ac:dyDescent="0.25">
      <c r="A13" s="2">
        <f>IF(AND('Enter Data'!D85&gt;=0.4, 'Enter Data'!B85&lt;=0.45,'Enter Data'!C85&lt;0.4),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Data'!E85:I85)='Enter Data'!B85, 'Enter Data'!E85+'Enter Data'!F85&gt;=0.25, 'Enter Data'!G85&lt;0.5, 'Enter Data'!H85&lt;0.5, 'Enter Data'!I85&lt;0.5), 1, 0)</f>
        <v>0</v>
      </c>
      <c r="B17" s="1" t="s">
        <v>38</v>
      </c>
      <c r="C17" s="1" t="s">
        <v>39</v>
      </c>
    </row>
    <row r="18" spans="1:3" x14ac:dyDescent="0.25">
      <c r="A18" s="2">
        <f>IF(AND(SUM('Enter Data'!E85:I85)='Enter Data'!B85,SUM($A$17) = 0, 'Enter Data'!E85+'Enter Data'!F85+'Enter Data'!G85&gt;=0.25, 'Enter Data'!E85+'Enter Data'!F85&lt;0.25, 'Enter Data'!H85&lt;0.5,'Enter Data'!I85&lt;0.5), 2, 0)</f>
        <v>0</v>
      </c>
      <c r="B18" s="1" t="s">
        <v>40</v>
      </c>
      <c r="C18" s="1" t="s">
        <v>15</v>
      </c>
    </row>
    <row r="19" spans="1:3" x14ac:dyDescent="0.25">
      <c r="A19" s="2">
        <f>IF(AND(SUM('Enter Data'!E85:I85)='Enter Data'!B85,SUM($A$17:$A$18) = 0, 'Enter Data'!G85&gt;=0.5, 'Enter Data'!E85+'Enter Data'!F85&gt;=0.25), 3, 0)</f>
        <v>0</v>
      </c>
      <c r="B19" s="1" t="s">
        <v>41</v>
      </c>
      <c r="C19" s="1" t="s">
        <v>15</v>
      </c>
    </row>
    <row r="20" spans="1:3" x14ac:dyDescent="0.25">
      <c r="A20" s="2">
        <f>IF(AND(SUM('Enter Data'!E85:I85)='Enter Data'!B85,SUM($A$17:$A$19) = 0, 'Enter Data'!H85&gt;=0.5, 'Enter Data'!H85&gt;'Enter Data'!I85), 4, 0)</f>
        <v>0</v>
      </c>
      <c r="B20" s="1" t="s">
        <v>42</v>
      </c>
      <c r="C20" s="1" t="s">
        <v>43</v>
      </c>
    </row>
    <row r="21" spans="1:3" x14ac:dyDescent="0.25">
      <c r="A21" s="2">
        <f>IF(AND(SUM('Enter Data'!E85:I85)='Enter Data'!B85,SUM($A$17:$A$20) = 0, 'Enter Data'!E85+'Enter Data'!F85+'Enter Data'!G85&lt;0.25, 'Enter Data'!I85&lt;0.5), 5, 0)</f>
        <v>5</v>
      </c>
      <c r="B21" s="1" t="s">
        <v>44</v>
      </c>
      <c r="C21" s="1" t="s">
        <v>43</v>
      </c>
    </row>
    <row r="22" spans="1:3" x14ac:dyDescent="0.25">
      <c r="A22" s="2">
        <f>IF(AND(SUM('Enter Data'!E85:I85)='Enter Data'!B85,SUM($A$17:$A$21) = 0, 'Enter Data'!I85&gt;=0.5),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Data'!E85:I85)='Enter Data'!B85, 'Enter Data'!E85+'Enter Data'!F85&gt;=0.25, 'Enter Data'!G85&lt;0.5, 'Enter Data'!H85&lt;0.5, 'Enter Data'!I85&lt;0.5), 1, 0)</f>
        <v>0</v>
      </c>
      <c r="B26" s="1" t="s">
        <v>38</v>
      </c>
      <c r="C26" s="1" t="s">
        <v>48</v>
      </c>
    </row>
    <row r="27" spans="1:3" x14ac:dyDescent="0.25">
      <c r="A27" s="2">
        <f>IF(AND(SUM('Enter Data'!E85:I85)='Enter Data'!B85,SUM($A$26) = 0, 'Enter Data'!E85+'Enter Data'!F85+'Enter Data'!G85&gt;=0.25, 'Enter Data'!E85+'Enter Data'!F85&lt;0.25, 'Enter Data'!H85&lt;0.5,'Enter Data'!I85&lt;0.5), 2, 0)</f>
        <v>0</v>
      </c>
      <c r="B27" s="1" t="s">
        <v>40</v>
      </c>
      <c r="C27" s="1" t="s">
        <v>17</v>
      </c>
    </row>
    <row r="28" spans="1:3" x14ac:dyDescent="0.25">
      <c r="A28" s="2">
        <f>IF(AND(SUM('Enter Data'!E85:I85)='Enter Data'!B85,SUM($A$26:$A$27) = 0, 'Enter Data'!G85&gt;=0.5, 'Enter Data'!E85+'Enter Data'!F85&gt;=0.25),3, 0)</f>
        <v>0</v>
      </c>
      <c r="B28" s="1" t="s">
        <v>41</v>
      </c>
      <c r="C28" s="1" t="s">
        <v>17</v>
      </c>
    </row>
    <row r="29" spans="1:3" x14ac:dyDescent="0.25">
      <c r="A29" s="2">
        <f>IF(AND(SUM('Enter Data'!E85:I85)='Enter Data'!B85,SUM($A$26:$A$28) = 0, 'Enter Data'!H85&gt;=0.5), 4, 0)</f>
        <v>0</v>
      </c>
      <c r="B29" s="1" t="s">
        <v>49</v>
      </c>
      <c r="C29" s="1" t="s">
        <v>50</v>
      </c>
    </row>
    <row r="30" spans="1:3" x14ac:dyDescent="0.25">
      <c r="A30" s="2">
        <f>IF(AND(SUM('Enter Data'!E85:I85)='Enter Data'!B85,SUM($A$26:$A$29) = 0, 'Enter Data'!E85+'Enter Data'!F85+'Enter Data'!G85&lt;0.25, 'Enter Data'!I85&lt;0.5), 5, 0)</f>
        <v>5</v>
      </c>
      <c r="B30" s="1" t="s">
        <v>44</v>
      </c>
      <c r="C30" s="1" t="s">
        <v>50</v>
      </c>
    </row>
    <row r="31" spans="1:3" x14ac:dyDescent="0.25">
      <c r="A31" s="2">
        <f>IF(AND(SUM('Enter Data'!E85:I85)='Enter Data'!B85,SUM($A$26:$A$30) = 0, 'Enter Data'!I85&gt;=0.5),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Data'!E85:I85)='Enter Data'!B85, 'Enter Data'!E85+'Enter Data'!F85&gt;=0.25, 'Enter Data'!G85&lt;0.5, 'Enter Data'!H85&lt;0.5, 'Enter Data'!I85&lt;0.5), 1, 0)</f>
        <v>0</v>
      </c>
      <c r="B35" s="1" t="s">
        <v>38</v>
      </c>
      <c r="C35" s="1" t="s">
        <v>11</v>
      </c>
    </row>
    <row r="36" spans="1:3" x14ac:dyDescent="0.25">
      <c r="A36" s="2">
        <f>IF(AND(SUM('Enter Data'!E85:I85)='Enter Data'!B85,SUM($A$35) = 0,'Enter Data'!E85+'Enter Data'!F85+'Enter Data'!G85&gt;=0.3, 'Enter Data'!I85&gt;=0.3, 'Enter Data'!I85&lt;0.5), 2, 0)</f>
        <v>0</v>
      </c>
      <c r="B36" s="1" t="s">
        <v>53</v>
      </c>
      <c r="C36" s="1" t="s">
        <v>11</v>
      </c>
    </row>
    <row r="37" spans="1:3" x14ac:dyDescent="0.25">
      <c r="A37" s="2">
        <f>IF(AND(SUM('Enter Data'!E85:I85)='Enter Data'!B85,SUM($A$35:$A$36) = 0, 'Enter Data'!E85+'Enter Data'!F85+'Enter Data'!G85&gt;=0.3, 'Enter Data'!E85+'Enter Data'!F85&lt;0.25, 'Enter Data'!H85&lt;0.3,'Enter Data'!I85&lt;0.3), 3, 0)</f>
        <v>0</v>
      </c>
      <c r="B37" s="1" t="s">
        <v>54</v>
      </c>
      <c r="C37" s="1" t="s">
        <v>19</v>
      </c>
    </row>
    <row r="38" spans="1:3" x14ac:dyDescent="0.25">
      <c r="A38" s="2">
        <f>IF(AND(SUM('Enter Data'!E85:I85)='Enter Data'!B85,SUM($A$35:$A$37) = 0,'Enter Data'!E85+'Enter Data'!F85+'Enter Data'!G85&lt;=0.15,'Enter Data'!H85&lt;0.3,'Enter Data'!I85&lt;0.3,'Enter Data'!H85+'Enter Data'!I85&lt;0.4), 4, 0)</f>
        <v>4</v>
      </c>
      <c r="B38" s="1" t="s">
        <v>55</v>
      </c>
      <c r="C38" s="1" t="s">
        <v>19</v>
      </c>
    </row>
    <row r="39" spans="1:3" x14ac:dyDescent="0.25">
      <c r="A39" s="2">
        <f>IF(AND(SUM('Enter Data'!E85:I85)='Enter Data'!B85,SUM($A$35:$A$38) = 0,'Enter Data'!E85+'Enter Data'!F85&gt;=0.25, 'Enter Data'!G85&gt;=0.5), 5, 0)</f>
        <v>0</v>
      </c>
      <c r="B39" s="1" t="s">
        <v>56</v>
      </c>
      <c r="C39" s="1" t="s">
        <v>19</v>
      </c>
    </row>
    <row r="40" spans="1:3" x14ac:dyDescent="0.25">
      <c r="A40" s="2">
        <f>IF(AND(SUM('Enter Data'!E85:I85)='Enter Data'!B85,SUM($A$35:$A$39) = 0,'Enter Data'!H85&gt;=0.3,'Enter Data'!I85&lt;0.3, 'Enter Data'!E85+'Enter Data'!F85&lt;0.25), 6, 0)</f>
        <v>0</v>
      </c>
      <c r="B40" s="1" t="s">
        <v>57</v>
      </c>
      <c r="C40" s="1" t="s">
        <v>58</v>
      </c>
    </row>
    <row r="41" spans="1:3" x14ac:dyDescent="0.25">
      <c r="A41" s="2">
        <f>IF(AND(SUM('Enter Data'!E85:I85)='Enter Data'!B85,SUM($A$35:$A$40) = 0,'Enter Data'!E85+'Enter Data'!F85+'Enter Data'!G85&gt;=0.15, 'Enter Data'!E85+'Enter Data'!F85+'Enter Data'!G85&lt;0.3, 'Enter Data'!E85+'Enter Data'!F85&lt;0.25), 7, 0)</f>
        <v>0</v>
      </c>
      <c r="B41" s="1" t="s">
        <v>59</v>
      </c>
      <c r="C41" s="1" t="s">
        <v>58</v>
      </c>
    </row>
    <row r="42" spans="1:3" x14ac:dyDescent="0.25">
      <c r="A42" s="2">
        <f>IF(AND(SUM('Enter Data'!E85:I85)='Enter Data'!B85,SUM($A$35:$A$41) = 0,'Enter Data'!H85+'Enter Data'!I85&gt;=0.4, 'Enter Data'!H85&gt;='Enter Data'!I85, 'Enter Data'!E85+'Enter Data'!F85+'Enter Data'!G85&lt;=0.15), 8, 0)</f>
        <v>0</v>
      </c>
      <c r="B42" s="1" t="s">
        <v>60</v>
      </c>
      <c r="C42" s="1" t="s">
        <v>58</v>
      </c>
    </row>
    <row r="43" spans="1:3" x14ac:dyDescent="0.25">
      <c r="A43" s="2">
        <f>IF(AND(SUM('Enter Data'!E85:I85)='Enter Data'!B85,SUM($A$35:$A$42) = 0,'Enter Data'!E85+'Enter Data'!F85&gt;=0.25, 'Enter Data'!H85&gt;=0.5), 9, 0)</f>
        <v>0</v>
      </c>
      <c r="B43" s="1" t="s">
        <v>61</v>
      </c>
      <c r="C43" s="1" t="s">
        <v>58</v>
      </c>
    </row>
    <row r="44" spans="1:3" x14ac:dyDescent="0.25">
      <c r="A44" s="2">
        <f>IF(AND(SUM('Enter Data'!E85:I85)='Enter Data'!B85,SUM($A$35:$A$43) = 0,'Enter Data'!I85&gt;=0.3, 'Enter Data'!E85+'Enter Data'!F85+'Enter Data'!G85&lt;0.15, 'Enter Data'!I85&gt;'Enter Data'!H85), 10, 0)</f>
        <v>0</v>
      </c>
      <c r="B44" s="1" t="s">
        <v>62</v>
      </c>
      <c r="C44" s="1" t="s">
        <v>63</v>
      </c>
    </row>
    <row r="45" spans="1:3" x14ac:dyDescent="0.25">
      <c r="A45" s="2">
        <f>IF(AND(SUM('Enter Data'!E85:I85)='Enter Data'!B85,SUM($A$35:$A$44) = 0,'Enter Data'!H85+'Enter Data'!I85&gt;=0.4, 'Enter Data'!I85&gt;'Enter Data'!H85, 'Enter Data'!E85+'Enter Data'!F85+'Enter Data'!G85&lt;15), 11, 0)</f>
        <v>0</v>
      </c>
      <c r="B45" s="1" t="s">
        <v>64</v>
      </c>
      <c r="C45" s="1" t="s">
        <v>63</v>
      </c>
    </row>
    <row r="46" spans="1:3" x14ac:dyDescent="0.25">
      <c r="A46" s="2">
        <f>IF(AND(SUM('Enter Data'!E85:I85)='Enter Data'!B85,SUM($A$35:$A$45) = 0,'Enter Data'!E85+'Enter Data'!F85&gt;=0.25, 'Enter Data'!I85&gt;=0.5), 12, 0)</f>
        <v>0</v>
      </c>
      <c r="B46" s="1" t="s">
        <v>65</v>
      </c>
      <c r="C46" s="1" t="s">
        <v>63</v>
      </c>
    </row>
    <row r="47" spans="1:3" x14ac:dyDescent="0.25">
      <c r="A47" s="2">
        <f>IF(AND(SUM('Enter Data'!E85:I85)='Enter Data'!B85,SUM($A$35:$A$46) = 0,'Enter Data'!E85+'Enter Data'!F85+'Enter Data'!G85&gt;=0.3, 'Enter Data'!I85&gt;=0.5), 13, 0)</f>
        <v>0</v>
      </c>
      <c r="B47" s="1" t="s">
        <v>66</v>
      </c>
      <c r="C47" s="1" t="s">
        <v>63</v>
      </c>
    </row>
    <row r="48" spans="1:3" x14ac:dyDescent="0.25">
      <c r="A48" s="2">
        <f>SUM(A35:A47)+1</f>
        <v>5</v>
      </c>
      <c r="B48" s="4"/>
      <c r="C48" s="4"/>
    </row>
  </sheetData>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8291F-9C57-4E2B-A3F5-166DF8A9BFA2}">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Data'!C86+1.5*'Enter Data'!D86&lt;0.15,1,0)</f>
        <v>0</v>
      </c>
      <c r="B2" s="1" t="s">
        <v>14</v>
      </c>
      <c r="C2" s="1" t="s">
        <v>15</v>
      </c>
    </row>
    <row r="3" spans="1:3" x14ac:dyDescent="0.25">
      <c r="A3" s="2">
        <f>IF(AND('Enter Data'!C86+1.5*'Enter Data'!D86&gt;=0.15, 'Enter Data'!C86+2*'Enter Data'!D86&lt;0.3), 2, 0)</f>
        <v>0</v>
      </c>
      <c r="B3" s="1" t="s">
        <v>16</v>
      </c>
      <c r="C3" s="1" t="s">
        <v>17</v>
      </c>
    </row>
    <row r="4" spans="1:3" x14ac:dyDescent="0.25">
      <c r="A4" s="2">
        <f>IF(OR(AND('Enter Data'!D86&gt;=0.07, 'Enter Data'!D86&lt;0.2,'Enter Data'!B86&gt;0.52,'Enter Data'!C86+2*'Enter Data'!D86&gt;=0.3), AND('Enter Data'!D86&lt;0.07, 'Enter Data'!C86&lt;0.5, 'Enter Data'!C86+2*'Enter Data'!D86&gt;=0.3)), 3,0)</f>
        <v>0</v>
      </c>
      <c r="B4" s="1" t="s">
        <v>18</v>
      </c>
      <c r="C4" s="1" t="s">
        <v>19</v>
      </c>
    </row>
    <row r="5" spans="1:3" x14ac:dyDescent="0.25">
      <c r="A5" s="2">
        <f>IF(AND('Enter Data'!D86&gt;=0.07, 'Enter Data'!D86&lt;0.27, 'Enter Data'!C86&gt;=0.28, 'Enter Data'!C86&lt;0.5, 'Enter Data'!B86&lt;=0.52), 4, 0)</f>
        <v>0</v>
      </c>
      <c r="B5" s="1" t="s">
        <v>20</v>
      </c>
      <c r="C5" s="1" t="s">
        <v>21</v>
      </c>
    </row>
    <row r="6" spans="1:3" x14ac:dyDescent="0.25">
      <c r="A6" s="2">
        <f>IF(OR(AND('Enter Data'!C86&gt;=0.5, 'Enter Data'!D86&gt;=0.12,'Enter Data'!D86&lt;0.27), AND('Enter Data'!C86&gt;=0.5,'Enter Data'!C86&lt;0.8,'Enter Data'!D86&lt;0.12)), 5,0)</f>
        <v>0</v>
      </c>
      <c r="B6" s="1" t="s">
        <v>22</v>
      </c>
      <c r="C6" s="1" t="s">
        <v>23</v>
      </c>
    </row>
    <row r="7" spans="1:3" x14ac:dyDescent="0.25">
      <c r="A7" s="2">
        <f>IF(AND('Enter Data'!C86&gt;=0.8, 'Enter Data'!D86&lt;0.12), 6, 0)</f>
        <v>6</v>
      </c>
      <c r="B7" s="1" t="s">
        <v>24</v>
      </c>
      <c r="C7" s="1" t="s">
        <v>25</v>
      </c>
    </row>
    <row r="8" spans="1:3" x14ac:dyDescent="0.25">
      <c r="A8" s="2">
        <f>IF(AND('Enter Data'!D86&gt;=0.2, 'Enter Data'!D86&lt;0.35, 'Enter Data'!C86&lt;0.28, 'Enter Data'!B86&gt;0.45), 7, 0)</f>
        <v>0</v>
      </c>
      <c r="B8" s="1" t="s">
        <v>26</v>
      </c>
      <c r="C8" s="1" t="s">
        <v>27</v>
      </c>
    </row>
    <row r="9" spans="1:3" x14ac:dyDescent="0.25">
      <c r="A9" s="2">
        <f>IF(AND('Enter Data'!D86&gt;=0.27, 'Enter Data'!D86&lt;0.4, 'Enter Data'!B86&gt;0.2, 'Enter Data'!B86&lt;=0.45), 8, 0)</f>
        <v>0</v>
      </c>
      <c r="B9" s="1" t="s">
        <v>28</v>
      </c>
      <c r="C9" s="1" t="s">
        <v>29</v>
      </c>
    </row>
    <row r="10" spans="1:3" x14ac:dyDescent="0.25">
      <c r="A10" s="2">
        <f>IF(AND('Enter Data'!D86&gt;=0.27, 'Enter Data'!D86&lt;0.4, 'Enter Data'!B86&lt;=0.2), 9, 0)</f>
        <v>0</v>
      </c>
      <c r="B10" s="1" t="s">
        <v>30</v>
      </c>
      <c r="C10" s="1" t="s">
        <v>31</v>
      </c>
    </row>
    <row r="11" spans="1:3" x14ac:dyDescent="0.25">
      <c r="A11" s="2">
        <f>IF(AND('Enter Data'!D86&gt;=0.35, 'Enter Data'!B86&gt;0.45), 10, 0)</f>
        <v>0</v>
      </c>
      <c r="B11" s="1" t="s">
        <v>32</v>
      </c>
      <c r="C11" s="1" t="s">
        <v>33</v>
      </c>
    </row>
    <row r="12" spans="1:3" x14ac:dyDescent="0.25">
      <c r="A12" s="2">
        <f>IF(AND('Enter Data'!D86&gt;=0.4, 'Enter Data'!C86&gt;=0.4), 11, 0)</f>
        <v>0</v>
      </c>
      <c r="B12" s="1" t="s">
        <v>34</v>
      </c>
      <c r="C12" s="1" t="s">
        <v>35</v>
      </c>
    </row>
    <row r="13" spans="1:3" x14ac:dyDescent="0.25">
      <c r="A13" s="2">
        <f>IF(AND('Enter Data'!D86&gt;=0.4, 'Enter Data'!B86&lt;=0.45,'Enter Data'!C86&lt;0.4),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Data'!E86:I86)='Enter Data'!B86, 'Enter Data'!E86+'Enter Data'!F86&gt;=0.25, 'Enter Data'!G86&lt;0.5, 'Enter Data'!H86&lt;0.5, 'Enter Data'!I86&lt;0.5), 1, 0)</f>
        <v>0</v>
      </c>
      <c r="B17" s="1" t="s">
        <v>38</v>
      </c>
      <c r="C17" s="1" t="s">
        <v>39</v>
      </c>
    </row>
    <row r="18" spans="1:3" x14ac:dyDescent="0.25">
      <c r="A18" s="2">
        <f>IF(AND(SUM('Enter Data'!E86:I86)='Enter Data'!B86,SUM($A$17) = 0, 'Enter Data'!E86+'Enter Data'!F86+'Enter Data'!G86&gt;=0.25, 'Enter Data'!E86+'Enter Data'!F86&lt;0.25, 'Enter Data'!H86&lt;0.5,'Enter Data'!I86&lt;0.5), 2, 0)</f>
        <v>0</v>
      </c>
      <c r="B18" s="1" t="s">
        <v>40</v>
      </c>
      <c r="C18" s="1" t="s">
        <v>15</v>
      </c>
    </row>
    <row r="19" spans="1:3" x14ac:dyDescent="0.25">
      <c r="A19" s="2">
        <f>IF(AND(SUM('Enter Data'!E86:I86)='Enter Data'!B86,SUM($A$17:$A$18) = 0, 'Enter Data'!G86&gt;=0.5, 'Enter Data'!E86+'Enter Data'!F86&gt;=0.25), 3, 0)</f>
        <v>0</v>
      </c>
      <c r="B19" s="1" t="s">
        <v>41</v>
      </c>
      <c r="C19" s="1" t="s">
        <v>15</v>
      </c>
    </row>
    <row r="20" spans="1:3" x14ac:dyDescent="0.25">
      <c r="A20" s="2">
        <f>IF(AND(SUM('Enter Data'!E86:I86)='Enter Data'!B86,SUM($A$17:$A$19) = 0, 'Enter Data'!H86&gt;=0.5, 'Enter Data'!H86&gt;'Enter Data'!I86), 4, 0)</f>
        <v>0</v>
      </c>
      <c r="B20" s="1" t="s">
        <v>42</v>
      </c>
      <c r="C20" s="1" t="s">
        <v>43</v>
      </c>
    </row>
    <row r="21" spans="1:3" x14ac:dyDescent="0.25">
      <c r="A21" s="2">
        <f>IF(AND(SUM('Enter Data'!E86:I86)='Enter Data'!B86,SUM($A$17:$A$20) = 0, 'Enter Data'!E86+'Enter Data'!F86+'Enter Data'!G86&lt;0.25, 'Enter Data'!I86&lt;0.5), 5, 0)</f>
        <v>5</v>
      </c>
      <c r="B21" s="1" t="s">
        <v>44</v>
      </c>
      <c r="C21" s="1" t="s">
        <v>43</v>
      </c>
    </row>
    <row r="22" spans="1:3" x14ac:dyDescent="0.25">
      <c r="A22" s="2">
        <f>IF(AND(SUM('Enter Data'!E86:I86)='Enter Data'!B86,SUM($A$17:$A$21) = 0, 'Enter Data'!I86&gt;=0.5),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Data'!E86:I86)='Enter Data'!B86, 'Enter Data'!E86+'Enter Data'!F86&gt;=0.25, 'Enter Data'!G86&lt;0.5, 'Enter Data'!H86&lt;0.5, 'Enter Data'!I86&lt;0.5), 1, 0)</f>
        <v>0</v>
      </c>
      <c r="B26" s="1" t="s">
        <v>38</v>
      </c>
      <c r="C26" s="1" t="s">
        <v>48</v>
      </c>
    </row>
    <row r="27" spans="1:3" x14ac:dyDescent="0.25">
      <c r="A27" s="2">
        <f>IF(AND(SUM('Enter Data'!E86:I86)='Enter Data'!B86,SUM($A$26) = 0, 'Enter Data'!E86+'Enter Data'!F86+'Enter Data'!G86&gt;=0.25, 'Enter Data'!E86+'Enter Data'!F86&lt;0.25, 'Enter Data'!H86&lt;0.5,'Enter Data'!I86&lt;0.5), 2, 0)</f>
        <v>0</v>
      </c>
      <c r="B27" s="1" t="s">
        <v>40</v>
      </c>
      <c r="C27" s="1" t="s">
        <v>17</v>
      </c>
    </row>
    <row r="28" spans="1:3" x14ac:dyDescent="0.25">
      <c r="A28" s="2">
        <f>IF(AND(SUM('Enter Data'!E86:I86)='Enter Data'!B86,SUM($A$26:$A$27) = 0, 'Enter Data'!G86&gt;=0.5, 'Enter Data'!E86+'Enter Data'!F86&gt;=0.25),3, 0)</f>
        <v>0</v>
      </c>
      <c r="B28" s="1" t="s">
        <v>41</v>
      </c>
      <c r="C28" s="1" t="s">
        <v>17</v>
      </c>
    </row>
    <row r="29" spans="1:3" x14ac:dyDescent="0.25">
      <c r="A29" s="2">
        <f>IF(AND(SUM('Enter Data'!E86:I86)='Enter Data'!B86,SUM($A$26:$A$28) = 0, 'Enter Data'!H86&gt;=0.5), 4, 0)</f>
        <v>0</v>
      </c>
      <c r="B29" s="1" t="s">
        <v>49</v>
      </c>
      <c r="C29" s="1" t="s">
        <v>50</v>
      </c>
    </row>
    <row r="30" spans="1:3" x14ac:dyDescent="0.25">
      <c r="A30" s="2">
        <f>IF(AND(SUM('Enter Data'!E86:I86)='Enter Data'!B86,SUM($A$26:$A$29) = 0, 'Enter Data'!E86+'Enter Data'!F86+'Enter Data'!G86&lt;0.25, 'Enter Data'!I86&lt;0.5), 5, 0)</f>
        <v>5</v>
      </c>
      <c r="B30" s="1" t="s">
        <v>44</v>
      </c>
      <c r="C30" s="1" t="s">
        <v>50</v>
      </c>
    </row>
    <row r="31" spans="1:3" x14ac:dyDescent="0.25">
      <c r="A31" s="2">
        <f>IF(AND(SUM('Enter Data'!E86:I86)='Enter Data'!B86,SUM($A$26:$A$30) = 0, 'Enter Data'!I86&gt;=0.5),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Data'!E86:I86)='Enter Data'!B86, 'Enter Data'!E86+'Enter Data'!F86&gt;=0.25, 'Enter Data'!G86&lt;0.5, 'Enter Data'!H86&lt;0.5, 'Enter Data'!I86&lt;0.5), 1, 0)</f>
        <v>0</v>
      </c>
      <c r="B35" s="1" t="s">
        <v>38</v>
      </c>
      <c r="C35" s="1" t="s">
        <v>11</v>
      </c>
    </row>
    <row r="36" spans="1:3" x14ac:dyDescent="0.25">
      <c r="A36" s="2">
        <f>IF(AND(SUM('Enter Data'!E86:I86)='Enter Data'!B86,SUM($A$35) = 0,'Enter Data'!E86+'Enter Data'!F86+'Enter Data'!G86&gt;=0.3, 'Enter Data'!I86&gt;=0.3, 'Enter Data'!I86&lt;0.5), 2, 0)</f>
        <v>0</v>
      </c>
      <c r="B36" s="1" t="s">
        <v>53</v>
      </c>
      <c r="C36" s="1" t="s">
        <v>11</v>
      </c>
    </row>
    <row r="37" spans="1:3" x14ac:dyDescent="0.25">
      <c r="A37" s="2">
        <f>IF(AND(SUM('Enter Data'!E86:I86)='Enter Data'!B86,SUM($A$35:$A$36) = 0, 'Enter Data'!E86+'Enter Data'!F86+'Enter Data'!G86&gt;=0.3, 'Enter Data'!E86+'Enter Data'!F86&lt;0.25, 'Enter Data'!H86&lt;0.3,'Enter Data'!I86&lt;0.3), 3, 0)</f>
        <v>0</v>
      </c>
      <c r="B37" s="1" t="s">
        <v>54</v>
      </c>
      <c r="C37" s="1" t="s">
        <v>19</v>
      </c>
    </row>
    <row r="38" spans="1:3" x14ac:dyDescent="0.25">
      <c r="A38" s="2">
        <f>IF(AND(SUM('Enter Data'!E86:I86)='Enter Data'!B86,SUM($A$35:$A$37) = 0,'Enter Data'!E86+'Enter Data'!F86+'Enter Data'!G86&lt;=0.15,'Enter Data'!H86&lt;0.3,'Enter Data'!I86&lt;0.3,'Enter Data'!H86+'Enter Data'!I86&lt;0.4), 4, 0)</f>
        <v>4</v>
      </c>
      <c r="B38" s="1" t="s">
        <v>55</v>
      </c>
      <c r="C38" s="1" t="s">
        <v>19</v>
      </c>
    </row>
    <row r="39" spans="1:3" x14ac:dyDescent="0.25">
      <c r="A39" s="2">
        <f>IF(AND(SUM('Enter Data'!E86:I86)='Enter Data'!B86,SUM($A$35:$A$38) = 0,'Enter Data'!E86+'Enter Data'!F86&gt;=0.25, 'Enter Data'!G86&gt;=0.5), 5, 0)</f>
        <v>0</v>
      </c>
      <c r="B39" s="1" t="s">
        <v>56</v>
      </c>
      <c r="C39" s="1" t="s">
        <v>19</v>
      </c>
    </row>
    <row r="40" spans="1:3" x14ac:dyDescent="0.25">
      <c r="A40" s="2">
        <f>IF(AND(SUM('Enter Data'!E86:I86)='Enter Data'!B86,SUM($A$35:$A$39) = 0,'Enter Data'!H86&gt;=0.3,'Enter Data'!I86&lt;0.3, 'Enter Data'!E86+'Enter Data'!F86&lt;0.25), 6, 0)</f>
        <v>0</v>
      </c>
      <c r="B40" s="1" t="s">
        <v>57</v>
      </c>
      <c r="C40" s="1" t="s">
        <v>58</v>
      </c>
    </row>
    <row r="41" spans="1:3" x14ac:dyDescent="0.25">
      <c r="A41" s="2">
        <f>IF(AND(SUM('Enter Data'!E86:I86)='Enter Data'!B86,SUM($A$35:$A$40) = 0,'Enter Data'!E86+'Enter Data'!F86+'Enter Data'!G86&gt;=0.15, 'Enter Data'!E86+'Enter Data'!F86+'Enter Data'!G86&lt;0.3, 'Enter Data'!E86+'Enter Data'!F86&lt;0.25), 7, 0)</f>
        <v>0</v>
      </c>
      <c r="B41" s="1" t="s">
        <v>59</v>
      </c>
      <c r="C41" s="1" t="s">
        <v>58</v>
      </c>
    </row>
    <row r="42" spans="1:3" x14ac:dyDescent="0.25">
      <c r="A42" s="2">
        <f>IF(AND(SUM('Enter Data'!E86:I86)='Enter Data'!B86,SUM($A$35:$A$41) = 0,'Enter Data'!H86+'Enter Data'!I86&gt;=0.4, 'Enter Data'!H86&gt;='Enter Data'!I86, 'Enter Data'!E86+'Enter Data'!F86+'Enter Data'!G86&lt;=0.15), 8, 0)</f>
        <v>0</v>
      </c>
      <c r="B42" s="1" t="s">
        <v>60</v>
      </c>
      <c r="C42" s="1" t="s">
        <v>58</v>
      </c>
    </row>
    <row r="43" spans="1:3" x14ac:dyDescent="0.25">
      <c r="A43" s="2">
        <f>IF(AND(SUM('Enter Data'!E86:I86)='Enter Data'!B86,SUM($A$35:$A$42) = 0,'Enter Data'!E86+'Enter Data'!F86&gt;=0.25, 'Enter Data'!H86&gt;=0.5), 9, 0)</f>
        <v>0</v>
      </c>
      <c r="B43" s="1" t="s">
        <v>61</v>
      </c>
      <c r="C43" s="1" t="s">
        <v>58</v>
      </c>
    </row>
    <row r="44" spans="1:3" x14ac:dyDescent="0.25">
      <c r="A44" s="2">
        <f>IF(AND(SUM('Enter Data'!E86:I86)='Enter Data'!B86,SUM($A$35:$A$43) = 0,'Enter Data'!I86&gt;=0.3, 'Enter Data'!E86+'Enter Data'!F86+'Enter Data'!G86&lt;0.15, 'Enter Data'!I86&gt;'Enter Data'!H86), 10, 0)</f>
        <v>0</v>
      </c>
      <c r="B44" s="1" t="s">
        <v>62</v>
      </c>
      <c r="C44" s="1" t="s">
        <v>63</v>
      </c>
    </row>
    <row r="45" spans="1:3" x14ac:dyDescent="0.25">
      <c r="A45" s="2">
        <f>IF(AND(SUM('Enter Data'!E86:I86)='Enter Data'!B86,SUM($A$35:$A$44) = 0,'Enter Data'!H86+'Enter Data'!I86&gt;=0.4, 'Enter Data'!I86&gt;'Enter Data'!H86, 'Enter Data'!E86+'Enter Data'!F86+'Enter Data'!G86&lt;15), 11, 0)</f>
        <v>0</v>
      </c>
      <c r="B45" s="1" t="s">
        <v>64</v>
      </c>
      <c r="C45" s="1" t="s">
        <v>63</v>
      </c>
    </row>
    <row r="46" spans="1:3" x14ac:dyDescent="0.25">
      <c r="A46" s="2">
        <f>IF(AND(SUM('Enter Data'!E86:I86)='Enter Data'!B86,SUM($A$35:$A$45) = 0,'Enter Data'!E86+'Enter Data'!F86&gt;=0.25, 'Enter Data'!I86&gt;=0.5), 12, 0)</f>
        <v>0</v>
      </c>
      <c r="B46" s="1" t="s">
        <v>65</v>
      </c>
      <c r="C46" s="1" t="s">
        <v>63</v>
      </c>
    </row>
    <row r="47" spans="1:3" x14ac:dyDescent="0.25">
      <c r="A47" s="2">
        <f>IF(AND(SUM('Enter Data'!E86:I86)='Enter Data'!B86,SUM($A$35:$A$46) = 0,'Enter Data'!E86+'Enter Data'!F86+'Enter Data'!G86&gt;=0.3, 'Enter Data'!I86&gt;=0.5), 13, 0)</f>
        <v>0</v>
      </c>
      <c r="B47" s="1" t="s">
        <v>66</v>
      </c>
      <c r="C47" s="1" t="s">
        <v>63</v>
      </c>
    </row>
    <row r="48" spans="1:3" x14ac:dyDescent="0.25">
      <c r="A48" s="2">
        <f>SUM(A35:A47)+1</f>
        <v>5</v>
      </c>
      <c r="B48" s="4"/>
      <c r="C48" s="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EF8FF-F3C3-4DF0-A340-C159DC0B50B2}">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Data'!C6+1.5*'Enter Data'!D6&lt;0.15,1,0)</f>
        <v>0</v>
      </c>
      <c r="B2" s="1" t="s">
        <v>14</v>
      </c>
      <c r="C2" s="1" t="s">
        <v>15</v>
      </c>
    </row>
    <row r="3" spans="1:3" x14ac:dyDescent="0.25">
      <c r="A3" s="2">
        <f>IF(AND('Enter Data'!C6+1.5*'Enter Data'!D6&gt;=0.15, 'Enter Data'!C6+2*'Enter Data'!D6&lt;0.3), 2, 0)</f>
        <v>0</v>
      </c>
      <c r="B3" s="1" t="s">
        <v>16</v>
      </c>
      <c r="C3" s="1" t="s">
        <v>17</v>
      </c>
    </row>
    <row r="4" spans="1:3" x14ac:dyDescent="0.25">
      <c r="A4" s="2">
        <f>IF(OR(AND('Enter Data'!D6&gt;=0.07, 'Enter Data'!D6&lt;0.2,'Enter Data'!B6&gt;0.52,'Enter Data'!C6+2*'Enter Data'!D6&gt;=0.3), AND('Enter Data'!D6&lt;0.07, 'Enter Data'!C6&lt;0.5, 'Enter Data'!C6+2*'Enter Data'!D6&gt;=0.3)), 3,0)</f>
        <v>0</v>
      </c>
      <c r="B4" s="1" t="s">
        <v>18</v>
      </c>
      <c r="C4" s="1" t="s">
        <v>19</v>
      </c>
    </row>
    <row r="5" spans="1:3" x14ac:dyDescent="0.25">
      <c r="A5" s="2">
        <f>IF(AND('Enter Data'!D6&gt;=0.07, 'Enter Data'!D6&lt;0.27, 'Enter Data'!C6&gt;=0.28, 'Enter Data'!C6&lt;0.5, 'Enter Data'!B6&lt;=0.52), 4, 0)</f>
        <v>0</v>
      </c>
      <c r="B5" s="1" t="s">
        <v>20</v>
      </c>
      <c r="C5" s="1" t="s">
        <v>21</v>
      </c>
    </row>
    <row r="6" spans="1:3" x14ac:dyDescent="0.25">
      <c r="A6" s="2">
        <f>IF(OR(AND('Enter Data'!C6&gt;=0.5, 'Enter Data'!D6&gt;=0.12,'Enter Data'!D6&lt;0.27), AND('Enter Data'!C6&gt;=0.5,'Enter Data'!C6&lt;0.8,'Enter Data'!D6&lt;0.12)), 5,0)</f>
        <v>0</v>
      </c>
      <c r="B6" s="1" t="s">
        <v>22</v>
      </c>
      <c r="C6" s="1" t="s">
        <v>23</v>
      </c>
    </row>
    <row r="7" spans="1:3" x14ac:dyDescent="0.25">
      <c r="A7" s="2">
        <f>IF(AND('Enter Data'!C6&gt;=0.8, 'Enter Data'!D6&lt;0.12), 6, 0)</f>
        <v>6</v>
      </c>
      <c r="B7" s="1" t="s">
        <v>24</v>
      </c>
      <c r="C7" s="1" t="s">
        <v>25</v>
      </c>
    </row>
    <row r="8" spans="1:3" x14ac:dyDescent="0.25">
      <c r="A8" s="2">
        <f>IF(AND('Enter Data'!D6&gt;=0.2, 'Enter Data'!D6&lt;0.35, 'Enter Data'!C6&lt;0.28, 'Enter Data'!B6&gt;0.45), 7, 0)</f>
        <v>0</v>
      </c>
      <c r="B8" s="1" t="s">
        <v>26</v>
      </c>
      <c r="C8" s="1" t="s">
        <v>27</v>
      </c>
    </row>
    <row r="9" spans="1:3" x14ac:dyDescent="0.25">
      <c r="A9" s="2">
        <f>IF(AND('Enter Data'!D6&gt;=0.27, 'Enter Data'!D6&lt;0.4, 'Enter Data'!B6&gt;0.2, 'Enter Data'!B6&lt;=0.45), 8, 0)</f>
        <v>0</v>
      </c>
      <c r="B9" s="1" t="s">
        <v>28</v>
      </c>
      <c r="C9" s="1" t="s">
        <v>29</v>
      </c>
    </row>
    <row r="10" spans="1:3" x14ac:dyDescent="0.25">
      <c r="A10" s="2">
        <f>IF(AND('Enter Data'!D6&gt;=0.27, 'Enter Data'!D6&lt;0.4, 'Enter Data'!B6&lt;=0.2), 9, 0)</f>
        <v>0</v>
      </c>
      <c r="B10" s="1" t="s">
        <v>30</v>
      </c>
      <c r="C10" s="1" t="s">
        <v>31</v>
      </c>
    </row>
    <row r="11" spans="1:3" x14ac:dyDescent="0.25">
      <c r="A11" s="2">
        <f>IF(AND('Enter Data'!D6&gt;=0.35, 'Enter Data'!B6&gt;0.45), 10, 0)</f>
        <v>0</v>
      </c>
      <c r="B11" s="1" t="s">
        <v>32</v>
      </c>
      <c r="C11" s="1" t="s">
        <v>33</v>
      </c>
    </row>
    <row r="12" spans="1:3" x14ac:dyDescent="0.25">
      <c r="A12" s="2">
        <f>IF(AND('Enter Data'!D6&gt;=0.4, 'Enter Data'!C6&gt;=0.4), 11, 0)</f>
        <v>0</v>
      </c>
      <c r="B12" s="1" t="s">
        <v>34</v>
      </c>
      <c r="C12" s="1" t="s">
        <v>35</v>
      </c>
    </row>
    <row r="13" spans="1:3" x14ac:dyDescent="0.25">
      <c r="A13" s="2">
        <f>IF(AND('Enter Data'!D6&gt;=0.4, 'Enter Data'!B6&lt;=0.45,'Enter Data'!C6&lt;0.4),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Data'!E6:I6)='Enter Data'!B6, 'Enter Data'!E6+'Enter Data'!F6&gt;=0.25, 'Enter Data'!G6&lt;0.5, 'Enter Data'!H6&lt;0.5, 'Enter Data'!I6&lt;0.5), 1, 0)</f>
        <v>0</v>
      </c>
      <c r="B17" s="1" t="s">
        <v>38</v>
      </c>
      <c r="C17" s="1" t="s">
        <v>39</v>
      </c>
    </row>
    <row r="18" spans="1:3" x14ac:dyDescent="0.25">
      <c r="A18" s="2">
        <f>IF(AND(SUM('Enter Data'!E6:I6)='Enter Data'!B6,SUM($A$17) = 0, 'Enter Data'!E6+'Enter Data'!F6+'Enter Data'!G6&gt;=0.25, 'Enter Data'!E6+'Enter Data'!F6&lt;0.25, 'Enter Data'!H6&lt;0.5,'Enter Data'!I6&lt;0.5), 2, 0)</f>
        <v>0</v>
      </c>
      <c r="B18" s="1" t="s">
        <v>40</v>
      </c>
      <c r="C18" s="1" t="s">
        <v>15</v>
      </c>
    </row>
    <row r="19" spans="1:3" x14ac:dyDescent="0.25">
      <c r="A19" s="2">
        <f>IF(AND(SUM('Enter Data'!E6:I6)='Enter Data'!B6,SUM($A$17:$A$18) = 0, 'Enter Data'!G6&gt;=0.5, 'Enter Data'!E6+'Enter Data'!F6&gt;=0.25), 3, 0)</f>
        <v>0</v>
      </c>
      <c r="B19" s="1" t="s">
        <v>41</v>
      </c>
      <c r="C19" s="1" t="s">
        <v>15</v>
      </c>
    </row>
    <row r="20" spans="1:3" x14ac:dyDescent="0.25">
      <c r="A20" s="2">
        <f>IF(AND(SUM('Enter Data'!E6:I6)='Enter Data'!B6,SUM($A$17:$A$19) = 0, 'Enter Data'!H6&gt;=0.5, 'Enter Data'!H6&gt;'Enter Data'!I6), 4, 0)</f>
        <v>0</v>
      </c>
      <c r="B20" s="1" t="s">
        <v>42</v>
      </c>
      <c r="C20" s="1" t="s">
        <v>43</v>
      </c>
    </row>
    <row r="21" spans="1:3" x14ac:dyDescent="0.25">
      <c r="A21" s="2">
        <f>IF(AND(SUM('Enter Data'!E6:I6)='Enter Data'!B6,SUM($A$17:$A$20) = 0, 'Enter Data'!E6+'Enter Data'!F6+'Enter Data'!G6&lt;0.25, 'Enter Data'!I6&lt;0.5), 5, 0)</f>
        <v>5</v>
      </c>
      <c r="B21" s="1" t="s">
        <v>44</v>
      </c>
      <c r="C21" s="1" t="s">
        <v>43</v>
      </c>
    </row>
    <row r="22" spans="1:3" x14ac:dyDescent="0.25">
      <c r="A22" s="2">
        <f>IF(AND(SUM('Enter Data'!E6:I6)='Enter Data'!B6,SUM($A$17:$A$21) = 0, 'Enter Data'!I6&gt;=0.5),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Data'!E6:I6)='Enter Data'!B6, 'Enter Data'!E6+'Enter Data'!F6&gt;=0.25, 'Enter Data'!G6&lt;0.5, 'Enter Data'!H6&lt;0.5, 'Enter Data'!I6&lt;0.5), 1, 0)</f>
        <v>0</v>
      </c>
      <c r="B26" s="1" t="s">
        <v>38</v>
      </c>
      <c r="C26" s="1" t="s">
        <v>48</v>
      </c>
    </row>
    <row r="27" spans="1:3" x14ac:dyDescent="0.25">
      <c r="A27" s="2">
        <f>IF(AND(SUM('Enter Data'!E6:I6)='Enter Data'!B6,SUM($A$26) = 0, 'Enter Data'!E6+'Enter Data'!F6+'Enter Data'!G6&gt;=0.25, 'Enter Data'!E6+'Enter Data'!F6&lt;0.25, 'Enter Data'!H6&lt;0.5,'Enter Data'!I6&lt;0.5), 2, 0)</f>
        <v>0</v>
      </c>
      <c r="B27" s="1" t="s">
        <v>40</v>
      </c>
      <c r="C27" s="1" t="s">
        <v>17</v>
      </c>
    </row>
    <row r="28" spans="1:3" x14ac:dyDescent="0.25">
      <c r="A28" s="2">
        <f>IF(AND(SUM('Enter Data'!E6:I6)='Enter Data'!B6,SUM($A$26:$A$27) = 0, 'Enter Data'!G6&gt;=0.5, 'Enter Data'!E6+'Enter Data'!F6&gt;=0.25),3, 0)</f>
        <v>0</v>
      </c>
      <c r="B28" s="1" t="s">
        <v>41</v>
      </c>
      <c r="C28" s="1" t="s">
        <v>17</v>
      </c>
    </row>
    <row r="29" spans="1:3" x14ac:dyDescent="0.25">
      <c r="A29" s="2">
        <f>IF(AND(SUM('Enter Data'!E6:I6)='Enter Data'!B6,SUM($A$26:$A$28) = 0, 'Enter Data'!H6&gt;=0.5), 4, 0)</f>
        <v>0</v>
      </c>
      <c r="B29" s="1" t="s">
        <v>49</v>
      </c>
      <c r="C29" s="1" t="s">
        <v>50</v>
      </c>
    </row>
    <row r="30" spans="1:3" x14ac:dyDescent="0.25">
      <c r="A30" s="2">
        <f>IF(AND(SUM('Enter Data'!E6:I6)='Enter Data'!B6,SUM($A$26:$A$29) = 0, 'Enter Data'!E6+'Enter Data'!F6+'Enter Data'!G6&lt;0.25, 'Enter Data'!I6&lt;0.5), 5, 0)</f>
        <v>5</v>
      </c>
      <c r="B30" s="1" t="s">
        <v>44</v>
      </c>
      <c r="C30" s="1" t="s">
        <v>50</v>
      </c>
    </row>
    <row r="31" spans="1:3" x14ac:dyDescent="0.25">
      <c r="A31" s="2">
        <f>IF(AND(SUM('Enter Data'!E6:I6)='Enter Data'!B6,SUM($A$26:$A$30) = 0, 'Enter Data'!I6&gt;=0.5),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Data'!E6:I6)='Enter Data'!B6, 'Enter Data'!E6+'Enter Data'!F6&gt;=0.25, 'Enter Data'!G6&lt;0.5, 'Enter Data'!H6&lt;0.5, 'Enter Data'!I6&lt;0.5), 1, 0)</f>
        <v>0</v>
      </c>
      <c r="B35" s="1" t="s">
        <v>38</v>
      </c>
      <c r="C35" s="1" t="s">
        <v>11</v>
      </c>
    </row>
    <row r="36" spans="1:3" x14ac:dyDescent="0.25">
      <c r="A36" s="2">
        <f>IF(AND(SUM('Enter Data'!E6:I6)='Enter Data'!B6,SUM($A$35) = 0,'Enter Data'!E6+'Enter Data'!F6+'Enter Data'!G6&gt;=0.3, 'Enter Data'!I6&gt;=0.3, 'Enter Data'!I6&lt;0.5), 2, 0)</f>
        <v>0</v>
      </c>
      <c r="B36" s="1" t="s">
        <v>53</v>
      </c>
      <c r="C36" s="1" t="s">
        <v>11</v>
      </c>
    </row>
    <row r="37" spans="1:3" x14ac:dyDescent="0.25">
      <c r="A37" s="2">
        <f>IF(AND(SUM('Enter Data'!E6:I6)='Enter Data'!B6,SUM($A$35:$A$36) = 0, 'Enter Data'!E6+'Enter Data'!F6+'Enter Data'!G6&gt;=0.3, 'Enter Data'!E6+'Enter Data'!F6&lt;0.25, 'Enter Data'!H6&lt;0.3,'Enter Data'!I6&lt;0.3), 3, 0)</f>
        <v>0</v>
      </c>
      <c r="B37" s="1" t="s">
        <v>54</v>
      </c>
      <c r="C37" s="1" t="s">
        <v>19</v>
      </c>
    </row>
    <row r="38" spans="1:3" x14ac:dyDescent="0.25">
      <c r="A38" s="2">
        <f>IF(AND(SUM('Enter Data'!E6:I6)='Enter Data'!B6,SUM($A$35:$A$37) = 0,'Enter Data'!E6+'Enter Data'!F6+'Enter Data'!G6&lt;=0.15,'Enter Data'!H6&lt;0.3,'Enter Data'!I6&lt;0.3,'Enter Data'!H6+'Enter Data'!I6&lt;0.4), 4, 0)</f>
        <v>4</v>
      </c>
      <c r="B38" s="1" t="s">
        <v>55</v>
      </c>
      <c r="C38" s="1" t="s">
        <v>19</v>
      </c>
    </row>
    <row r="39" spans="1:3" x14ac:dyDescent="0.25">
      <c r="A39" s="2">
        <f>IF(AND(SUM('Enter Data'!E6:I6)='Enter Data'!B6,SUM($A$35:$A$38) = 0,'Enter Data'!E6+'Enter Data'!F6&gt;=0.25, 'Enter Data'!G6&gt;=0.5), 5, 0)</f>
        <v>0</v>
      </c>
      <c r="B39" s="1" t="s">
        <v>56</v>
      </c>
      <c r="C39" s="1" t="s">
        <v>19</v>
      </c>
    </row>
    <row r="40" spans="1:3" x14ac:dyDescent="0.25">
      <c r="A40" s="2">
        <f>IF(AND(SUM('Enter Data'!E6:I6)='Enter Data'!B6,SUM($A$35:$A$39) = 0,'Enter Data'!H6&gt;=0.3,'Enter Data'!I6&lt;0.3, 'Enter Data'!E6+'Enter Data'!F6&lt;0.25), 6, 0)</f>
        <v>0</v>
      </c>
      <c r="B40" s="1" t="s">
        <v>57</v>
      </c>
      <c r="C40" s="1" t="s">
        <v>58</v>
      </c>
    </row>
    <row r="41" spans="1:3" x14ac:dyDescent="0.25">
      <c r="A41" s="2">
        <f>IF(AND(SUM('Enter Data'!E6:I6)='Enter Data'!B6,SUM($A$35:$A$40) = 0,'Enter Data'!E6+'Enter Data'!F6+'Enter Data'!G6&gt;=0.15, 'Enter Data'!E6+'Enter Data'!F6+'Enter Data'!G6&lt;0.3, 'Enter Data'!E6+'Enter Data'!F6&lt;0.25), 7, 0)</f>
        <v>0</v>
      </c>
      <c r="B41" s="1" t="s">
        <v>59</v>
      </c>
      <c r="C41" s="1" t="s">
        <v>58</v>
      </c>
    </row>
    <row r="42" spans="1:3" x14ac:dyDescent="0.25">
      <c r="A42" s="2">
        <f>IF(AND(SUM('Enter Data'!E6:I6)='Enter Data'!B6,SUM($A$35:$A$41) = 0,'Enter Data'!H6+'Enter Data'!I6&gt;=0.4, 'Enter Data'!H6&gt;='Enter Data'!I6, 'Enter Data'!E6+'Enter Data'!F6+'Enter Data'!G6&lt;=0.15), 8, 0)</f>
        <v>0</v>
      </c>
      <c r="B42" s="1" t="s">
        <v>60</v>
      </c>
      <c r="C42" s="1" t="s">
        <v>58</v>
      </c>
    </row>
    <row r="43" spans="1:3" x14ac:dyDescent="0.25">
      <c r="A43" s="2">
        <f>IF(AND(SUM('Enter Data'!E6:I6)='Enter Data'!B6,SUM($A$35:$A$42) = 0,'Enter Data'!E6+'Enter Data'!F6&gt;=0.25, 'Enter Data'!H6&gt;=0.5), 9, 0)</f>
        <v>0</v>
      </c>
      <c r="B43" s="1" t="s">
        <v>61</v>
      </c>
      <c r="C43" s="1" t="s">
        <v>58</v>
      </c>
    </row>
    <row r="44" spans="1:3" x14ac:dyDescent="0.25">
      <c r="A44" s="2">
        <f>IF(AND(SUM('Enter Data'!E6:I6)='Enter Data'!B6,SUM($A$35:$A$43) = 0,'Enter Data'!I6&gt;=0.3, 'Enter Data'!E6+'Enter Data'!F6+'Enter Data'!G6&lt;0.15, 'Enter Data'!I6&gt;'Enter Data'!H6), 10, 0)</f>
        <v>0</v>
      </c>
      <c r="B44" s="1" t="s">
        <v>62</v>
      </c>
      <c r="C44" s="1" t="s">
        <v>63</v>
      </c>
    </row>
    <row r="45" spans="1:3" x14ac:dyDescent="0.25">
      <c r="A45" s="2">
        <f>IF(AND(SUM('Enter Data'!E6:I6)='Enter Data'!B6,SUM($A$35:$A$44) = 0,'Enter Data'!H6+'Enter Data'!I6&gt;=0.4, 'Enter Data'!I6&gt;'Enter Data'!H6, 'Enter Data'!E6+'Enter Data'!F6+'Enter Data'!G6&lt;15), 11, 0)</f>
        <v>0</v>
      </c>
      <c r="B45" s="1" t="s">
        <v>64</v>
      </c>
      <c r="C45" s="1" t="s">
        <v>63</v>
      </c>
    </row>
    <row r="46" spans="1:3" x14ac:dyDescent="0.25">
      <c r="A46" s="2">
        <f>IF(AND(SUM('Enter Data'!E6:I6)='Enter Data'!B6,SUM($A$35:$A$45) = 0,'Enter Data'!E6+'Enter Data'!F6&gt;=0.25, 'Enter Data'!I6&gt;=0.5), 12, 0)</f>
        <v>0</v>
      </c>
      <c r="B46" s="1" t="s">
        <v>65</v>
      </c>
      <c r="C46" s="1" t="s">
        <v>63</v>
      </c>
    </row>
    <row r="47" spans="1:3" x14ac:dyDescent="0.25">
      <c r="A47" s="2">
        <f>IF(AND(SUM('Enter Data'!E6:I6)='Enter Data'!B6,SUM($A$35:$A$46) = 0,'Enter Data'!E6+'Enter Data'!F6+'Enter Data'!G6&gt;=0.3, 'Enter Data'!I6&gt;=0.5), 13, 0)</f>
        <v>0</v>
      </c>
      <c r="B47" s="1" t="s">
        <v>66</v>
      </c>
      <c r="C47" s="1" t="s">
        <v>63</v>
      </c>
    </row>
    <row r="48" spans="1:3" x14ac:dyDescent="0.25">
      <c r="A48" s="2">
        <f>SUM(A35:A47)+1</f>
        <v>5</v>
      </c>
      <c r="B48" s="4"/>
      <c r="C48" s="4"/>
    </row>
  </sheetData>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0464B-C3A2-4AD1-8056-CB45CE1FCDF1}">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Data'!C87+1.5*'Enter Data'!D87&lt;0.15,1,0)</f>
        <v>0</v>
      </c>
      <c r="B2" s="1" t="s">
        <v>14</v>
      </c>
      <c r="C2" s="1" t="s">
        <v>15</v>
      </c>
    </row>
    <row r="3" spans="1:3" x14ac:dyDescent="0.25">
      <c r="A3" s="2">
        <f>IF(AND('Enter Data'!C87+1.5*'Enter Data'!D87&gt;=0.15, 'Enter Data'!C87+2*'Enter Data'!D87&lt;0.3), 2, 0)</f>
        <v>0</v>
      </c>
      <c r="B3" s="1" t="s">
        <v>16</v>
      </c>
      <c r="C3" s="1" t="s">
        <v>17</v>
      </c>
    </row>
    <row r="4" spans="1:3" x14ac:dyDescent="0.25">
      <c r="A4" s="2">
        <f>IF(OR(AND('Enter Data'!D87&gt;=0.07, 'Enter Data'!D87&lt;0.2,'Enter Data'!B87&gt;0.52,'Enter Data'!C87+2*'Enter Data'!D87&gt;=0.3), AND('Enter Data'!D87&lt;0.07, 'Enter Data'!C87&lt;0.5, 'Enter Data'!C87+2*'Enter Data'!D87&gt;=0.3)), 3,0)</f>
        <v>0</v>
      </c>
      <c r="B4" s="1" t="s">
        <v>18</v>
      </c>
      <c r="C4" s="1" t="s">
        <v>19</v>
      </c>
    </row>
    <row r="5" spans="1:3" x14ac:dyDescent="0.25">
      <c r="A5" s="2">
        <f>IF(AND('Enter Data'!D87&gt;=0.07, 'Enter Data'!D87&lt;0.27, 'Enter Data'!C87&gt;=0.28, 'Enter Data'!C87&lt;0.5, 'Enter Data'!B87&lt;=0.52), 4, 0)</f>
        <v>0</v>
      </c>
      <c r="B5" s="1" t="s">
        <v>20</v>
      </c>
      <c r="C5" s="1" t="s">
        <v>21</v>
      </c>
    </row>
    <row r="6" spans="1:3" x14ac:dyDescent="0.25">
      <c r="A6" s="2">
        <f>IF(OR(AND('Enter Data'!C87&gt;=0.5, 'Enter Data'!D87&gt;=0.12,'Enter Data'!D87&lt;0.27), AND('Enter Data'!C87&gt;=0.5,'Enter Data'!C87&lt;0.8,'Enter Data'!D87&lt;0.12)), 5,0)</f>
        <v>0</v>
      </c>
      <c r="B6" s="1" t="s">
        <v>22</v>
      </c>
      <c r="C6" s="1" t="s">
        <v>23</v>
      </c>
    </row>
    <row r="7" spans="1:3" x14ac:dyDescent="0.25">
      <c r="A7" s="2">
        <f>IF(AND('Enter Data'!C87&gt;=0.8, 'Enter Data'!D87&lt;0.12), 6, 0)</f>
        <v>6</v>
      </c>
      <c r="B7" s="1" t="s">
        <v>24</v>
      </c>
      <c r="C7" s="1" t="s">
        <v>25</v>
      </c>
    </row>
    <row r="8" spans="1:3" x14ac:dyDescent="0.25">
      <c r="A8" s="2">
        <f>IF(AND('Enter Data'!D87&gt;=0.2, 'Enter Data'!D87&lt;0.35, 'Enter Data'!C87&lt;0.28, 'Enter Data'!B87&gt;0.45), 7, 0)</f>
        <v>0</v>
      </c>
      <c r="B8" s="1" t="s">
        <v>26</v>
      </c>
      <c r="C8" s="1" t="s">
        <v>27</v>
      </c>
    </row>
    <row r="9" spans="1:3" x14ac:dyDescent="0.25">
      <c r="A9" s="2">
        <f>IF(AND('Enter Data'!D87&gt;=0.27, 'Enter Data'!D87&lt;0.4, 'Enter Data'!B87&gt;0.2, 'Enter Data'!B87&lt;=0.45), 8, 0)</f>
        <v>0</v>
      </c>
      <c r="B9" s="1" t="s">
        <v>28</v>
      </c>
      <c r="C9" s="1" t="s">
        <v>29</v>
      </c>
    </row>
    <row r="10" spans="1:3" x14ac:dyDescent="0.25">
      <c r="A10" s="2">
        <f>IF(AND('Enter Data'!D87&gt;=0.27, 'Enter Data'!D87&lt;0.4, 'Enter Data'!B87&lt;=0.2), 9, 0)</f>
        <v>0</v>
      </c>
      <c r="B10" s="1" t="s">
        <v>30</v>
      </c>
      <c r="C10" s="1" t="s">
        <v>31</v>
      </c>
    </row>
    <row r="11" spans="1:3" x14ac:dyDescent="0.25">
      <c r="A11" s="2">
        <f>IF(AND('Enter Data'!D87&gt;=0.35, 'Enter Data'!B87&gt;0.45), 10, 0)</f>
        <v>0</v>
      </c>
      <c r="B11" s="1" t="s">
        <v>32</v>
      </c>
      <c r="C11" s="1" t="s">
        <v>33</v>
      </c>
    </row>
    <row r="12" spans="1:3" x14ac:dyDescent="0.25">
      <c r="A12" s="2">
        <f>IF(AND('Enter Data'!D87&gt;=0.4, 'Enter Data'!C87&gt;=0.4), 11, 0)</f>
        <v>0</v>
      </c>
      <c r="B12" s="1" t="s">
        <v>34</v>
      </c>
      <c r="C12" s="1" t="s">
        <v>35</v>
      </c>
    </row>
    <row r="13" spans="1:3" x14ac:dyDescent="0.25">
      <c r="A13" s="2">
        <f>IF(AND('Enter Data'!D87&gt;=0.4, 'Enter Data'!B87&lt;=0.45,'Enter Data'!C87&lt;0.4),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Data'!E87:I87)='Enter Data'!B87, 'Enter Data'!E87+'Enter Data'!F87&gt;=0.25, 'Enter Data'!G87&lt;0.5, 'Enter Data'!H87&lt;0.5, 'Enter Data'!I87&lt;0.5), 1, 0)</f>
        <v>0</v>
      </c>
      <c r="B17" s="1" t="s">
        <v>38</v>
      </c>
      <c r="C17" s="1" t="s">
        <v>39</v>
      </c>
    </row>
    <row r="18" spans="1:3" x14ac:dyDescent="0.25">
      <c r="A18" s="2">
        <f>IF(AND(SUM('Enter Data'!E87:I87)='Enter Data'!B87,SUM($A$17) = 0, 'Enter Data'!E87+'Enter Data'!F87+'Enter Data'!G87&gt;=0.25, 'Enter Data'!E87+'Enter Data'!F87&lt;0.25, 'Enter Data'!H87&lt;0.5,'Enter Data'!I87&lt;0.5), 2, 0)</f>
        <v>0</v>
      </c>
      <c r="B18" s="1" t="s">
        <v>40</v>
      </c>
      <c r="C18" s="1" t="s">
        <v>15</v>
      </c>
    </row>
    <row r="19" spans="1:3" x14ac:dyDescent="0.25">
      <c r="A19" s="2">
        <f>IF(AND(SUM('Enter Data'!E87:I87)='Enter Data'!B87,SUM($A$17:$A$18) = 0, 'Enter Data'!G87&gt;=0.5, 'Enter Data'!E87+'Enter Data'!F87&gt;=0.25), 3, 0)</f>
        <v>0</v>
      </c>
      <c r="B19" s="1" t="s">
        <v>41</v>
      </c>
      <c r="C19" s="1" t="s">
        <v>15</v>
      </c>
    </row>
    <row r="20" spans="1:3" x14ac:dyDescent="0.25">
      <c r="A20" s="2">
        <f>IF(AND(SUM('Enter Data'!E87:I87)='Enter Data'!B87,SUM($A$17:$A$19) = 0, 'Enter Data'!H87&gt;=0.5, 'Enter Data'!H87&gt;'Enter Data'!I87), 4, 0)</f>
        <v>0</v>
      </c>
      <c r="B20" s="1" t="s">
        <v>42</v>
      </c>
      <c r="C20" s="1" t="s">
        <v>43</v>
      </c>
    </row>
    <row r="21" spans="1:3" x14ac:dyDescent="0.25">
      <c r="A21" s="2">
        <f>IF(AND(SUM('Enter Data'!E87:I87)='Enter Data'!B87,SUM($A$17:$A$20) = 0, 'Enter Data'!E87+'Enter Data'!F87+'Enter Data'!G87&lt;0.25, 'Enter Data'!I87&lt;0.5), 5, 0)</f>
        <v>5</v>
      </c>
      <c r="B21" s="1" t="s">
        <v>44</v>
      </c>
      <c r="C21" s="1" t="s">
        <v>43</v>
      </c>
    </row>
    <row r="22" spans="1:3" x14ac:dyDescent="0.25">
      <c r="A22" s="2">
        <f>IF(AND(SUM('Enter Data'!E87:I87)='Enter Data'!B87,SUM($A$17:$A$21) = 0, 'Enter Data'!I87&gt;=0.5),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Data'!E87:I87)='Enter Data'!B87, 'Enter Data'!E87+'Enter Data'!F87&gt;=0.25, 'Enter Data'!G87&lt;0.5, 'Enter Data'!H87&lt;0.5, 'Enter Data'!I87&lt;0.5), 1, 0)</f>
        <v>0</v>
      </c>
      <c r="B26" s="1" t="s">
        <v>38</v>
      </c>
      <c r="C26" s="1" t="s">
        <v>48</v>
      </c>
    </row>
    <row r="27" spans="1:3" x14ac:dyDescent="0.25">
      <c r="A27" s="2">
        <f>IF(AND(SUM('Enter Data'!E87:I87)='Enter Data'!B87,SUM($A$26) = 0, 'Enter Data'!E87+'Enter Data'!F87+'Enter Data'!G87&gt;=0.25, 'Enter Data'!E87+'Enter Data'!F87&lt;0.25, 'Enter Data'!H87&lt;0.5,'Enter Data'!I87&lt;0.5), 2, 0)</f>
        <v>0</v>
      </c>
      <c r="B27" s="1" t="s">
        <v>40</v>
      </c>
      <c r="C27" s="1" t="s">
        <v>17</v>
      </c>
    </row>
    <row r="28" spans="1:3" x14ac:dyDescent="0.25">
      <c r="A28" s="2">
        <f>IF(AND(SUM('Enter Data'!E87:I87)='Enter Data'!B87,SUM($A$26:$A$27) = 0, 'Enter Data'!G87&gt;=0.5, 'Enter Data'!E87+'Enter Data'!F87&gt;=0.25),3, 0)</f>
        <v>0</v>
      </c>
      <c r="B28" s="1" t="s">
        <v>41</v>
      </c>
      <c r="C28" s="1" t="s">
        <v>17</v>
      </c>
    </row>
    <row r="29" spans="1:3" x14ac:dyDescent="0.25">
      <c r="A29" s="2">
        <f>IF(AND(SUM('Enter Data'!E87:I87)='Enter Data'!B87,SUM($A$26:$A$28) = 0, 'Enter Data'!H87&gt;=0.5), 4, 0)</f>
        <v>0</v>
      </c>
      <c r="B29" s="1" t="s">
        <v>49</v>
      </c>
      <c r="C29" s="1" t="s">
        <v>50</v>
      </c>
    </row>
    <row r="30" spans="1:3" x14ac:dyDescent="0.25">
      <c r="A30" s="2">
        <f>IF(AND(SUM('Enter Data'!E87:I87)='Enter Data'!B87,SUM($A$26:$A$29) = 0, 'Enter Data'!E87+'Enter Data'!F87+'Enter Data'!G87&lt;0.25, 'Enter Data'!I87&lt;0.5), 5, 0)</f>
        <v>5</v>
      </c>
      <c r="B30" s="1" t="s">
        <v>44</v>
      </c>
      <c r="C30" s="1" t="s">
        <v>50</v>
      </c>
    </row>
    <row r="31" spans="1:3" x14ac:dyDescent="0.25">
      <c r="A31" s="2">
        <f>IF(AND(SUM('Enter Data'!E87:I87)='Enter Data'!B87,SUM($A$26:$A$30) = 0, 'Enter Data'!I87&gt;=0.5),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Data'!E87:I87)='Enter Data'!B87, 'Enter Data'!E87+'Enter Data'!F87&gt;=0.25, 'Enter Data'!G87&lt;0.5, 'Enter Data'!H87&lt;0.5, 'Enter Data'!I87&lt;0.5), 1, 0)</f>
        <v>0</v>
      </c>
      <c r="B35" s="1" t="s">
        <v>38</v>
      </c>
      <c r="C35" s="1" t="s">
        <v>11</v>
      </c>
    </row>
    <row r="36" spans="1:3" x14ac:dyDescent="0.25">
      <c r="A36" s="2">
        <f>IF(AND(SUM('Enter Data'!E87:I87)='Enter Data'!B87,SUM($A$35) = 0,'Enter Data'!E87+'Enter Data'!F87+'Enter Data'!G87&gt;=0.3, 'Enter Data'!I87&gt;=0.3, 'Enter Data'!I87&lt;0.5), 2, 0)</f>
        <v>0</v>
      </c>
      <c r="B36" s="1" t="s">
        <v>53</v>
      </c>
      <c r="C36" s="1" t="s">
        <v>11</v>
      </c>
    </row>
    <row r="37" spans="1:3" x14ac:dyDescent="0.25">
      <c r="A37" s="2">
        <f>IF(AND(SUM('Enter Data'!E87:I87)='Enter Data'!B87,SUM($A$35:$A$36) = 0, 'Enter Data'!E87+'Enter Data'!F87+'Enter Data'!G87&gt;=0.3, 'Enter Data'!E87+'Enter Data'!F87&lt;0.25, 'Enter Data'!H87&lt;0.3,'Enter Data'!I87&lt;0.3), 3, 0)</f>
        <v>0</v>
      </c>
      <c r="B37" s="1" t="s">
        <v>54</v>
      </c>
      <c r="C37" s="1" t="s">
        <v>19</v>
      </c>
    </row>
    <row r="38" spans="1:3" x14ac:dyDescent="0.25">
      <c r="A38" s="2">
        <f>IF(AND(SUM('Enter Data'!E87:I87)='Enter Data'!B87,SUM($A$35:$A$37) = 0,'Enter Data'!E87+'Enter Data'!F87+'Enter Data'!G87&lt;=0.15,'Enter Data'!H87&lt;0.3,'Enter Data'!I87&lt;0.3,'Enter Data'!H87+'Enter Data'!I87&lt;0.4), 4, 0)</f>
        <v>4</v>
      </c>
      <c r="B38" s="1" t="s">
        <v>55</v>
      </c>
      <c r="C38" s="1" t="s">
        <v>19</v>
      </c>
    </row>
    <row r="39" spans="1:3" x14ac:dyDescent="0.25">
      <c r="A39" s="2">
        <f>IF(AND(SUM('Enter Data'!E87:I87)='Enter Data'!B87,SUM($A$35:$A$38) = 0,'Enter Data'!E87+'Enter Data'!F87&gt;=0.25, 'Enter Data'!G87&gt;=0.5), 5, 0)</f>
        <v>0</v>
      </c>
      <c r="B39" s="1" t="s">
        <v>56</v>
      </c>
      <c r="C39" s="1" t="s">
        <v>19</v>
      </c>
    </row>
    <row r="40" spans="1:3" x14ac:dyDescent="0.25">
      <c r="A40" s="2">
        <f>IF(AND(SUM('Enter Data'!E87:I87)='Enter Data'!B87,SUM($A$35:$A$39) = 0,'Enter Data'!H87&gt;=0.3,'Enter Data'!I87&lt;0.3, 'Enter Data'!E87+'Enter Data'!F87&lt;0.25), 6, 0)</f>
        <v>0</v>
      </c>
      <c r="B40" s="1" t="s">
        <v>57</v>
      </c>
      <c r="C40" s="1" t="s">
        <v>58</v>
      </c>
    </row>
    <row r="41" spans="1:3" x14ac:dyDescent="0.25">
      <c r="A41" s="2">
        <f>IF(AND(SUM('Enter Data'!E87:I87)='Enter Data'!B87,SUM($A$35:$A$40) = 0,'Enter Data'!E87+'Enter Data'!F87+'Enter Data'!G87&gt;=0.15, 'Enter Data'!E87+'Enter Data'!F87+'Enter Data'!G87&lt;0.3, 'Enter Data'!E87+'Enter Data'!F87&lt;0.25), 7, 0)</f>
        <v>0</v>
      </c>
      <c r="B41" s="1" t="s">
        <v>59</v>
      </c>
      <c r="C41" s="1" t="s">
        <v>58</v>
      </c>
    </row>
    <row r="42" spans="1:3" x14ac:dyDescent="0.25">
      <c r="A42" s="2">
        <f>IF(AND(SUM('Enter Data'!E87:I87)='Enter Data'!B87,SUM($A$35:$A$41) = 0,'Enter Data'!H87+'Enter Data'!I87&gt;=0.4, 'Enter Data'!H87&gt;='Enter Data'!I87, 'Enter Data'!E87+'Enter Data'!F87+'Enter Data'!G87&lt;=0.15), 8, 0)</f>
        <v>0</v>
      </c>
      <c r="B42" s="1" t="s">
        <v>60</v>
      </c>
      <c r="C42" s="1" t="s">
        <v>58</v>
      </c>
    </row>
    <row r="43" spans="1:3" x14ac:dyDescent="0.25">
      <c r="A43" s="2">
        <f>IF(AND(SUM('Enter Data'!E87:I87)='Enter Data'!B87,SUM($A$35:$A$42) = 0,'Enter Data'!E87+'Enter Data'!F87&gt;=0.25, 'Enter Data'!H87&gt;=0.5), 9, 0)</f>
        <v>0</v>
      </c>
      <c r="B43" s="1" t="s">
        <v>61</v>
      </c>
      <c r="C43" s="1" t="s">
        <v>58</v>
      </c>
    </row>
    <row r="44" spans="1:3" x14ac:dyDescent="0.25">
      <c r="A44" s="2">
        <f>IF(AND(SUM('Enter Data'!E87:I87)='Enter Data'!B87,SUM($A$35:$A$43) = 0,'Enter Data'!I87&gt;=0.3, 'Enter Data'!E87+'Enter Data'!F87+'Enter Data'!G87&lt;0.15, 'Enter Data'!I87&gt;'Enter Data'!H87), 10, 0)</f>
        <v>0</v>
      </c>
      <c r="B44" s="1" t="s">
        <v>62</v>
      </c>
      <c r="C44" s="1" t="s">
        <v>63</v>
      </c>
    </row>
    <row r="45" spans="1:3" x14ac:dyDescent="0.25">
      <c r="A45" s="2">
        <f>IF(AND(SUM('Enter Data'!E87:I87)='Enter Data'!B87,SUM($A$35:$A$44) = 0,'Enter Data'!H87+'Enter Data'!I87&gt;=0.4, 'Enter Data'!I87&gt;'Enter Data'!H87, 'Enter Data'!E87+'Enter Data'!F87+'Enter Data'!G87&lt;15), 11, 0)</f>
        <v>0</v>
      </c>
      <c r="B45" s="1" t="s">
        <v>64</v>
      </c>
      <c r="C45" s="1" t="s">
        <v>63</v>
      </c>
    </row>
    <row r="46" spans="1:3" x14ac:dyDescent="0.25">
      <c r="A46" s="2">
        <f>IF(AND(SUM('Enter Data'!E87:I87)='Enter Data'!B87,SUM($A$35:$A$45) = 0,'Enter Data'!E87+'Enter Data'!F87&gt;=0.25, 'Enter Data'!I87&gt;=0.5), 12, 0)</f>
        <v>0</v>
      </c>
      <c r="B46" s="1" t="s">
        <v>65</v>
      </c>
      <c r="C46" s="1" t="s">
        <v>63</v>
      </c>
    </row>
    <row r="47" spans="1:3" x14ac:dyDescent="0.25">
      <c r="A47" s="2">
        <f>IF(AND(SUM('Enter Data'!E87:I87)='Enter Data'!B87,SUM($A$35:$A$46) = 0,'Enter Data'!E87+'Enter Data'!F87+'Enter Data'!G87&gt;=0.3, 'Enter Data'!I87&gt;=0.5), 13, 0)</f>
        <v>0</v>
      </c>
      <c r="B47" s="1" t="s">
        <v>66</v>
      </c>
      <c r="C47" s="1" t="s">
        <v>63</v>
      </c>
    </row>
    <row r="48" spans="1:3" x14ac:dyDescent="0.25">
      <c r="A48" s="2">
        <f>SUM(A35:A47)+1</f>
        <v>5</v>
      </c>
      <c r="B48" s="4"/>
      <c r="C48" s="4"/>
    </row>
  </sheetData>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39433-028D-42C2-BD6C-8AE9FF443816}">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Data'!C88+1.5*'Enter Data'!D88&lt;0.15,1,0)</f>
        <v>0</v>
      </c>
      <c r="B2" s="1" t="s">
        <v>14</v>
      </c>
      <c r="C2" s="1" t="s">
        <v>15</v>
      </c>
    </row>
    <row r="3" spans="1:3" x14ac:dyDescent="0.25">
      <c r="A3" s="2">
        <f>IF(AND('Enter Data'!C88+1.5*'Enter Data'!D88&gt;=0.15, 'Enter Data'!C88+2*'Enter Data'!D88&lt;0.3), 2, 0)</f>
        <v>0</v>
      </c>
      <c r="B3" s="1" t="s">
        <v>16</v>
      </c>
      <c r="C3" s="1" t="s">
        <v>17</v>
      </c>
    </row>
    <row r="4" spans="1:3" x14ac:dyDescent="0.25">
      <c r="A4" s="2">
        <f>IF(OR(AND('Enter Data'!D88&gt;=0.07, 'Enter Data'!D88&lt;0.2,'Enter Data'!B88&gt;0.52,'Enter Data'!C88+2*'Enter Data'!D88&gt;=0.3), AND('Enter Data'!D88&lt;0.07, 'Enter Data'!C88&lt;0.5, 'Enter Data'!C88+2*'Enter Data'!D88&gt;=0.3)), 3,0)</f>
        <v>0</v>
      </c>
      <c r="B4" s="1" t="s">
        <v>18</v>
      </c>
      <c r="C4" s="1" t="s">
        <v>19</v>
      </c>
    </row>
    <row r="5" spans="1:3" x14ac:dyDescent="0.25">
      <c r="A5" s="2">
        <f>IF(AND('Enter Data'!D88&gt;=0.07, 'Enter Data'!D88&lt;0.27, 'Enter Data'!C88&gt;=0.28, 'Enter Data'!C88&lt;0.5, 'Enter Data'!B88&lt;=0.52), 4, 0)</f>
        <v>0</v>
      </c>
      <c r="B5" s="1" t="s">
        <v>20</v>
      </c>
      <c r="C5" s="1" t="s">
        <v>21</v>
      </c>
    </row>
    <row r="6" spans="1:3" x14ac:dyDescent="0.25">
      <c r="A6" s="2">
        <f>IF(OR(AND('Enter Data'!C88&gt;=0.5, 'Enter Data'!D88&gt;=0.12,'Enter Data'!D88&lt;0.27), AND('Enter Data'!C88&gt;=0.5,'Enter Data'!C88&lt;0.8,'Enter Data'!D88&lt;0.12)), 5,0)</f>
        <v>0</v>
      </c>
      <c r="B6" s="1" t="s">
        <v>22</v>
      </c>
      <c r="C6" s="1" t="s">
        <v>23</v>
      </c>
    </row>
    <row r="7" spans="1:3" x14ac:dyDescent="0.25">
      <c r="A7" s="2">
        <f>IF(AND('Enter Data'!C88&gt;=0.8, 'Enter Data'!D88&lt;0.12), 6, 0)</f>
        <v>6</v>
      </c>
      <c r="B7" s="1" t="s">
        <v>24</v>
      </c>
      <c r="C7" s="1" t="s">
        <v>25</v>
      </c>
    </row>
    <row r="8" spans="1:3" x14ac:dyDescent="0.25">
      <c r="A8" s="2">
        <f>IF(AND('Enter Data'!D88&gt;=0.2, 'Enter Data'!D88&lt;0.35, 'Enter Data'!C88&lt;0.28, 'Enter Data'!B88&gt;0.45), 7, 0)</f>
        <v>0</v>
      </c>
      <c r="B8" s="1" t="s">
        <v>26</v>
      </c>
      <c r="C8" s="1" t="s">
        <v>27</v>
      </c>
    </row>
    <row r="9" spans="1:3" x14ac:dyDescent="0.25">
      <c r="A9" s="2">
        <f>IF(AND('Enter Data'!D88&gt;=0.27, 'Enter Data'!D88&lt;0.4, 'Enter Data'!B88&gt;0.2, 'Enter Data'!B88&lt;=0.45), 8, 0)</f>
        <v>0</v>
      </c>
      <c r="B9" s="1" t="s">
        <v>28</v>
      </c>
      <c r="C9" s="1" t="s">
        <v>29</v>
      </c>
    </row>
    <row r="10" spans="1:3" x14ac:dyDescent="0.25">
      <c r="A10" s="2">
        <f>IF(AND('Enter Data'!D88&gt;=0.27, 'Enter Data'!D88&lt;0.4, 'Enter Data'!B88&lt;=0.2), 9, 0)</f>
        <v>0</v>
      </c>
      <c r="B10" s="1" t="s">
        <v>30</v>
      </c>
      <c r="C10" s="1" t="s">
        <v>31</v>
      </c>
    </row>
    <row r="11" spans="1:3" x14ac:dyDescent="0.25">
      <c r="A11" s="2">
        <f>IF(AND('Enter Data'!D88&gt;=0.35, 'Enter Data'!B88&gt;0.45), 10, 0)</f>
        <v>0</v>
      </c>
      <c r="B11" s="1" t="s">
        <v>32</v>
      </c>
      <c r="C11" s="1" t="s">
        <v>33</v>
      </c>
    </row>
    <row r="12" spans="1:3" x14ac:dyDescent="0.25">
      <c r="A12" s="2">
        <f>IF(AND('Enter Data'!D88&gt;=0.4, 'Enter Data'!C88&gt;=0.4), 11, 0)</f>
        <v>0</v>
      </c>
      <c r="B12" s="1" t="s">
        <v>34</v>
      </c>
      <c r="C12" s="1" t="s">
        <v>35</v>
      </c>
    </row>
    <row r="13" spans="1:3" x14ac:dyDescent="0.25">
      <c r="A13" s="2">
        <f>IF(AND('Enter Data'!D88&gt;=0.4, 'Enter Data'!B88&lt;=0.45,'Enter Data'!C88&lt;0.4),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Data'!E88:I88)='Enter Data'!B88, 'Enter Data'!E88+'Enter Data'!F88&gt;=0.25, 'Enter Data'!G88&lt;0.5, 'Enter Data'!H88&lt;0.5, 'Enter Data'!I88&lt;0.5), 1, 0)</f>
        <v>0</v>
      </c>
      <c r="B17" s="1" t="s">
        <v>38</v>
      </c>
      <c r="C17" s="1" t="s">
        <v>39</v>
      </c>
    </row>
    <row r="18" spans="1:3" x14ac:dyDescent="0.25">
      <c r="A18" s="2">
        <f>IF(AND(SUM('Enter Data'!E88:I88)='Enter Data'!B88,SUM($A$17) = 0, 'Enter Data'!E88+'Enter Data'!F88+'Enter Data'!G88&gt;=0.25, 'Enter Data'!E88+'Enter Data'!F88&lt;0.25, 'Enter Data'!H88&lt;0.5,'Enter Data'!I88&lt;0.5), 2, 0)</f>
        <v>0</v>
      </c>
      <c r="B18" s="1" t="s">
        <v>40</v>
      </c>
      <c r="C18" s="1" t="s">
        <v>15</v>
      </c>
    </row>
    <row r="19" spans="1:3" x14ac:dyDescent="0.25">
      <c r="A19" s="2">
        <f>IF(AND(SUM('Enter Data'!E88:I88)='Enter Data'!B88,SUM($A$17:$A$18) = 0, 'Enter Data'!G88&gt;=0.5, 'Enter Data'!E88+'Enter Data'!F88&gt;=0.25), 3, 0)</f>
        <v>0</v>
      </c>
      <c r="B19" s="1" t="s">
        <v>41</v>
      </c>
      <c r="C19" s="1" t="s">
        <v>15</v>
      </c>
    </row>
    <row r="20" spans="1:3" x14ac:dyDescent="0.25">
      <c r="A20" s="2">
        <f>IF(AND(SUM('Enter Data'!E88:I88)='Enter Data'!B88,SUM($A$17:$A$19) = 0, 'Enter Data'!H88&gt;=0.5, 'Enter Data'!H88&gt;'Enter Data'!I88), 4, 0)</f>
        <v>0</v>
      </c>
      <c r="B20" s="1" t="s">
        <v>42</v>
      </c>
      <c r="C20" s="1" t="s">
        <v>43</v>
      </c>
    </row>
    <row r="21" spans="1:3" x14ac:dyDescent="0.25">
      <c r="A21" s="2">
        <f>IF(AND(SUM('Enter Data'!E88:I88)='Enter Data'!B88,SUM($A$17:$A$20) = 0, 'Enter Data'!E88+'Enter Data'!F88+'Enter Data'!G88&lt;0.25, 'Enter Data'!I88&lt;0.5), 5, 0)</f>
        <v>5</v>
      </c>
      <c r="B21" s="1" t="s">
        <v>44</v>
      </c>
      <c r="C21" s="1" t="s">
        <v>43</v>
      </c>
    </row>
    <row r="22" spans="1:3" x14ac:dyDescent="0.25">
      <c r="A22" s="2">
        <f>IF(AND(SUM('Enter Data'!E88:I88)='Enter Data'!B88,SUM($A$17:$A$21) = 0, 'Enter Data'!I88&gt;=0.5),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Data'!E88:I88)='Enter Data'!B88, 'Enter Data'!E88+'Enter Data'!F88&gt;=0.25, 'Enter Data'!G88&lt;0.5, 'Enter Data'!H88&lt;0.5, 'Enter Data'!I88&lt;0.5), 1, 0)</f>
        <v>0</v>
      </c>
      <c r="B26" s="1" t="s">
        <v>38</v>
      </c>
      <c r="C26" s="1" t="s">
        <v>48</v>
      </c>
    </row>
    <row r="27" spans="1:3" x14ac:dyDescent="0.25">
      <c r="A27" s="2">
        <f>IF(AND(SUM('Enter Data'!E88:I88)='Enter Data'!B88,SUM($A$26) = 0, 'Enter Data'!E88+'Enter Data'!F88+'Enter Data'!G88&gt;=0.25, 'Enter Data'!E88+'Enter Data'!F88&lt;0.25, 'Enter Data'!H88&lt;0.5,'Enter Data'!I88&lt;0.5), 2, 0)</f>
        <v>0</v>
      </c>
      <c r="B27" s="1" t="s">
        <v>40</v>
      </c>
      <c r="C27" s="1" t="s">
        <v>17</v>
      </c>
    </row>
    <row r="28" spans="1:3" x14ac:dyDescent="0.25">
      <c r="A28" s="2">
        <f>IF(AND(SUM('Enter Data'!E88:I88)='Enter Data'!B88,SUM($A$26:$A$27) = 0, 'Enter Data'!G88&gt;=0.5, 'Enter Data'!E88+'Enter Data'!F88&gt;=0.25),3, 0)</f>
        <v>0</v>
      </c>
      <c r="B28" s="1" t="s">
        <v>41</v>
      </c>
      <c r="C28" s="1" t="s">
        <v>17</v>
      </c>
    </row>
    <row r="29" spans="1:3" x14ac:dyDescent="0.25">
      <c r="A29" s="2">
        <f>IF(AND(SUM('Enter Data'!E88:I88)='Enter Data'!B88,SUM($A$26:$A$28) = 0, 'Enter Data'!H88&gt;=0.5), 4, 0)</f>
        <v>0</v>
      </c>
      <c r="B29" s="1" t="s">
        <v>49</v>
      </c>
      <c r="C29" s="1" t="s">
        <v>50</v>
      </c>
    </row>
    <row r="30" spans="1:3" x14ac:dyDescent="0.25">
      <c r="A30" s="2">
        <f>IF(AND(SUM('Enter Data'!E88:I88)='Enter Data'!B88,SUM($A$26:$A$29) = 0, 'Enter Data'!E88+'Enter Data'!F88+'Enter Data'!G88&lt;0.25, 'Enter Data'!I88&lt;0.5), 5, 0)</f>
        <v>5</v>
      </c>
      <c r="B30" s="1" t="s">
        <v>44</v>
      </c>
      <c r="C30" s="1" t="s">
        <v>50</v>
      </c>
    </row>
    <row r="31" spans="1:3" x14ac:dyDescent="0.25">
      <c r="A31" s="2">
        <f>IF(AND(SUM('Enter Data'!E88:I88)='Enter Data'!B88,SUM($A$26:$A$30) = 0, 'Enter Data'!I88&gt;=0.5),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Data'!E88:I88)='Enter Data'!B88, 'Enter Data'!E88+'Enter Data'!F88&gt;=0.25, 'Enter Data'!G88&lt;0.5, 'Enter Data'!H88&lt;0.5, 'Enter Data'!I88&lt;0.5), 1, 0)</f>
        <v>0</v>
      </c>
      <c r="B35" s="1" t="s">
        <v>38</v>
      </c>
      <c r="C35" s="1" t="s">
        <v>11</v>
      </c>
    </row>
    <row r="36" spans="1:3" x14ac:dyDescent="0.25">
      <c r="A36" s="2">
        <f>IF(AND(SUM('Enter Data'!E88:I88)='Enter Data'!B88,SUM($A$35) = 0,'Enter Data'!E88+'Enter Data'!F88+'Enter Data'!G88&gt;=0.3, 'Enter Data'!I88&gt;=0.3, 'Enter Data'!I88&lt;0.5), 2, 0)</f>
        <v>0</v>
      </c>
      <c r="B36" s="1" t="s">
        <v>53</v>
      </c>
      <c r="C36" s="1" t="s">
        <v>11</v>
      </c>
    </row>
    <row r="37" spans="1:3" x14ac:dyDescent="0.25">
      <c r="A37" s="2">
        <f>IF(AND(SUM('Enter Data'!E88:I88)='Enter Data'!B88,SUM($A$35:$A$36) = 0, 'Enter Data'!E88+'Enter Data'!F88+'Enter Data'!G88&gt;=0.3, 'Enter Data'!E88+'Enter Data'!F88&lt;0.25, 'Enter Data'!H88&lt;0.3,'Enter Data'!I88&lt;0.3), 3, 0)</f>
        <v>0</v>
      </c>
      <c r="B37" s="1" t="s">
        <v>54</v>
      </c>
      <c r="C37" s="1" t="s">
        <v>19</v>
      </c>
    </row>
    <row r="38" spans="1:3" x14ac:dyDescent="0.25">
      <c r="A38" s="2">
        <f>IF(AND(SUM('Enter Data'!E88:I88)='Enter Data'!B88,SUM($A$35:$A$37) = 0,'Enter Data'!E88+'Enter Data'!F88+'Enter Data'!G88&lt;=0.15,'Enter Data'!H88&lt;0.3,'Enter Data'!I88&lt;0.3,'Enter Data'!H88+'Enter Data'!I88&lt;0.4), 4, 0)</f>
        <v>4</v>
      </c>
      <c r="B38" s="1" t="s">
        <v>55</v>
      </c>
      <c r="C38" s="1" t="s">
        <v>19</v>
      </c>
    </row>
    <row r="39" spans="1:3" x14ac:dyDescent="0.25">
      <c r="A39" s="2">
        <f>IF(AND(SUM('Enter Data'!E88:I88)='Enter Data'!B88,SUM($A$35:$A$38) = 0,'Enter Data'!E88+'Enter Data'!F88&gt;=0.25, 'Enter Data'!G88&gt;=0.5), 5, 0)</f>
        <v>0</v>
      </c>
      <c r="B39" s="1" t="s">
        <v>56</v>
      </c>
      <c r="C39" s="1" t="s">
        <v>19</v>
      </c>
    </row>
    <row r="40" spans="1:3" x14ac:dyDescent="0.25">
      <c r="A40" s="2">
        <f>IF(AND(SUM('Enter Data'!E88:I88)='Enter Data'!B88,SUM($A$35:$A$39) = 0,'Enter Data'!H88&gt;=0.3,'Enter Data'!I88&lt;0.3, 'Enter Data'!E88+'Enter Data'!F88&lt;0.25), 6, 0)</f>
        <v>0</v>
      </c>
      <c r="B40" s="1" t="s">
        <v>57</v>
      </c>
      <c r="C40" s="1" t="s">
        <v>58</v>
      </c>
    </row>
    <row r="41" spans="1:3" x14ac:dyDescent="0.25">
      <c r="A41" s="2">
        <f>IF(AND(SUM('Enter Data'!E88:I88)='Enter Data'!B88,SUM($A$35:$A$40) = 0,'Enter Data'!E88+'Enter Data'!F88+'Enter Data'!G88&gt;=0.15, 'Enter Data'!E88+'Enter Data'!F88+'Enter Data'!G88&lt;0.3, 'Enter Data'!E88+'Enter Data'!F88&lt;0.25), 7, 0)</f>
        <v>0</v>
      </c>
      <c r="B41" s="1" t="s">
        <v>59</v>
      </c>
      <c r="C41" s="1" t="s">
        <v>58</v>
      </c>
    </row>
    <row r="42" spans="1:3" x14ac:dyDescent="0.25">
      <c r="A42" s="2">
        <f>IF(AND(SUM('Enter Data'!E88:I88)='Enter Data'!B88,SUM($A$35:$A$41) = 0,'Enter Data'!H88+'Enter Data'!I88&gt;=0.4, 'Enter Data'!H88&gt;='Enter Data'!I88, 'Enter Data'!E88+'Enter Data'!F88+'Enter Data'!G88&lt;=0.15), 8, 0)</f>
        <v>0</v>
      </c>
      <c r="B42" s="1" t="s">
        <v>60</v>
      </c>
      <c r="C42" s="1" t="s">
        <v>58</v>
      </c>
    </row>
    <row r="43" spans="1:3" x14ac:dyDescent="0.25">
      <c r="A43" s="2">
        <f>IF(AND(SUM('Enter Data'!E88:I88)='Enter Data'!B88,SUM($A$35:$A$42) = 0,'Enter Data'!E88+'Enter Data'!F88&gt;=0.25, 'Enter Data'!H88&gt;=0.5), 9, 0)</f>
        <v>0</v>
      </c>
      <c r="B43" s="1" t="s">
        <v>61</v>
      </c>
      <c r="C43" s="1" t="s">
        <v>58</v>
      </c>
    </row>
    <row r="44" spans="1:3" x14ac:dyDescent="0.25">
      <c r="A44" s="2">
        <f>IF(AND(SUM('Enter Data'!E88:I88)='Enter Data'!B88,SUM($A$35:$A$43) = 0,'Enter Data'!I88&gt;=0.3, 'Enter Data'!E88+'Enter Data'!F88+'Enter Data'!G88&lt;0.15, 'Enter Data'!I88&gt;'Enter Data'!H88), 10, 0)</f>
        <v>0</v>
      </c>
      <c r="B44" s="1" t="s">
        <v>62</v>
      </c>
      <c r="C44" s="1" t="s">
        <v>63</v>
      </c>
    </row>
    <row r="45" spans="1:3" x14ac:dyDescent="0.25">
      <c r="A45" s="2">
        <f>IF(AND(SUM('Enter Data'!E88:I88)='Enter Data'!B88,SUM($A$35:$A$44) = 0,'Enter Data'!H88+'Enter Data'!I88&gt;=0.4, 'Enter Data'!I88&gt;'Enter Data'!H88, 'Enter Data'!E88+'Enter Data'!F88+'Enter Data'!G88&lt;15), 11, 0)</f>
        <v>0</v>
      </c>
      <c r="B45" s="1" t="s">
        <v>64</v>
      </c>
      <c r="C45" s="1" t="s">
        <v>63</v>
      </c>
    </row>
    <row r="46" spans="1:3" x14ac:dyDescent="0.25">
      <c r="A46" s="2">
        <f>IF(AND(SUM('Enter Data'!E88:I88)='Enter Data'!B88,SUM($A$35:$A$45) = 0,'Enter Data'!E88+'Enter Data'!F88&gt;=0.25, 'Enter Data'!I88&gt;=0.5), 12, 0)</f>
        <v>0</v>
      </c>
      <c r="B46" s="1" t="s">
        <v>65</v>
      </c>
      <c r="C46" s="1" t="s">
        <v>63</v>
      </c>
    </row>
    <row r="47" spans="1:3" x14ac:dyDescent="0.25">
      <c r="A47" s="2">
        <f>IF(AND(SUM('Enter Data'!E88:I88)='Enter Data'!B88,SUM($A$35:$A$46) = 0,'Enter Data'!E88+'Enter Data'!F88+'Enter Data'!G88&gt;=0.3, 'Enter Data'!I88&gt;=0.5), 13, 0)</f>
        <v>0</v>
      </c>
      <c r="B47" s="1" t="s">
        <v>66</v>
      </c>
      <c r="C47" s="1" t="s">
        <v>63</v>
      </c>
    </row>
    <row r="48" spans="1:3" x14ac:dyDescent="0.25">
      <c r="A48" s="2">
        <f>SUM(A35:A47)+1</f>
        <v>5</v>
      </c>
      <c r="B48" s="4"/>
      <c r="C48" s="4"/>
    </row>
  </sheetData>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3A9B2-4DD9-42B6-A968-21ADA73F7596}">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Data'!C89+1.5*'Enter Data'!D89&lt;0.15,1,0)</f>
        <v>0</v>
      </c>
      <c r="B2" s="1" t="s">
        <v>14</v>
      </c>
      <c r="C2" s="1" t="s">
        <v>15</v>
      </c>
    </row>
    <row r="3" spans="1:3" x14ac:dyDescent="0.25">
      <c r="A3" s="2">
        <f>IF(AND('Enter Data'!C89+1.5*'Enter Data'!D89&gt;=0.15, 'Enter Data'!C89+2*'Enter Data'!D89&lt;0.3), 2, 0)</f>
        <v>0</v>
      </c>
      <c r="B3" s="1" t="s">
        <v>16</v>
      </c>
      <c r="C3" s="1" t="s">
        <v>17</v>
      </c>
    </row>
    <row r="4" spans="1:3" x14ac:dyDescent="0.25">
      <c r="A4" s="2">
        <f>IF(OR(AND('Enter Data'!D89&gt;=0.07, 'Enter Data'!D89&lt;0.2,'Enter Data'!B89&gt;0.52,'Enter Data'!C89+2*'Enter Data'!D89&gt;=0.3), AND('Enter Data'!D89&lt;0.07, 'Enter Data'!C89&lt;0.5, 'Enter Data'!C89+2*'Enter Data'!D89&gt;=0.3)), 3,0)</f>
        <v>0</v>
      </c>
      <c r="B4" s="1" t="s">
        <v>18</v>
      </c>
      <c r="C4" s="1" t="s">
        <v>19</v>
      </c>
    </row>
    <row r="5" spans="1:3" x14ac:dyDescent="0.25">
      <c r="A5" s="2">
        <f>IF(AND('Enter Data'!D89&gt;=0.07, 'Enter Data'!D89&lt;0.27, 'Enter Data'!C89&gt;=0.28, 'Enter Data'!C89&lt;0.5, 'Enter Data'!B89&lt;=0.52), 4, 0)</f>
        <v>0</v>
      </c>
      <c r="B5" s="1" t="s">
        <v>20</v>
      </c>
      <c r="C5" s="1" t="s">
        <v>21</v>
      </c>
    </row>
    <row r="6" spans="1:3" x14ac:dyDescent="0.25">
      <c r="A6" s="2">
        <f>IF(OR(AND('Enter Data'!C89&gt;=0.5, 'Enter Data'!D89&gt;=0.12,'Enter Data'!D89&lt;0.27), AND('Enter Data'!C89&gt;=0.5,'Enter Data'!C89&lt;0.8,'Enter Data'!D89&lt;0.12)), 5,0)</f>
        <v>0</v>
      </c>
      <c r="B6" s="1" t="s">
        <v>22</v>
      </c>
      <c r="C6" s="1" t="s">
        <v>23</v>
      </c>
    </row>
    <row r="7" spans="1:3" x14ac:dyDescent="0.25">
      <c r="A7" s="2">
        <f>IF(AND('Enter Data'!C89&gt;=0.8, 'Enter Data'!D89&lt;0.12), 6, 0)</f>
        <v>6</v>
      </c>
      <c r="B7" s="1" t="s">
        <v>24</v>
      </c>
      <c r="C7" s="1" t="s">
        <v>25</v>
      </c>
    </row>
    <row r="8" spans="1:3" x14ac:dyDescent="0.25">
      <c r="A8" s="2">
        <f>IF(AND('Enter Data'!D89&gt;=0.2, 'Enter Data'!D89&lt;0.35, 'Enter Data'!C89&lt;0.28, 'Enter Data'!B89&gt;0.45), 7, 0)</f>
        <v>0</v>
      </c>
      <c r="B8" s="1" t="s">
        <v>26</v>
      </c>
      <c r="C8" s="1" t="s">
        <v>27</v>
      </c>
    </row>
    <row r="9" spans="1:3" x14ac:dyDescent="0.25">
      <c r="A9" s="2">
        <f>IF(AND('Enter Data'!D89&gt;=0.27, 'Enter Data'!D89&lt;0.4, 'Enter Data'!B89&gt;0.2, 'Enter Data'!B89&lt;=0.45), 8, 0)</f>
        <v>0</v>
      </c>
      <c r="B9" s="1" t="s">
        <v>28</v>
      </c>
      <c r="C9" s="1" t="s">
        <v>29</v>
      </c>
    </row>
    <row r="10" spans="1:3" x14ac:dyDescent="0.25">
      <c r="A10" s="2">
        <f>IF(AND('Enter Data'!D89&gt;=0.27, 'Enter Data'!D89&lt;0.4, 'Enter Data'!B89&lt;=0.2), 9, 0)</f>
        <v>0</v>
      </c>
      <c r="B10" s="1" t="s">
        <v>30</v>
      </c>
      <c r="C10" s="1" t="s">
        <v>31</v>
      </c>
    </row>
    <row r="11" spans="1:3" x14ac:dyDescent="0.25">
      <c r="A11" s="2">
        <f>IF(AND('Enter Data'!D89&gt;=0.35, 'Enter Data'!B89&gt;0.45), 10, 0)</f>
        <v>0</v>
      </c>
      <c r="B11" s="1" t="s">
        <v>32</v>
      </c>
      <c r="C11" s="1" t="s">
        <v>33</v>
      </c>
    </row>
    <row r="12" spans="1:3" x14ac:dyDescent="0.25">
      <c r="A12" s="2">
        <f>IF(AND('Enter Data'!D89&gt;=0.4, 'Enter Data'!C89&gt;=0.4), 11, 0)</f>
        <v>0</v>
      </c>
      <c r="B12" s="1" t="s">
        <v>34</v>
      </c>
      <c r="C12" s="1" t="s">
        <v>35</v>
      </c>
    </row>
    <row r="13" spans="1:3" x14ac:dyDescent="0.25">
      <c r="A13" s="2">
        <f>IF(AND('Enter Data'!D89&gt;=0.4, 'Enter Data'!B89&lt;=0.45,'Enter Data'!C89&lt;0.4),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Data'!E89:I89)='Enter Data'!B89, 'Enter Data'!E89+'Enter Data'!F89&gt;=0.25, 'Enter Data'!G89&lt;0.5, 'Enter Data'!H89&lt;0.5, 'Enter Data'!I89&lt;0.5), 1, 0)</f>
        <v>0</v>
      </c>
      <c r="B17" s="1" t="s">
        <v>38</v>
      </c>
      <c r="C17" s="1" t="s">
        <v>39</v>
      </c>
    </row>
    <row r="18" spans="1:3" x14ac:dyDescent="0.25">
      <c r="A18" s="2">
        <f>IF(AND(SUM('Enter Data'!E89:I89)='Enter Data'!B89,SUM($A$17) = 0, 'Enter Data'!E89+'Enter Data'!F89+'Enter Data'!G89&gt;=0.25, 'Enter Data'!E89+'Enter Data'!F89&lt;0.25, 'Enter Data'!H89&lt;0.5,'Enter Data'!I89&lt;0.5), 2, 0)</f>
        <v>0</v>
      </c>
      <c r="B18" s="1" t="s">
        <v>40</v>
      </c>
      <c r="C18" s="1" t="s">
        <v>15</v>
      </c>
    </row>
    <row r="19" spans="1:3" x14ac:dyDescent="0.25">
      <c r="A19" s="2">
        <f>IF(AND(SUM('Enter Data'!E89:I89)='Enter Data'!B89,SUM($A$17:$A$18) = 0, 'Enter Data'!G89&gt;=0.5, 'Enter Data'!E89+'Enter Data'!F89&gt;=0.25), 3, 0)</f>
        <v>0</v>
      </c>
      <c r="B19" s="1" t="s">
        <v>41</v>
      </c>
      <c r="C19" s="1" t="s">
        <v>15</v>
      </c>
    </row>
    <row r="20" spans="1:3" x14ac:dyDescent="0.25">
      <c r="A20" s="2">
        <f>IF(AND(SUM('Enter Data'!E89:I89)='Enter Data'!B89,SUM($A$17:$A$19) = 0, 'Enter Data'!H89&gt;=0.5, 'Enter Data'!H89&gt;'Enter Data'!I89), 4, 0)</f>
        <v>0</v>
      </c>
      <c r="B20" s="1" t="s">
        <v>42</v>
      </c>
      <c r="C20" s="1" t="s">
        <v>43</v>
      </c>
    </row>
    <row r="21" spans="1:3" x14ac:dyDescent="0.25">
      <c r="A21" s="2">
        <f>IF(AND(SUM('Enter Data'!E89:I89)='Enter Data'!B89,SUM($A$17:$A$20) = 0, 'Enter Data'!E89+'Enter Data'!F89+'Enter Data'!G89&lt;0.25, 'Enter Data'!I89&lt;0.5), 5, 0)</f>
        <v>5</v>
      </c>
      <c r="B21" s="1" t="s">
        <v>44</v>
      </c>
      <c r="C21" s="1" t="s">
        <v>43</v>
      </c>
    </row>
    <row r="22" spans="1:3" x14ac:dyDescent="0.25">
      <c r="A22" s="2">
        <f>IF(AND(SUM('Enter Data'!E89:I89)='Enter Data'!B89,SUM($A$17:$A$21) = 0, 'Enter Data'!I89&gt;=0.5),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Data'!E89:I89)='Enter Data'!B89, 'Enter Data'!E89+'Enter Data'!F89&gt;=0.25, 'Enter Data'!G89&lt;0.5, 'Enter Data'!H89&lt;0.5, 'Enter Data'!I89&lt;0.5), 1, 0)</f>
        <v>0</v>
      </c>
      <c r="B26" s="1" t="s">
        <v>38</v>
      </c>
      <c r="C26" s="1" t="s">
        <v>48</v>
      </c>
    </row>
    <row r="27" spans="1:3" x14ac:dyDescent="0.25">
      <c r="A27" s="2">
        <f>IF(AND(SUM('Enter Data'!E89:I89)='Enter Data'!B89,SUM($A$26) = 0, 'Enter Data'!E89+'Enter Data'!F89+'Enter Data'!G89&gt;=0.25, 'Enter Data'!E89+'Enter Data'!F89&lt;0.25, 'Enter Data'!H89&lt;0.5,'Enter Data'!I89&lt;0.5), 2, 0)</f>
        <v>0</v>
      </c>
      <c r="B27" s="1" t="s">
        <v>40</v>
      </c>
      <c r="C27" s="1" t="s">
        <v>17</v>
      </c>
    </row>
    <row r="28" spans="1:3" x14ac:dyDescent="0.25">
      <c r="A28" s="2">
        <f>IF(AND(SUM('Enter Data'!E89:I89)='Enter Data'!B89,SUM($A$26:$A$27) = 0, 'Enter Data'!G89&gt;=0.5, 'Enter Data'!E89+'Enter Data'!F89&gt;=0.25),3, 0)</f>
        <v>0</v>
      </c>
      <c r="B28" s="1" t="s">
        <v>41</v>
      </c>
      <c r="C28" s="1" t="s">
        <v>17</v>
      </c>
    </row>
    <row r="29" spans="1:3" x14ac:dyDescent="0.25">
      <c r="A29" s="2">
        <f>IF(AND(SUM('Enter Data'!E89:I89)='Enter Data'!B89,SUM($A$26:$A$28) = 0, 'Enter Data'!H89&gt;=0.5), 4, 0)</f>
        <v>0</v>
      </c>
      <c r="B29" s="1" t="s">
        <v>49</v>
      </c>
      <c r="C29" s="1" t="s">
        <v>50</v>
      </c>
    </row>
    <row r="30" spans="1:3" x14ac:dyDescent="0.25">
      <c r="A30" s="2">
        <f>IF(AND(SUM('Enter Data'!E89:I89)='Enter Data'!B89,SUM($A$26:$A$29) = 0, 'Enter Data'!E89+'Enter Data'!F89+'Enter Data'!G89&lt;0.25, 'Enter Data'!I89&lt;0.5), 5, 0)</f>
        <v>5</v>
      </c>
      <c r="B30" s="1" t="s">
        <v>44</v>
      </c>
      <c r="C30" s="1" t="s">
        <v>50</v>
      </c>
    </row>
    <row r="31" spans="1:3" x14ac:dyDescent="0.25">
      <c r="A31" s="2">
        <f>IF(AND(SUM('Enter Data'!E89:I89)='Enter Data'!B89,SUM($A$26:$A$30) = 0, 'Enter Data'!I89&gt;=0.5),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Data'!E89:I89)='Enter Data'!B89, 'Enter Data'!E89+'Enter Data'!F89&gt;=0.25, 'Enter Data'!G89&lt;0.5, 'Enter Data'!H89&lt;0.5, 'Enter Data'!I89&lt;0.5), 1, 0)</f>
        <v>0</v>
      </c>
      <c r="B35" s="1" t="s">
        <v>38</v>
      </c>
      <c r="C35" s="1" t="s">
        <v>11</v>
      </c>
    </row>
    <row r="36" spans="1:3" x14ac:dyDescent="0.25">
      <c r="A36" s="2">
        <f>IF(AND(SUM('Enter Data'!E89:I89)='Enter Data'!B89,SUM($A$35) = 0,'Enter Data'!E89+'Enter Data'!F89+'Enter Data'!G89&gt;=0.3, 'Enter Data'!I89&gt;=0.3, 'Enter Data'!I89&lt;0.5), 2, 0)</f>
        <v>0</v>
      </c>
      <c r="B36" s="1" t="s">
        <v>53</v>
      </c>
      <c r="C36" s="1" t="s">
        <v>11</v>
      </c>
    </row>
    <row r="37" spans="1:3" x14ac:dyDescent="0.25">
      <c r="A37" s="2">
        <f>IF(AND(SUM('Enter Data'!E89:I89)='Enter Data'!B89,SUM($A$35:$A$36) = 0, 'Enter Data'!E89+'Enter Data'!F89+'Enter Data'!G89&gt;=0.3, 'Enter Data'!E89+'Enter Data'!F89&lt;0.25, 'Enter Data'!H89&lt;0.3,'Enter Data'!I89&lt;0.3), 3, 0)</f>
        <v>0</v>
      </c>
      <c r="B37" s="1" t="s">
        <v>54</v>
      </c>
      <c r="C37" s="1" t="s">
        <v>19</v>
      </c>
    </row>
    <row r="38" spans="1:3" x14ac:dyDescent="0.25">
      <c r="A38" s="2">
        <f>IF(AND(SUM('Enter Data'!E89:I89)='Enter Data'!B89,SUM($A$35:$A$37) = 0,'Enter Data'!E89+'Enter Data'!F89+'Enter Data'!G89&lt;=0.15,'Enter Data'!H89&lt;0.3,'Enter Data'!I89&lt;0.3,'Enter Data'!H89+'Enter Data'!I89&lt;0.4), 4, 0)</f>
        <v>4</v>
      </c>
      <c r="B38" s="1" t="s">
        <v>55</v>
      </c>
      <c r="C38" s="1" t="s">
        <v>19</v>
      </c>
    </row>
    <row r="39" spans="1:3" x14ac:dyDescent="0.25">
      <c r="A39" s="2">
        <f>IF(AND(SUM('Enter Data'!E89:I89)='Enter Data'!B89,SUM($A$35:$A$38) = 0,'Enter Data'!E89+'Enter Data'!F89&gt;=0.25, 'Enter Data'!G89&gt;=0.5), 5, 0)</f>
        <v>0</v>
      </c>
      <c r="B39" s="1" t="s">
        <v>56</v>
      </c>
      <c r="C39" s="1" t="s">
        <v>19</v>
      </c>
    </row>
    <row r="40" spans="1:3" x14ac:dyDescent="0.25">
      <c r="A40" s="2">
        <f>IF(AND(SUM('Enter Data'!E89:I89)='Enter Data'!B89,SUM($A$35:$A$39) = 0,'Enter Data'!H89&gt;=0.3,'Enter Data'!I89&lt;0.3, 'Enter Data'!E89+'Enter Data'!F89&lt;0.25), 6, 0)</f>
        <v>0</v>
      </c>
      <c r="B40" s="1" t="s">
        <v>57</v>
      </c>
      <c r="C40" s="1" t="s">
        <v>58</v>
      </c>
    </row>
    <row r="41" spans="1:3" x14ac:dyDescent="0.25">
      <c r="A41" s="2">
        <f>IF(AND(SUM('Enter Data'!E89:I89)='Enter Data'!B89,SUM($A$35:$A$40) = 0,'Enter Data'!E89+'Enter Data'!F89+'Enter Data'!G89&gt;=0.15, 'Enter Data'!E89+'Enter Data'!F89+'Enter Data'!G89&lt;0.3, 'Enter Data'!E89+'Enter Data'!F89&lt;0.25), 7, 0)</f>
        <v>0</v>
      </c>
      <c r="B41" s="1" t="s">
        <v>59</v>
      </c>
      <c r="C41" s="1" t="s">
        <v>58</v>
      </c>
    </row>
    <row r="42" spans="1:3" x14ac:dyDescent="0.25">
      <c r="A42" s="2">
        <f>IF(AND(SUM('Enter Data'!E89:I89)='Enter Data'!B89,SUM($A$35:$A$41) = 0,'Enter Data'!H89+'Enter Data'!I89&gt;=0.4, 'Enter Data'!H89&gt;='Enter Data'!I89, 'Enter Data'!E89+'Enter Data'!F89+'Enter Data'!G89&lt;=0.15), 8, 0)</f>
        <v>0</v>
      </c>
      <c r="B42" s="1" t="s">
        <v>60</v>
      </c>
      <c r="C42" s="1" t="s">
        <v>58</v>
      </c>
    </row>
    <row r="43" spans="1:3" x14ac:dyDescent="0.25">
      <c r="A43" s="2">
        <f>IF(AND(SUM('Enter Data'!E89:I89)='Enter Data'!B89,SUM($A$35:$A$42) = 0,'Enter Data'!E89+'Enter Data'!F89&gt;=0.25, 'Enter Data'!H89&gt;=0.5), 9, 0)</f>
        <v>0</v>
      </c>
      <c r="B43" s="1" t="s">
        <v>61</v>
      </c>
      <c r="C43" s="1" t="s">
        <v>58</v>
      </c>
    </row>
    <row r="44" spans="1:3" x14ac:dyDescent="0.25">
      <c r="A44" s="2">
        <f>IF(AND(SUM('Enter Data'!E89:I89)='Enter Data'!B89,SUM($A$35:$A$43) = 0,'Enter Data'!I89&gt;=0.3, 'Enter Data'!E89+'Enter Data'!F89+'Enter Data'!G89&lt;0.15, 'Enter Data'!I89&gt;'Enter Data'!H89), 10, 0)</f>
        <v>0</v>
      </c>
      <c r="B44" s="1" t="s">
        <v>62</v>
      </c>
      <c r="C44" s="1" t="s">
        <v>63</v>
      </c>
    </row>
    <row r="45" spans="1:3" x14ac:dyDescent="0.25">
      <c r="A45" s="2">
        <f>IF(AND(SUM('Enter Data'!E89:I89)='Enter Data'!B89,SUM($A$35:$A$44) = 0,'Enter Data'!H89+'Enter Data'!I89&gt;=0.4, 'Enter Data'!I89&gt;'Enter Data'!H89, 'Enter Data'!E89+'Enter Data'!F89+'Enter Data'!G89&lt;15), 11, 0)</f>
        <v>0</v>
      </c>
      <c r="B45" s="1" t="s">
        <v>64</v>
      </c>
      <c r="C45" s="1" t="s">
        <v>63</v>
      </c>
    </row>
    <row r="46" spans="1:3" x14ac:dyDescent="0.25">
      <c r="A46" s="2">
        <f>IF(AND(SUM('Enter Data'!E89:I89)='Enter Data'!B89,SUM($A$35:$A$45) = 0,'Enter Data'!E89+'Enter Data'!F89&gt;=0.25, 'Enter Data'!I89&gt;=0.5), 12, 0)</f>
        <v>0</v>
      </c>
      <c r="B46" s="1" t="s">
        <v>65</v>
      </c>
      <c r="C46" s="1" t="s">
        <v>63</v>
      </c>
    </row>
    <row r="47" spans="1:3" x14ac:dyDescent="0.25">
      <c r="A47" s="2">
        <f>IF(AND(SUM('Enter Data'!E89:I89)='Enter Data'!B89,SUM($A$35:$A$46) = 0,'Enter Data'!E89+'Enter Data'!F89+'Enter Data'!G89&gt;=0.3, 'Enter Data'!I89&gt;=0.5), 13, 0)</f>
        <v>0</v>
      </c>
      <c r="B47" s="1" t="s">
        <v>66</v>
      </c>
      <c r="C47" s="1" t="s">
        <v>63</v>
      </c>
    </row>
    <row r="48" spans="1:3" x14ac:dyDescent="0.25">
      <c r="A48" s="2">
        <f>SUM(A35:A47)+1</f>
        <v>5</v>
      </c>
      <c r="B48" s="4"/>
      <c r="C48" s="4"/>
    </row>
  </sheetData>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62E5F-5A70-4D5E-B360-F93931907776}">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Data'!C90+1.5*'Enter Data'!D90&lt;0.15,1,0)</f>
        <v>0</v>
      </c>
      <c r="B2" s="1" t="s">
        <v>14</v>
      </c>
      <c r="C2" s="1" t="s">
        <v>15</v>
      </c>
    </row>
    <row r="3" spans="1:3" x14ac:dyDescent="0.25">
      <c r="A3" s="2">
        <f>IF(AND('Enter Data'!C90+1.5*'Enter Data'!D90&gt;=0.15, 'Enter Data'!C90+2*'Enter Data'!D90&lt;0.3), 2, 0)</f>
        <v>0</v>
      </c>
      <c r="B3" s="1" t="s">
        <v>16</v>
      </c>
      <c r="C3" s="1" t="s">
        <v>17</v>
      </c>
    </row>
    <row r="4" spans="1:3" x14ac:dyDescent="0.25">
      <c r="A4" s="2">
        <f>IF(OR(AND('Enter Data'!D90&gt;=0.07, 'Enter Data'!D90&lt;0.2,'Enter Data'!B90&gt;0.52,'Enter Data'!C90+2*'Enter Data'!D90&gt;=0.3), AND('Enter Data'!D90&lt;0.07, 'Enter Data'!C90&lt;0.5, 'Enter Data'!C90+2*'Enter Data'!D90&gt;=0.3)), 3,0)</f>
        <v>0</v>
      </c>
      <c r="B4" s="1" t="s">
        <v>18</v>
      </c>
      <c r="C4" s="1" t="s">
        <v>19</v>
      </c>
    </row>
    <row r="5" spans="1:3" x14ac:dyDescent="0.25">
      <c r="A5" s="2">
        <f>IF(AND('Enter Data'!D90&gt;=0.07, 'Enter Data'!D90&lt;0.27, 'Enter Data'!C90&gt;=0.28, 'Enter Data'!C90&lt;0.5, 'Enter Data'!B90&lt;=0.52), 4, 0)</f>
        <v>0</v>
      </c>
      <c r="B5" s="1" t="s">
        <v>20</v>
      </c>
      <c r="C5" s="1" t="s">
        <v>21</v>
      </c>
    </row>
    <row r="6" spans="1:3" x14ac:dyDescent="0.25">
      <c r="A6" s="2">
        <f>IF(OR(AND('Enter Data'!C90&gt;=0.5, 'Enter Data'!D90&gt;=0.12,'Enter Data'!D90&lt;0.27), AND('Enter Data'!C90&gt;=0.5,'Enter Data'!C90&lt;0.8,'Enter Data'!D90&lt;0.12)), 5,0)</f>
        <v>0</v>
      </c>
      <c r="B6" s="1" t="s">
        <v>22</v>
      </c>
      <c r="C6" s="1" t="s">
        <v>23</v>
      </c>
    </row>
    <row r="7" spans="1:3" x14ac:dyDescent="0.25">
      <c r="A7" s="2">
        <f>IF(AND('Enter Data'!C90&gt;=0.8, 'Enter Data'!D90&lt;0.12), 6, 0)</f>
        <v>6</v>
      </c>
      <c r="B7" s="1" t="s">
        <v>24</v>
      </c>
      <c r="C7" s="1" t="s">
        <v>25</v>
      </c>
    </row>
    <row r="8" spans="1:3" x14ac:dyDescent="0.25">
      <c r="A8" s="2">
        <f>IF(AND('Enter Data'!D90&gt;=0.2, 'Enter Data'!D90&lt;0.35, 'Enter Data'!C90&lt;0.28, 'Enter Data'!B90&gt;0.45), 7, 0)</f>
        <v>0</v>
      </c>
      <c r="B8" s="1" t="s">
        <v>26</v>
      </c>
      <c r="C8" s="1" t="s">
        <v>27</v>
      </c>
    </row>
    <row r="9" spans="1:3" x14ac:dyDescent="0.25">
      <c r="A9" s="2">
        <f>IF(AND('Enter Data'!D90&gt;=0.27, 'Enter Data'!D90&lt;0.4, 'Enter Data'!B90&gt;0.2, 'Enter Data'!B90&lt;=0.45), 8, 0)</f>
        <v>0</v>
      </c>
      <c r="B9" s="1" t="s">
        <v>28</v>
      </c>
      <c r="C9" s="1" t="s">
        <v>29</v>
      </c>
    </row>
    <row r="10" spans="1:3" x14ac:dyDescent="0.25">
      <c r="A10" s="2">
        <f>IF(AND('Enter Data'!D90&gt;=0.27, 'Enter Data'!D90&lt;0.4, 'Enter Data'!B90&lt;=0.2), 9, 0)</f>
        <v>0</v>
      </c>
      <c r="B10" s="1" t="s">
        <v>30</v>
      </c>
      <c r="C10" s="1" t="s">
        <v>31</v>
      </c>
    </row>
    <row r="11" spans="1:3" x14ac:dyDescent="0.25">
      <c r="A11" s="2">
        <f>IF(AND('Enter Data'!D90&gt;=0.35, 'Enter Data'!B90&gt;0.45), 10, 0)</f>
        <v>0</v>
      </c>
      <c r="B11" s="1" t="s">
        <v>32</v>
      </c>
      <c r="C11" s="1" t="s">
        <v>33</v>
      </c>
    </row>
    <row r="12" spans="1:3" x14ac:dyDescent="0.25">
      <c r="A12" s="2">
        <f>IF(AND('Enter Data'!D90&gt;=0.4, 'Enter Data'!C90&gt;=0.4), 11, 0)</f>
        <v>0</v>
      </c>
      <c r="B12" s="1" t="s">
        <v>34</v>
      </c>
      <c r="C12" s="1" t="s">
        <v>35</v>
      </c>
    </row>
    <row r="13" spans="1:3" x14ac:dyDescent="0.25">
      <c r="A13" s="2">
        <f>IF(AND('Enter Data'!D90&gt;=0.4, 'Enter Data'!B90&lt;=0.45,'Enter Data'!C90&lt;0.4),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Data'!E90:I90)='Enter Data'!B90, 'Enter Data'!E90+'Enter Data'!F90&gt;=0.25, 'Enter Data'!G90&lt;0.5, 'Enter Data'!H90&lt;0.5, 'Enter Data'!I90&lt;0.5), 1, 0)</f>
        <v>0</v>
      </c>
      <c r="B17" s="1" t="s">
        <v>38</v>
      </c>
      <c r="C17" s="1" t="s">
        <v>39</v>
      </c>
    </row>
    <row r="18" spans="1:3" x14ac:dyDescent="0.25">
      <c r="A18" s="2">
        <f>IF(AND(SUM('Enter Data'!E90:I90)='Enter Data'!B90,SUM($A$17) = 0, 'Enter Data'!E90+'Enter Data'!F90+'Enter Data'!G90&gt;=0.25, 'Enter Data'!E90+'Enter Data'!F90&lt;0.25, 'Enter Data'!H90&lt;0.5,'Enter Data'!I90&lt;0.5), 2, 0)</f>
        <v>0</v>
      </c>
      <c r="B18" s="1" t="s">
        <v>40</v>
      </c>
      <c r="C18" s="1" t="s">
        <v>15</v>
      </c>
    </row>
    <row r="19" spans="1:3" x14ac:dyDescent="0.25">
      <c r="A19" s="2">
        <f>IF(AND(SUM('Enter Data'!E90:I90)='Enter Data'!B90,SUM($A$17:$A$18) = 0, 'Enter Data'!G90&gt;=0.5, 'Enter Data'!E90+'Enter Data'!F90&gt;=0.25), 3, 0)</f>
        <v>0</v>
      </c>
      <c r="B19" s="1" t="s">
        <v>41</v>
      </c>
      <c r="C19" s="1" t="s">
        <v>15</v>
      </c>
    </row>
    <row r="20" spans="1:3" x14ac:dyDescent="0.25">
      <c r="A20" s="2">
        <f>IF(AND(SUM('Enter Data'!E90:I90)='Enter Data'!B90,SUM($A$17:$A$19) = 0, 'Enter Data'!H90&gt;=0.5, 'Enter Data'!H90&gt;'Enter Data'!I90), 4, 0)</f>
        <v>0</v>
      </c>
      <c r="B20" s="1" t="s">
        <v>42</v>
      </c>
      <c r="C20" s="1" t="s">
        <v>43</v>
      </c>
    </row>
    <row r="21" spans="1:3" x14ac:dyDescent="0.25">
      <c r="A21" s="2">
        <f>IF(AND(SUM('Enter Data'!E90:I90)='Enter Data'!B90,SUM($A$17:$A$20) = 0, 'Enter Data'!E90+'Enter Data'!F90+'Enter Data'!G90&lt;0.25, 'Enter Data'!I90&lt;0.5), 5, 0)</f>
        <v>5</v>
      </c>
      <c r="B21" s="1" t="s">
        <v>44</v>
      </c>
      <c r="C21" s="1" t="s">
        <v>43</v>
      </c>
    </row>
    <row r="22" spans="1:3" x14ac:dyDescent="0.25">
      <c r="A22" s="2">
        <f>IF(AND(SUM('Enter Data'!E90:I90)='Enter Data'!B90,SUM($A$17:$A$21) = 0, 'Enter Data'!I90&gt;=0.5),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Data'!E90:I90)='Enter Data'!B90, 'Enter Data'!E90+'Enter Data'!F90&gt;=0.25, 'Enter Data'!G90&lt;0.5, 'Enter Data'!H90&lt;0.5, 'Enter Data'!I90&lt;0.5), 1, 0)</f>
        <v>0</v>
      </c>
      <c r="B26" s="1" t="s">
        <v>38</v>
      </c>
      <c r="C26" s="1" t="s">
        <v>48</v>
      </c>
    </row>
    <row r="27" spans="1:3" x14ac:dyDescent="0.25">
      <c r="A27" s="2">
        <f>IF(AND(SUM('Enter Data'!E90:I90)='Enter Data'!B90,SUM($A$26) = 0, 'Enter Data'!E90+'Enter Data'!F90+'Enter Data'!G90&gt;=0.25, 'Enter Data'!E90+'Enter Data'!F90&lt;0.25, 'Enter Data'!H90&lt;0.5,'Enter Data'!I90&lt;0.5), 2, 0)</f>
        <v>0</v>
      </c>
      <c r="B27" s="1" t="s">
        <v>40</v>
      </c>
      <c r="C27" s="1" t="s">
        <v>17</v>
      </c>
    </row>
    <row r="28" spans="1:3" x14ac:dyDescent="0.25">
      <c r="A28" s="2">
        <f>IF(AND(SUM('Enter Data'!E90:I90)='Enter Data'!B90,SUM($A$26:$A$27) = 0, 'Enter Data'!G90&gt;=0.5, 'Enter Data'!E90+'Enter Data'!F90&gt;=0.25),3, 0)</f>
        <v>0</v>
      </c>
      <c r="B28" s="1" t="s">
        <v>41</v>
      </c>
      <c r="C28" s="1" t="s">
        <v>17</v>
      </c>
    </row>
    <row r="29" spans="1:3" x14ac:dyDescent="0.25">
      <c r="A29" s="2">
        <f>IF(AND(SUM('Enter Data'!E90:I90)='Enter Data'!B90,SUM($A$26:$A$28) = 0, 'Enter Data'!H90&gt;=0.5), 4, 0)</f>
        <v>0</v>
      </c>
      <c r="B29" s="1" t="s">
        <v>49</v>
      </c>
      <c r="C29" s="1" t="s">
        <v>50</v>
      </c>
    </row>
    <row r="30" spans="1:3" x14ac:dyDescent="0.25">
      <c r="A30" s="2">
        <f>IF(AND(SUM('Enter Data'!E90:I90)='Enter Data'!B90,SUM($A$26:$A$29) = 0, 'Enter Data'!E90+'Enter Data'!F90+'Enter Data'!G90&lt;0.25, 'Enter Data'!I90&lt;0.5), 5, 0)</f>
        <v>5</v>
      </c>
      <c r="B30" s="1" t="s">
        <v>44</v>
      </c>
      <c r="C30" s="1" t="s">
        <v>50</v>
      </c>
    </row>
    <row r="31" spans="1:3" x14ac:dyDescent="0.25">
      <c r="A31" s="2">
        <f>IF(AND(SUM('Enter Data'!E90:I90)='Enter Data'!B90,SUM($A$26:$A$30) = 0, 'Enter Data'!I90&gt;=0.5),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Data'!E90:I90)='Enter Data'!B90, 'Enter Data'!E90+'Enter Data'!F90&gt;=0.25, 'Enter Data'!G90&lt;0.5, 'Enter Data'!H90&lt;0.5, 'Enter Data'!I90&lt;0.5), 1, 0)</f>
        <v>0</v>
      </c>
      <c r="B35" s="1" t="s">
        <v>38</v>
      </c>
      <c r="C35" s="1" t="s">
        <v>11</v>
      </c>
    </row>
    <row r="36" spans="1:3" x14ac:dyDescent="0.25">
      <c r="A36" s="2">
        <f>IF(AND(SUM('Enter Data'!E90:I90)='Enter Data'!B90,SUM($A$35) = 0,'Enter Data'!E90+'Enter Data'!F90+'Enter Data'!G90&gt;=0.3, 'Enter Data'!I90&gt;=0.3, 'Enter Data'!I90&lt;0.5), 2, 0)</f>
        <v>0</v>
      </c>
      <c r="B36" s="1" t="s">
        <v>53</v>
      </c>
      <c r="C36" s="1" t="s">
        <v>11</v>
      </c>
    </row>
    <row r="37" spans="1:3" x14ac:dyDescent="0.25">
      <c r="A37" s="2">
        <f>IF(AND(SUM('Enter Data'!E90:I90)='Enter Data'!B90,SUM($A$35:$A$36) = 0, 'Enter Data'!E90+'Enter Data'!F90+'Enter Data'!G90&gt;=0.3, 'Enter Data'!E90+'Enter Data'!F90&lt;0.25, 'Enter Data'!H90&lt;0.3,'Enter Data'!I90&lt;0.3), 3, 0)</f>
        <v>0</v>
      </c>
      <c r="B37" s="1" t="s">
        <v>54</v>
      </c>
      <c r="C37" s="1" t="s">
        <v>19</v>
      </c>
    </row>
    <row r="38" spans="1:3" x14ac:dyDescent="0.25">
      <c r="A38" s="2">
        <f>IF(AND(SUM('Enter Data'!E90:I90)='Enter Data'!B90,SUM($A$35:$A$37) = 0,'Enter Data'!E90+'Enter Data'!F90+'Enter Data'!G90&lt;=0.15,'Enter Data'!H90&lt;0.3,'Enter Data'!I90&lt;0.3,'Enter Data'!H90+'Enter Data'!I90&lt;0.4), 4, 0)</f>
        <v>4</v>
      </c>
      <c r="B38" s="1" t="s">
        <v>55</v>
      </c>
      <c r="C38" s="1" t="s">
        <v>19</v>
      </c>
    </row>
    <row r="39" spans="1:3" x14ac:dyDescent="0.25">
      <c r="A39" s="2">
        <f>IF(AND(SUM('Enter Data'!E90:I90)='Enter Data'!B90,SUM($A$35:$A$38) = 0,'Enter Data'!E90+'Enter Data'!F90&gt;=0.25, 'Enter Data'!G90&gt;=0.5), 5, 0)</f>
        <v>0</v>
      </c>
      <c r="B39" s="1" t="s">
        <v>56</v>
      </c>
      <c r="C39" s="1" t="s">
        <v>19</v>
      </c>
    </row>
    <row r="40" spans="1:3" x14ac:dyDescent="0.25">
      <c r="A40" s="2">
        <f>IF(AND(SUM('Enter Data'!E90:I90)='Enter Data'!B90,SUM($A$35:$A$39) = 0,'Enter Data'!H90&gt;=0.3,'Enter Data'!I90&lt;0.3, 'Enter Data'!E90+'Enter Data'!F90&lt;0.25), 6, 0)</f>
        <v>0</v>
      </c>
      <c r="B40" s="1" t="s">
        <v>57</v>
      </c>
      <c r="C40" s="1" t="s">
        <v>58</v>
      </c>
    </row>
    <row r="41" spans="1:3" x14ac:dyDescent="0.25">
      <c r="A41" s="2">
        <f>IF(AND(SUM('Enter Data'!E90:I90)='Enter Data'!B90,SUM($A$35:$A$40) = 0,'Enter Data'!E90+'Enter Data'!F90+'Enter Data'!G90&gt;=0.15, 'Enter Data'!E90+'Enter Data'!F90+'Enter Data'!G90&lt;0.3, 'Enter Data'!E90+'Enter Data'!F90&lt;0.25), 7, 0)</f>
        <v>0</v>
      </c>
      <c r="B41" s="1" t="s">
        <v>59</v>
      </c>
      <c r="C41" s="1" t="s">
        <v>58</v>
      </c>
    </row>
    <row r="42" spans="1:3" x14ac:dyDescent="0.25">
      <c r="A42" s="2">
        <f>IF(AND(SUM('Enter Data'!E90:I90)='Enter Data'!B90,SUM($A$35:$A$41) = 0,'Enter Data'!H90+'Enter Data'!I90&gt;=0.4, 'Enter Data'!H90&gt;='Enter Data'!I90, 'Enter Data'!E90+'Enter Data'!F90+'Enter Data'!G90&lt;=0.15), 8, 0)</f>
        <v>0</v>
      </c>
      <c r="B42" s="1" t="s">
        <v>60</v>
      </c>
      <c r="C42" s="1" t="s">
        <v>58</v>
      </c>
    </row>
    <row r="43" spans="1:3" x14ac:dyDescent="0.25">
      <c r="A43" s="2">
        <f>IF(AND(SUM('Enter Data'!E90:I90)='Enter Data'!B90,SUM($A$35:$A$42) = 0,'Enter Data'!E90+'Enter Data'!F90&gt;=0.25, 'Enter Data'!H90&gt;=0.5), 9, 0)</f>
        <v>0</v>
      </c>
      <c r="B43" s="1" t="s">
        <v>61</v>
      </c>
      <c r="C43" s="1" t="s">
        <v>58</v>
      </c>
    </row>
    <row r="44" spans="1:3" x14ac:dyDescent="0.25">
      <c r="A44" s="2">
        <f>IF(AND(SUM('Enter Data'!E90:I90)='Enter Data'!B90,SUM($A$35:$A$43) = 0,'Enter Data'!I90&gt;=0.3, 'Enter Data'!E90+'Enter Data'!F90+'Enter Data'!G90&lt;0.15, 'Enter Data'!I90&gt;'Enter Data'!H90), 10, 0)</f>
        <v>0</v>
      </c>
      <c r="B44" s="1" t="s">
        <v>62</v>
      </c>
      <c r="C44" s="1" t="s">
        <v>63</v>
      </c>
    </row>
    <row r="45" spans="1:3" x14ac:dyDescent="0.25">
      <c r="A45" s="2">
        <f>IF(AND(SUM('Enter Data'!E90:I90)='Enter Data'!B90,SUM($A$35:$A$44) = 0,'Enter Data'!H90+'Enter Data'!I90&gt;=0.4, 'Enter Data'!I90&gt;'Enter Data'!H90, 'Enter Data'!E90+'Enter Data'!F90+'Enter Data'!G90&lt;15), 11, 0)</f>
        <v>0</v>
      </c>
      <c r="B45" s="1" t="s">
        <v>64</v>
      </c>
      <c r="C45" s="1" t="s">
        <v>63</v>
      </c>
    </row>
    <row r="46" spans="1:3" x14ac:dyDescent="0.25">
      <c r="A46" s="2">
        <f>IF(AND(SUM('Enter Data'!E90:I90)='Enter Data'!B90,SUM($A$35:$A$45) = 0,'Enter Data'!E90+'Enter Data'!F90&gt;=0.25, 'Enter Data'!I90&gt;=0.5), 12, 0)</f>
        <v>0</v>
      </c>
      <c r="B46" s="1" t="s">
        <v>65</v>
      </c>
      <c r="C46" s="1" t="s">
        <v>63</v>
      </c>
    </row>
    <row r="47" spans="1:3" x14ac:dyDescent="0.25">
      <c r="A47" s="2">
        <f>IF(AND(SUM('Enter Data'!E90:I90)='Enter Data'!B90,SUM($A$35:$A$46) = 0,'Enter Data'!E90+'Enter Data'!F90+'Enter Data'!G90&gt;=0.3, 'Enter Data'!I90&gt;=0.5), 13, 0)</f>
        <v>0</v>
      </c>
      <c r="B47" s="1" t="s">
        <v>66</v>
      </c>
      <c r="C47" s="1" t="s">
        <v>63</v>
      </c>
    </row>
    <row r="48" spans="1:3" x14ac:dyDescent="0.25">
      <c r="A48" s="2">
        <f>SUM(A35:A47)+1</f>
        <v>5</v>
      </c>
      <c r="B48" s="4"/>
      <c r="C48" s="4"/>
    </row>
  </sheetData>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3D9A9-AE71-4A70-85A9-453D296F61D4}">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Data'!C91+1.5*'Enter Data'!D91&lt;0.15,1,0)</f>
        <v>0</v>
      </c>
      <c r="B2" s="1" t="s">
        <v>14</v>
      </c>
      <c r="C2" s="1" t="s">
        <v>15</v>
      </c>
    </row>
    <row r="3" spans="1:3" x14ac:dyDescent="0.25">
      <c r="A3" s="2">
        <f>IF(AND('Enter Data'!C91+1.5*'Enter Data'!D91&gt;=0.15, 'Enter Data'!C91+2*'Enter Data'!D91&lt;0.3), 2, 0)</f>
        <v>0</v>
      </c>
      <c r="B3" s="1" t="s">
        <v>16</v>
      </c>
      <c r="C3" s="1" t="s">
        <v>17</v>
      </c>
    </row>
    <row r="4" spans="1:3" x14ac:dyDescent="0.25">
      <c r="A4" s="2">
        <f>IF(OR(AND('Enter Data'!D91&gt;=0.07, 'Enter Data'!D91&lt;0.2,'Enter Data'!B91&gt;0.52,'Enter Data'!C91+2*'Enter Data'!D91&gt;=0.3), AND('Enter Data'!D91&lt;0.07, 'Enter Data'!C91&lt;0.5, 'Enter Data'!C91+2*'Enter Data'!D91&gt;=0.3)), 3,0)</f>
        <v>0</v>
      </c>
      <c r="B4" s="1" t="s">
        <v>18</v>
      </c>
      <c r="C4" s="1" t="s">
        <v>19</v>
      </c>
    </row>
    <row r="5" spans="1:3" x14ac:dyDescent="0.25">
      <c r="A5" s="2">
        <f>IF(AND('Enter Data'!D91&gt;=0.07, 'Enter Data'!D91&lt;0.27, 'Enter Data'!C91&gt;=0.28, 'Enter Data'!C91&lt;0.5, 'Enter Data'!B91&lt;=0.52), 4, 0)</f>
        <v>0</v>
      </c>
      <c r="B5" s="1" t="s">
        <v>20</v>
      </c>
      <c r="C5" s="1" t="s">
        <v>21</v>
      </c>
    </row>
    <row r="6" spans="1:3" x14ac:dyDescent="0.25">
      <c r="A6" s="2">
        <f>IF(OR(AND('Enter Data'!C91&gt;=0.5, 'Enter Data'!D91&gt;=0.12,'Enter Data'!D91&lt;0.27), AND('Enter Data'!C91&gt;=0.5,'Enter Data'!C91&lt;0.8,'Enter Data'!D91&lt;0.12)), 5,0)</f>
        <v>0</v>
      </c>
      <c r="B6" s="1" t="s">
        <v>22</v>
      </c>
      <c r="C6" s="1" t="s">
        <v>23</v>
      </c>
    </row>
    <row r="7" spans="1:3" x14ac:dyDescent="0.25">
      <c r="A7" s="2">
        <f>IF(AND('Enter Data'!C91&gt;=0.8, 'Enter Data'!D91&lt;0.12), 6, 0)</f>
        <v>6</v>
      </c>
      <c r="B7" s="1" t="s">
        <v>24</v>
      </c>
      <c r="C7" s="1" t="s">
        <v>25</v>
      </c>
    </row>
    <row r="8" spans="1:3" x14ac:dyDescent="0.25">
      <c r="A8" s="2">
        <f>IF(AND('Enter Data'!D91&gt;=0.2, 'Enter Data'!D91&lt;0.35, 'Enter Data'!C91&lt;0.28, 'Enter Data'!B91&gt;0.45), 7, 0)</f>
        <v>0</v>
      </c>
      <c r="B8" s="1" t="s">
        <v>26</v>
      </c>
      <c r="C8" s="1" t="s">
        <v>27</v>
      </c>
    </row>
    <row r="9" spans="1:3" x14ac:dyDescent="0.25">
      <c r="A9" s="2">
        <f>IF(AND('Enter Data'!D91&gt;=0.27, 'Enter Data'!D91&lt;0.4, 'Enter Data'!B91&gt;0.2, 'Enter Data'!B91&lt;=0.45), 8, 0)</f>
        <v>0</v>
      </c>
      <c r="B9" s="1" t="s">
        <v>28</v>
      </c>
      <c r="C9" s="1" t="s">
        <v>29</v>
      </c>
    </row>
    <row r="10" spans="1:3" x14ac:dyDescent="0.25">
      <c r="A10" s="2">
        <f>IF(AND('Enter Data'!D91&gt;=0.27, 'Enter Data'!D91&lt;0.4, 'Enter Data'!B91&lt;=0.2), 9, 0)</f>
        <v>0</v>
      </c>
      <c r="B10" s="1" t="s">
        <v>30</v>
      </c>
      <c r="C10" s="1" t="s">
        <v>31</v>
      </c>
    </row>
    <row r="11" spans="1:3" x14ac:dyDescent="0.25">
      <c r="A11" s="2">
        <f>IF(AND('Enter Data'!D91&gt;=0.35, 'Enter Data'!B91&gt;0.45), 10, 0)</f>
        <v>0</v>
      </c>
      <c r="B11" s="1" t="s">
        <v>32</v>
      </c>
      <c r="C11" s="1" t="s">
        <v>33</v>
      </c>
    </row>
    <row r="12" spans="1:3" x14ac:dyDescent="0.25">
      <c r="A12" s="2">
        <f>IF(AND('Enter Data'!D91&gt;=0.4, 'Enter Data'!C91&gt;=0.4), 11, 0)</f>
        <v>0</v>
      </c>
      <c r="B12" s="1" t="s">
        <v>34</v>
      </c>
      <c r="C12" s="1" t="s">
        <v>35</v>
      </c>
    </row>
    <row r="13" spans="1:3" x14ac:dyDescent="0.25">
      <c r="A13" s="2">
        <f>IF(AND('Enter Data'!D91&gt;=0.4, 'Enter Data'!B91&lt;=0.45,'Enter Data'!C91&lt;0.4),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Data'!E91:I91)='Enter Data'!B91, 'Enter Data'!E91+'Enter Data'!F91&gt;=0.25, 'Enter Data'!G91&lt;0.5, 'Enter Data'!H91&lt;0.5, 'Enter Data'!I91&lt;0.5), 1, 0)</f>
        <v>0</v>
      </c>
      <c r="B17" s="1" t="s">
        <v>38</v>
      </c>
      <c r="C17" s="1" t="s">
        <v>39</v>
      </c>
    </row>
    <row r="18" spans="1:3" x14ac:dyDescent="0.25">
      <c r="A18" s="2">
        <f>IF(AND(SUM('Enter Data'!E91:I91)='Enter Data'!B91,SUM($A$17) = 0, 'Enter Data'!E91+'Enter Data'!F91+'Enter Data'!G91&gt;=0.25, 'Enter Data'!E91+'Enter Data'!F91&lt;0.25, 'Enter Data'!H91&lt;0.5,'Enter Data'!I91&lt;0.5), 2, 0)</f>
        <v>0</v>
      </c>
      <c r="B18" s="1" t="s">
        <v>40</v>
      </c>
      <c r="C18" s="1" t="s">
        <v>15</v>
      </c>
    </row>
    <row r="19" spans="1:3" x14ac:dyDescent="0.25">
      <c r="A19" s="2">
        <f>IF(AND(SUM('Enter Data'!E91:I91)='Enter Data'!B91,SUM($A$17:$A$18) = 0, 'Enter Data'!G91&gt;=0.5, 'Enter Data'!E91+'Enter Data'!F91&gt;=0.25), 3, 0)</f>
        <v>0</v>
      </c>
      <c r="B19" s="1" t="s">
        <v>41</v>
      </c>
      <c r="C19" s="1" t="s">
        <v>15</v>
      </c>
    </row>
    <row r="20" spans="1:3" x14ac:dyDescent="0.25">
      <c r="A20" s="2">
        <f>IF(AND(SUM('Enter Data'!E91:I91)='Enter Data'!B91,SUM($A$17:$A$19) = 0, 'Enter Data'!H91&gt;=0.5, 'Enter Data'!H91&gt;'Enter Data'!I91), 4, 0)</f>
        <v>0</v>
      </c>
      <c r="B20" s="1" t="s">
        <v>42</v>
      </c>
      <c r="C20" s="1" t="s">
        <v>43</v>
      </c>
    </row>
    <row r="21" spans="1:3" x14ac:dyDescent="0.25">
      <c r="A21" s="2">
        <f>IF(AND(SUM('Enter Data'!E91:I91)='Enter Data'!B91,SUM($A$17:$A$20) = 0, 'Enter Data'!E91+'Enter Data'!F91+'Enter Data'!G91&lt;0.25, 'Enter Data'!I91&lt;0.5), 5, 0)</f>
        <v>5</v>
      </c>
      <c r="B21" s="1" t="s">
        <v>44</v>
      </c>
      <c r="C21" s="1" t="s">
        <v>43</v>
      </c>
    </row>
    <row r="22" spans="1:3" x14ac:dyDescent="0.25">
      <c r="A22" s="2">
        <f>IF(AND(SUM('Enter Data'!E91:I91)='Enter Data'!B91,SUM($A$17:$A$21) = 0, 'Enter Data'!I91&gt;=0.5),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Data'!E91:I91)='Enter Data'!B91, 'Enter Data'!E91+'Enter Data'!F91&gt;=0.25, 'Enter Data'!G91&lt;0.5, 'Enter Data'!H91&lt;0.5, 'Enter Data'!I91&lt;0.5), 1, 0)</f>
        <v>0</v>
      </c>
      <c r="B26" s="1" t="s">
        <v>38</v>
      </c>
      <c r="C26" s="1" t="s">
        <v>48</v>
      </c>
    </row>
    <row r="27" spans="1:3" x14ac:dyDescent="0.25">
      <c r="A27" s="2">
        <f>IF(AND(SUM('Enter Data'!E91:I91)='Enter Data'!B91,SUM($A$26) = 0, 'Enter Data'!E91+'Enter Data'!F91+'Enter Data'!G91&gt;=0.25, 'Enter Data'!E91+'Enter Data'!F91&lt;0.25, 'Enter Data'!H91&lt;0.5,'Enter Data'!I91&lt;0.5), 2, 0)</f>
        <v>0</v>
      </c>
      <c r="B27" s="1" t="s">
        <v>40</v>
      </c>
      <c r="C27" s="1" t="s">
        <v>17</v>
      </c>
    </row>
    <row r="28" spans="1:3" x14ac:dyDescent="0.25">
      <c r="A28" s="2">
        <f>IF(AND(SUM('Enter Data'!E91:I91)='Enter Data'!B91,SUM($A$26:$A$27) = 0, 'Enter Data'!G91&gt;=0.5, 'Enter Data'!E91+'Enter Data'!F91&gt;=0.25),3, 0)</f>
        <v>0</v>
      </c>
      <c r="B28" s="1" t="s">
        <v>41</v>
      </c>
      <c r="C28" s="1" t="s">
        <v>17</v>
      </c>
    </row>
    <row r="29" spans="1:3" x14ac:dyDescent="0.25">
      <c r="A29" s="2">
        <f>IF(AND(SUM('Enter Data'!E91:I91)='Enter Data'!B91,SUM($A$26:$A$28) = 0, 'Enter Data'!H91&gt;=0.5), 4, 0)</f>
        <v>0</v>
      </c>
      <c r="B29" s="1" t="s">
        <v>49</v>
      </c>
      <c r="C29" s="1" t="s">
        <v>50</v>
      </c>
    </row>
    <row r="30" spans="1:3" x14ac:dyDescent="0.25">
      <c r="A30" s="2">
        <f>IF(AND(SUM('Enter Data'!E91:I91)='Enter Data'!B91,SUM($A$26:$A$29) = 0, 'Enter Data'!E91+'Enter Data'!F91+'Enter Data'!G91&lt;0.25, 'Enter Data'!I91&lt;0.5), 5, 0)</f>
        <v>5</v>
      </c>
      <c r="B30" s="1" t="s">
        <v>44</v>
      </c>
      <c r="C30" s="1" t="s">
        <v>50</v>
      </c>
    </row>
    <row r="31" spans="1:3" x14ac:dyDescent="0.25">
      <c r="A31" s="2">
        <f>IF(AND(SUM('Enter Data'!E91:I91)='Enter Data'!B91,SUM($A$26:$A$30) = 0, 'Enter Data'!I91&gt;=0.5),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Data'!E91:I91)='Enter Data'!B91, 'Enter Data'!E91+'Enter Data'!F91&gt;=0.25, 'Enter Data'!G91&lt;0.5, 'Enter Data'!H91&lt;0.5, 'Enter Data'!I91&lt;0.5), 1, 0)</f>
        <v>0</v>
      </c>
      <c r="B35" s="1" t="s">
        <v>38</v>
      </c>
      <c r="C35" s="1" t="s">
        <v>11</v>
      </c>
    </row>
    <row r="36" spans="1:3" x14ac:dyDescent="0.25">
      <c r="A36" s="2">
        <f>IF(AND(SUM('Enter Data'!E91:I91)='Enter Data'!B91,SUM($A$35) = 0,'Enter Data'!E91+'Enter Data'!F91+'Enter Data'!G91&gt;=0.3, 'Enter Data'!I91&gt;=0.3, 'Enter Data'!I91&lt;0.5), 2, 0)</f>
        <v>0</v>
      </c>
      <c r="B36" s="1" t="s">
        <v>53</v>
      </c>
      <c r="C36" s="1" t="s">
        <v>11</v>
      </c>
    </row>
    <row r="37" spans="1:3" x14ac:dyDescent="0.25">
      <c r="A37" s="2">
        <f>IF(AND(SUM('Enter Data'!E91:I91)='Enter Data'!B91,SUM($A$35:$A$36) = 0, 'Enter Data'!E91+'Enter Data'!F91+'Enter Data'!G91&gt;=0.3, 'Enter Data'!E91+'Enter Data'!F91&lt;0.25, 'Enter Data'!H91&lt;0.3,'Enter Data'!I91&lt;0.3), 3, 0)</f>
        <v>0</v>
      </c>
      <c r="B37" s="1" t="s">
        <v>54</v>
      </c>
      <c r="C37" s="1" t="s">
        <v>19</v>
      </c>
    </row>
    <row r="38" spans="1:3" x14ac:dyDescent="0.25">
      <c r="A38" s="2">
        <f>IF(AND(SUM('Enter Data'!E91:I91)='Enter Data'!B91,SUM($A$35:$A$37) = 0,'Enter Data'!E91+'Enter Data'!F91+'Enter Data'!G91&lt;=0.15,'Enter Data'!H91&lt;0.3,'Enter Data'!I91&lt;0.3,'Enter Data'!H91+'Enter Data'!I91&lt;0.4), 4, 0)</f>
        <v>4</v>
      </c>
      <c r="B38" s="1" t="s">
        <v>55</v>
      </c>
      <c r="C38" s="1" t="s">
        <v>19</v>
      </c>
    </row>
    <row r="39" spans="1:3" x14ac:dyDescent="0.25">
      <c r="A39" s="2">
        <f>IF(AND(SUM('Enter Data'!E91:I91)='Enter Data'!B91,SUM($A$35:$A$38) = 0,'Enter Data'!E91+'Enter Data'!F91&gt;=0.25, 'Enter Data'!G91&gt;=0.5), 5, 0)</f>
        <v>0</v>
      </c>
      <c r="B39" s="1" t="s">
        <v>56</v>
      </c>
      <c r="C39" s="1" t="s">
        <v>19</v>
      </c>
    </row>
    <row r="40" spans="1:3" x14ac:dyDescent="0.25">
      <c r="A40" s="2">
        <f>IF(AND(SUM('Enter Data'!E91:I91)='Enter Data'!B91,SUM($A$35:$A$39) = 0,'Enter Data'!H91&gt;=0.3,'Enter Data'!I91&lt;0.3, 'Enter Data'!E91+'Enter Data'!F91&lt;0.25), 6, 0)</f>
        <v>0</v>
      </c>
      <c r="B40" s="1" t="s">
        <v>57</v>
      </c>
      <c r="C40" s="1" t="s">
        <v>58</v>
      </c>
    </row>
    <row r="41" spans="1:3" x14ac:dyDescent="0.25">
      <c r="A41" s="2">
        <f>IF(AND(SUM('Enter Data'!E91:I91)='Enter Data'!B91,SUM($A$35:$A$40) = 0,'Enter Data'!E91+'Enter Data'!F91+'Enter Data'!G91&gt;=0.15, 'Enter Data'!E91+'Enter Data'!F91+'Enter Data'!G91&lt;0.3, 'Enter Data'!E91+'Enter Data'!F91&lt;0.25), 7, 0)</f>
        <v>0</v>
      </c>
      <c r="B41" s="1" t="s">
        <v>59</v>
      </c>
      <c r="C41" s="1" t="s">
        <v>58</v>
      </c>
    </row>
    <row r="42" spans="1:3" x14ac:dyDescent="0.25">
      <c r="A42" s="2">
        <f>IF(AND(SUM('Enter Data'!E91:I91)='Enter Data'!B91,SUM($A$35:$A$41) = 0,'Enter Data'!H91+'Enter Data'!I91&gt;=0.4, 'Enter Data'!H91&gt;='Enter Data'!I91, 'Enter Data'!E91+'Enter Data'!F91+'Enter Data'!G91&lt;=0.15), 8, 0)</f>
        <v>0</v>
      </c>
      <c r="B42" s="1" t="s">
        <v>60</v>
      </c>
      <c r="C42" s="1" t="s">
        <v>58</v>
      </c>
    </row>
    <row r="43" spans="1:3" x14ac:dyDescent="0.25">
      <c r="A43" s="2">
        <f>IF(AND(SUM('Enter Data'!E91:I91)='Enter Data'!B91,SUM($A$35:$A$42) = 0,'Enter Data'!E91+'Enter Data'!F91&gt;=0.25, 'Enter Data'!H91&gt;=0.5), 9, 0)</f>
        <v>0</v>
      </c>
      <c r="B43" s="1" t="s">
        <v>61</v>
      </c>
      <c r="C43" s="1" t="s">
        <v>58</v>
      </c>
    </row>
    <row r="44" spans="1:3" x14ac:dyDescent="0.25">
      <c r="A44" s="2">
        <f>IF(AND(SUM('Enter Data'!E91:I91)='Enter Data'!B91,SUM($A$35:$A$43) = 0,'Enter Data'!I91&gt;=0.3, 'Enter Data'!E91+'Enter Data'!F91+'Enter Data'!G91&lt;0.15, 'Enter Data'!I91&gt;'Enter Data'!H91), 10, 0)</f>
        <v>0</v>
      </c>
      <c r="B44" s="1" t="s">
        <v>62</v>
      </c>
      <c r="C44" s="1" t="s">
        <v>63</v>
      </c>
    </row>
    <row r="45" spans="1:3" x14ac:dyDescent="0.25">
      <c r="A45" s="2">
        <f>IF(AND(SUM('Enter Data'!E91:I91)='Enter Data'!B91,SUM($A$35:$A$44) = 0,'Enter Data'!H91+'Enter Data'!I91&gt;=0.4, 'Enter Data'!I91&gt;'Enter Data'!H91, 'Enter Data'!E91+'Enter Data'!F91+'Enter Data'!G91&lt;15), 11, 0)</f>
        <v>0</v>
      </c>
      <c r="B45" s="1" t="s">
        <v>64</v>
      </c>
      <c r="C45" s="1" t="s">
        <v>63</v>
      </c>
    </row>
    <row r="46" spans="1:3" x14ac:dyDescent="0.25">
      <c r="A46" s="2">
        <f>IF(AND(SUM('Enter Data'!E91:I91)='Enter Data'!B91,SUM($A$35:$A$45) = 0,'Enter Data'!E91+'Enter Data'!F91&gt;=0.25, 'Enter Data'!I91&gt;=0.5), 12, 0)</f>
        <v>0</v>
      </c>
      <c r="B46" s="1" t="s">
        <v>65</v>
      </c>
      <c r="C46" s="1" t="s">
        <v>63</v>
      </c>
    </row>
    <row r="47" spans="1:3" x14ac:dyDescent="0.25">
      <c r="A47" s="2">
        <f>IF(AND(SUM('Enter Data'!E91:I91)='Enter Data'!B91,SUM($A$35:$A$46) = 0,'Enter Data'!E91+'Enter Data'!F91+'Enter Data'!G91&gt;=0.3, 'Enter Data'!I91&gt;=0.5), 13, 0)</f>
        <v>0</v>
      </c>
      <c r="B47" s="1" t="s">
        <v>66</v>
      </c>
      <c r="C47" s="1" t="s">
        <v>63</v>
      </c>
    </row>
    <row r="48" spans="1:3" x14ac:dyDescent="0.25">
      <c r="A48" s="2">
        <f>SUM(A35:A47)+1</f>
        <v>5</v>
      </c>
      <c r="B48" s="4"/>
      <c r="C48" s="4"/>
    </row>
  </sheetData>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20D02-F88A-46D9-A939-28B8C507E5F8}">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Data'!C92+1.5*'Enter Data'!D92&lt;0.15,1,0)</f>
        <v>0</v>
      </c>
      <c r="B2" s="1" t="s">
        <v>14</v>
      </c>
      <c r="C2" s="1" t="s">
        <v>15</v>
      </c>
    </row>
    <row r="3" spans="1:3" x14ac:dyDescent="0.25">
      <c r="A3" s="2">
        <f>IF(AND('Enter Data'!C92+1.5*'Enter Data'!D92&gt;=0.15, 'Enter Data'!C92+2*'Enter Data'!D92&lt;0.3), 2, 0)</f>
        <v>0</v>
      </c>
      <c r="B3" s="1" t="s">
        <v>16</v>
      </c>
      <c r="C3" s="1" t="s">
        <v>17</v>
      </c>
    </row>
    <row r="4" spans="1:3" x14ac:dyDescent="0.25">
      <c r="A4" s="2">
        <f>IF(OR(AND('Enter Data'!D92&gt;=0.07, 'Enter Data'!D92&lt;0.2,'Enter Data'!B92&gt;0.52,'Enter Data'!C92+2*'Enter Data'!D92&gt;=0.3), AND('Enter Data'!D92&lt;0.07, 'Enter Data'!C92&lt;0.5, 'Enter Data'!C92+2*'Enter Data'!D92&gt;=0.3)), 3,0)</f>
        <v>0</v>
      </c>
      <c r="B4" s="1" t="s">
        <v>18</v>
      </c>
      <c r="C4" s="1" t="s">
        <v>19</v>
      </c>
    </row>
    <row r="5" spans="1:3" x14ac:dyDescent="0.25">
      <c r="A5" s="2">
        <f>IF(AND('Enter Data'!D92&gt;=0.07, 'Enter Data'!D92&lt;0.27, 'Enter Data'!C92&gt;=0.28, 'Enter Data'!C92&lt;0.5, 'Enter Data'!B92&lt;=0.52), 4, 0)</f>
        <v>0</v>
      </c>
      <c r="B5" s="1" t="s">
        <v>20</v>
      </c>
      <c r="C5" s="1" t="s">
        <v>21</v>
      </c>
    </row>
    <row r="6" spans="1:3" x14ac:dyDescent="0.25">
      <c r="A6" s="2">
        <f>IF(OR(AND('Enter Data'!C92&gt;=0.5, 'Enter Data'!D92&gt;=0.12,'Enter Data'!D92&lt;0.27), AND('Enter Data'!C92&gt;=0.5,'Enter Data'!C92&lt;0.8,'Enter Data'!D92&lt;0.12)), 5,0)</f>
        <v>0</v>
      </c>
      <c r="B6" s="1" t="s">
        <v>22</v>
      </c>
      <c r="C6" s="1" t="s">
        <v>23</v>
      </c>
    </row>
    <row r="7" spans="1:3" x14ac:dyDescent="0.25">
      <c r="A7" s="2">
        <f>IF(AND('Enter Data'!C92&gt;=0.8, 'Enter Data'!D92&lt;0.12), 6, 0)</f>
        <v>6</v>
      </c>
      <c r="B7" s="1" t="s">
        <v>24</v>
      </c>
      <c r="C7" s="1" t="s">
        <v>25</v>
      </c>
    </row>
    <row r="8" spans="1:3" x14ac:dyDescent="0.25">
      <c r="A8" s="2">
        <f>IF(AND('Enter Data'!D92&gt;=0.2, 'Enter Data'!D92&lt;0.35, 'Enter Data'!C92&lt;0.28, 'Enter Data'!B92&gt;0.45), 7, 0)</f>
        <v>0</v>
      </c>
      <c r="B8" s="1" t="s">
        <v>26</v>
      </c>
      <c r="C8" s="1" t="s">
        <v>27</v>
      </c>
    </row>
    <row r="9" spans="1:3" x14ac:dyDescent="0.25">
      <c r="A9" s="2">
        <f>IF(AND('Enter Data'!D92&gt;=0.27, 'Enter Data'!D92&lt;0.4, 'Enter Data'!B92&gt;0.2, 'Enter Data'!B92&lt;=0.45), 8, 0)</f>
        <v>0</v>
      </c>
      <c r="B9" s="1" t="s">
        <v>28</v>
      </c>
      <c r="C9" s="1" t="s">
        <v>29</v>
      </c>
    </row>
    <row r="10" spans="1:3" x14ac:dyDescent="0.25">
      <c r="A10" s="2">
        <f>IF(AND('Enter Data'!D92&gt;=0.27, 'Enter Data'!D92&lt;0.4, 'Enter Data'!B92&lt;=0.2), 9, 0)</f>
        <v>0</v>
      </c>
      <c r="B10" s="1" t="s">
        <v>30</v>
      </c>
      <c r="C10" s="1" t="s">
        <v>31</v>
      </c>
    </row>
    <row r="11" spans="1:3" x14ac:dyDescent="0.25">
      <c r="A11" s="2">
        <f>IF(AND('Enter Data'!D92&gt;=0.35, 'Enter Data'!B92&gt;0.45), 10, 0)</f>
        <v>0</v>
      </c>
      <c r="B11" s="1" t="s">
        <v>32</v>
      </c>
      <c r="C11" s="1" t="s">
        <v>33</v>
      </c>
    </row>
    <row r="12" spans="1:3" x14ac:dyDescent="0.25">
      <c r="A12" s="2">
        <f>IF(AND('Enter Data'!D92&gt;=0.4, 'Enter Data'!C92&gt;=0.4), 11, 0)</f>
        <v>0</v>
      </c>
      <c r="B12" s="1" t="s">
        <v>34</v>
      </c>
      <c r="C12" s="1" t="s">
        <v>35</v>
      </c>
    </row>
    <row r="13" spans="1:3" x14ac:dyDescent="0.25">
      <c r="A13" s="2">
        <f>IF(AND('Enter Data'!D92&gt;=0.4, 'Enter Data'!B92&lt;=0.45,'Enter Data'!C92&lt;0.4),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Data'!E92:I92)='Enter Data'!B92, 'Enter Data'!E92+'Enter Data'!F92&gt;=0.25, 'Enter Data'!G92&lt;0.5, 'Enter Data'!H92&lt;0.5, 'Enter Data'!I92&lt;0.5), 1, 0)</f>
        <v>0</v>
      </c>
      <c r="B17" s="1" t="s">
        <v>38</v>
      </c>
      <c r="C17" s="1" t="s">
        <v>39</v>
      </c>
    </row>
    <row r="18" spans="1:3" x14ac:dyDescent="0.25">
      <c r="A18" s="2">
        <f>IF(AND(SUM('Enter Data'!E92:I92)='Enter Data'!B92,SUM($A$17) = 0, 'Enter Data'!E92+'Enter Data'!F92+'Enter Data'!G92&gt;=0.25, 'Enter Data'!E92+'Enter Data'!F92&lt;0.25, 'Enter Data'!H92&lt;0.5,'Enter Data'!I92&lt;0.5), 2, 0)</f>
        <v>0</v>
      </c>
      <c r="B18" s="1" t="s">
        <v>40</v>
      </c>
      <c r="C18" s="1" t="s">
        <v>15</v>
      </c>
    </row>
    <row r="19" spans="1:3" x14ac:dyDescent="0.25">
      <c r="A19" s="2">
        <f>IF(AND(SUM('Enter Data'!E92:I92)='Enter Data'!B92,SUM($A$17:$A$18) = 0, 'Enter Data'!G92&gt;=0.5, 'Enter Data'!E92+'Enter Data'!F92&gt;=0.25), 3, 0)</f>
        <v>0</v>
      </c>
      <c r="B19" s="1" t="s">
        <v>41</v>
      </c>
      <c r="C19" s="1" t="s">
        <v>15</v>
      </c>
    </row>
    <row r="20" spans="1:3" x14ac:dyDescent="0.25">
      <c r="A20" s="2">
        <f>IF(AND(SUM('Enter Data'!E92:I92)='Enter Data'!B92,SUM($A$17:$A$19) = 0, 'Enter Data'!H92&gt;=0.5, 'Enter Data'!H92&gt;'Enter Data'!I92), 4, 0)</f>
        <v>0</v>
      </c>
      <c r="B20" s="1" t="s">
        <v>42</v>
      </c>
      <c r="C20" s="1" t="s">
        <v>43</v>
      </c>
    </row>
    <row r="21" spans="1:3" x14ac:dyDescent="0.25">
      <c r="A21" s="2">
        <f>IF(AND(SUM('Enter Data'!E92:I92)='Enter Data'!B92,SUM($A$17:$A$20) = 0, 'Enter Data'!E92+'Enter Data'!F92+'Enter Data'!G92&lt;0.25, 'Enter Data'!I92&lt;0.5), 5, 0)</f>
        <v>5</v>
      </c>
      <c r="B21" s="1" t="s">
        <v>44</v>
      </c>
      <c r="C21" s="1" t="s">
        <v>43</v>
      </c>
    </row>
    <row r="22" spans="1:3" x14ac:dyDescent="0.25">
      <c r="A22" s="2">
        <f>IF(AND(SUM('Enter Data'!E92:I92)='Enter Data'!B92,SUM($A$17:$A$21) = 0, 'Enter Data'!I92&gt;=0.5),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Data'!E92:I92)='Enter Data'!B92, 'Enter Data'!E92+'Enter Data'!F92&gt;=0.25, 'Enter Data'!G92&lt;0.5, 'Enter Data'!H92&lt;0.5, 'Enter Data'!I92&lt;0.5), 1, 0)</f>
        <v>0</v>
      </c>
      <c r="B26" s="1" t="s">
        <v>38</v>
      </c>
      <c r="C26" s="1" t="s">
        <v>48</v>
      </c>
    </row>
    <row r="27" spans="1:3" x14ac:dyDescent="0.25">
      <c r="A27" s="2">
        <f>IF(AND(SUM('Enter Data'!E92:I92)='Enter Data'!B92,SUM($A$26) = 0, 'Enter Data'!E92+'Enter Data'!F92+'Enter Data'!G92&gt;=0.25, 'Enter Data'!E92+'Enter Data'!F92&lt;0.25, 'Enter Data'!H92&lt;0.5,'Enter Data'!I92&lt;0.5), 2, 0)</f>
        <v>0</v>
      </c>
      <c r="B27" s="1" t="s">
        <v>40</v>
      </c>
      <c r="C27" s="1" t="s">
        <v>17</v>
      </c>
    </row>
    <row r="28" spans="1:3" x14ac:dyDescent="0.25">
      <c r="A28" s="2">
        <f>IF(AND(SUM('Enter Data'!E92:I92)='Enter Data'!B92,SUM($A$26:$A$27) = 0, 'Enter Data'!G92&gt;=0.5, 'Enter Data'!E92+'Enter Data'!F92&gt;=0.25),3, 0)</f>
        <v>0</v>
      </c>
      <c r="B28" s="1" t="s">
        <v>41</v>
      </c>
      <c r="C28" s="1" t="s">
        <v>17</v>
      </c>
    </row>
    <row r="29" spans="1:3" x14ac:dyDescent="0.25">
      <c r="A29" s="2">
        <f>IF(AND(SUM('Enter Data'!E92:I92)='Enter Data'!B92,SUM($A$26:$A$28) = 0, 'Enter Data'!H92&gt;=0.5), 4, 0)</f>
        <v>0</v>
      </c>
      <c r="B29" s="1" t="s">
        <v>49</v>
      </c>
      <c r="C29" s="1" t="s">
        <v>50</v>
      </c>
    </row>
    <row r="30" spans="1:3" x14ac:dyDescent="0.25">
      <c r="A30" s="2">
        <f>IF(AND(SUM('Enter Data'!E92:I92)='Enter Data'!B92,SUM($A$26:$A$29) = 0, 'Enter Data'!E92+'Enter Data'!F92+'Enter Data'!G92&lt;0.25, 'Enter Data'!I92&lt;0.5), 5, 0)</f>
        <v>5</v>
      </c>
      <c r="B30" s="1" t="s">
        <v>44</v>
      </c>
      <c r="C30" s="1" t="s">
        <v>50</v>
      </c>
    </row>
    <row r="31" spans="1:3" x14ac:dyDescent="0.25">
      <c r="A31" s="2">
        <f>IF(AND(SUM('Enter Data'!E92:I92)='Enter Data'!B92,SUM($A$26:$A$30) = 0, 'Enter Data'!I92&gt;=0.5),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Data'!E92:I92)='Enter Data'!B92, 'Enter Data'!E92+'Enter Data'!F92&gt;=0.25, 'Enter Data'!G92&lt;0.5, 'Enter Data'!H92&lt;0.5, 'Enter Data'!I92&lt;0.5), 1, 0)</f>
        <v>0</v>
      </c>
      <c r="B35" s="1" t="s">
        <v>38</v>
      </c>
      <c r="C35" s="1" t="s">
        <v>11</v>
      </c>
    </row>
    <row r="36" spans="1:3" x14ac:dyDescent="0.25">
      <c r="A36" s="2">
        <f>IF(AND(SUM('Enter Data'!E92:I92)='Enter Data'!B92,SUM($A$35) = 0,'Enter Data'!E92+'Enter Data'!F92+'Enter Data'!G92&gt;=0.3, 'Enter Data'!I92&gt;=0.3, 'Enter Data'!I92&lt;0.5), 2, 0)</f>
        <v>0</v>
      </c>
      <c r="B36" s="1" t="s">
        <v>53</v>
      </c>
      <c r="C36" s="1" t="s">
        <v>11</v>
      </c>
    </row>
    <row r="37" spans="1:3" x14ac:dyDescent="0.25">
      <c r="A37" s="2">
        <f>IF(AND(SUM('Enter Data'!E92:I92)='Enter Data'!B92,SUM($A$35:$A$36) = 0, 'Enter Data'!E92+'Enter Data'!F92+'Enter Data'!G92&gt;=0.3, 'Enter Data'!E92+'Enter Data'!F92&lt;0.25, 'Enter Data'!H92&lt;0.3,'Enter Data'!I92&lt;0.3), 3, 0)</f>
        <v>0</v>
      </c>
      <c r="B37" s="1" t="s">
        <v>54</v>
      </c>
      <c r="C37" s="1" t="s">
        <v>19</v>
      </c>
    </row>
    <row r="38" spans="1:3" x14ac:dyDescent="0.25">
      <c r="A38" s="2">
        <f>IF(AND(SUM('Enter Data'!E92:I92)='Enter Data'!B92,SUM($A$35:$A$37) = 0,'Enter Data'!E92+'Enter Data'!F92+'Enter Data'!G92&lt;=0.15,'Enter Data'!H92&lt;0.3,'Enter Data'!I92&lt;0.3,'Enter Data'!H92+'Enter Data'!I92&lt;0.4), 4, 0)</f>
        <v>4</v>
      </c>
      <c r="B38" s="1" t="s">
        <v>55</v>
      </c>
      <c r="C38" s="1" t="s">
        <v>19</v>
      </c>
    </row>
    <row r="39" spans="1:3" x14ac:dyDescent="0.25">
      <c r="A39" s="2">
        <f>IF(AND(SUM('Enter Data'!E92:I92)='Enter Data'!B92,SUM($A$35:$A$38) = 0,'Enter Data'!E92+'Enter Data'!F92&gt;=0.25, 'Enter Data'!G92&gt;=0.5), 5, 0)</f>
        <v>0</v>
      </c>
      <c r="B39" s="1" t="s">
        <v>56</v>
      </c>
      <c r="C39" s="1" t="s">
        <v>19</v>
      </c>
    </row>
    <row r="40" spans="1:3" x14ac:dyDescent="0.25">
      <c r="A40" s="2">
        <f>IF(AND(SUM('Enter Data'!E92:I92)='Enter Data'!B92,SUM($A$35:$A$39) = 0,'Enter Data'!H92&gt;=0.3,'Enter Data'!I92&lt;0.3, 'Enter Data'!E92+'Enter Data'!F92&lt;0.25), 6, 0)</f>
        <v>0</v>
      </c>
      <c r="B40" s="1" t="s">
        <v>57</v>
      </c>
      <c r="C40" s="1" t="s">
        <v>58</v>
      </c>
    </row>
    <row r="41" spans="1:3" x14ac:dyDescent="0.25">
      <c r="A41" s="2">
        <f>IF(AND(SUM('Enter Data'!E92:I92)='Enter Data'!B92,SUM($A$35:$A$40) = 0,'Enter Data'!E92+'Enter Data'!F92+'Enter Data'!G92&gt;=0.15, 'Enter Data'!E92+'Enter Data'!F92+'Enter Data'!G92&lt;0.3, 'Enter Data'!E92+'Enter Data'!F92&lt;0.25), 7, 0)</f>
        <v>0</v>
      </c>
      <c r="B41" s="1" t="s">
        <v>59</v>
      </c>
      <c r="C41" s="1" t="s">
        <v>58</v>
      </c>
    </row>
    <row r="42" spans="1:3" x14ac:dyDescent="0.25">
      <c r="A42" s="2">
        <f>IF(AND(SUM('Enter Data'!E92:I92)='Enter Data'!B92,SUM($A$35:$A$41) = 0,'Enter Data'!H92+'Enter Data'!I92&gt;=0.4, 'Enter Data'!H92&gt;='Enter Data'!I92, 'Enter Data'!E92+'Enter Data'!F92+'Enter Data'!G92&lt;=0.15), 8, 0)</f>
        <v>0</v>
      </c>
      <c r="B42" s="1" t="s">
        <v>60</v>
      </c>
      <c r="C42" s="1" t="s">
        <v>58</v>
      </c>
    </row>
    <row r="43" spans="1:3" x14ac:dyDescent="0.25">
      <c r="A43" s="2">
        <f>IF(AND(SUM('Enter Data'!E92:I92)='Enter Data'!B92,SUM($A$35:$A$42) = 0,'Enter Data'!E92+'Enter Data'!F92&gt;=0.25, 'Enter Data'!H92&gt;=0.5), 9, 0)</f>
        <v>0</v>
      </c>
      <c r="B43" s="1" t="s">
        <v>61</v>
      </c>
      <c r="C43" s="1" t="s">
        <v>58</v>
      </c>
    </row>
    <row r="44" spans="1:3" x14ac:dyDescent="0.25">
      <c r="A44" s="2">
        <f>IF(AND(SUM('Enter Data'!E92:I92)='Enter Data'!B92,SUM($A$35:$A$43) = 0,'Enter Data'!I92&gt;=0.3, 'Enter Data'!E92+'Enter Data'!F92+'Enter Data'!G92&lt;0.15, 'Enter Data'!I92&gt;'Enter Data'!H92), 10, 0)</f>
        <v>0</v>
      </c>
      <c r="B44" s="1" t="s">
        <v>62</v>
      </c>
      <c r="C44" s="1" t="s">
        <v>63</v>
      </c>
    </row>
    <row r="45" spans="1:3" x14ac:dyDescent="0.25">
      <c r="A45" s="2">
        <f>IF(AND(SUM('Enter Data'!E92:I92)='Enter Data'!B92,SUM($A$35:$A$44) = 0,'Enter Data'!H92+'Enter Data'!I92&gt;=0.4, 'Enter Data'!I92&gt;'Enter Data'!H92, 'Enter Data'!E92+'Enter Data'!F92+'Enter Data'!G92&lt;15), 11, 0)</f>
        <v>0</v>
      </c>
      <c r="B45" s="1" t="s">
        <v>64</v>
      </c>
      <c r="C45" s="1" t="s">
        <v>63</v>
      </c>
    </row>
    <row r="46" spans="1:3" x14ac:dyDescent="0.25">
      <c r="A46" s="2">
        <f>IF(AND(SUM('Enter Data'!E92:I92)='Enter Data'!B92,SUM($A$35:$A$45) = 0,'Enter Data'!E92+'Enter Data'!F92&gt;=0.25, 'Enter Data'!I92&gt;=0.5), 12, 0)</f>
        <v>0</v>
      </c>
      <c r="B46" s="1" t="s">
        <v>65</v>
      </c>
      <c r="C46" s="1" t="s">
        <v>63</v>
      </c>
    </row>
    <row r="47" spans="1:3" x14ac:dyDescent="0.25">
      <c r="A47" s="2">
        <f>IF(AND(SUM('Enter Data'!E92:I92)='Enter Data'!B92,SUM($A$35:$A$46) = 0,'Enter Data'!E92+'Enter Data'!F92+'Enter Data'!G92&gt;=0.3, 'Enter Data'!I92&gt;=0.5), 13, 0)</f>
        <v>0</v>
      </c>
      <c r="B47" s="1" t="s">
        <v>66</v>
      </c>
      <c r="C47" s="1" t="s">
        <v>63</v>
      </c>
    </row>
    <row r="48" spans="1:3" x14ac:dyDescent="0.25">
      <c r="A48" s="2">
        <f>SUM(A35:A47)+1</f>
        <v>5</v>
      </c>
      <c r="B48" s="4"/>
      <c r="C48" s="4"/>
    </row>
  </sheetData>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A4CED-9388-4DDA-812F-84D846E15B2B}">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Data'!C93+1.5*'Enter Data'!D93&lt;0.15,1,0)</f>
        <v>0</v>
      </c>
      <c r="B2" s="1" t="s">
        <v>14</v>
      </c>
      <c r="C2" s="1" t="s">
        <v>15</v>
      </c>
    </row>
    <row r="3" spans="1:3" x14ac:dyDescent="0.25">
      <c r="A3" s="2">
        <f>IF(AND('Enter Data'!C93+1.5*'Enter Data'!D93&gt;=0.15, 'Enter Data'!C93+2*'Enter Data'!D93&lt;0.3), 2, 0)</f>
        <v>0</v>
      </c>
      <c r="B3" s="1" t="s">
        <v>16</v>
      </c>
      <c r="C3" s="1" t="s">
        <v>17</v>
      </c>
    </row>
    <row r="4" spans="1:3" x14ac:dyDescent="0.25">
      <c r="A4" s="2">
        <f>IF(OR(AND('Enter Data'!D93&gt;=0.07, 'Enter Data'!D93&lt;0.2,'Enter Data'!B93&gt;0.52,'Enter Data'!C93+2*'Enter Data'!D93&gt;=0.3), AND('Enter Data'!D93&lt;0.07, 'Enter Data'!C93&lt;0.5, 'Enter Data'!C93+2*'Enter Data'!D93&gt;=0.3)), 3,0)</f>
        <v>0</v>
      </c>
      <c r="B4" s="1" t="s">
        <v>18</v>
      </c>
      <c r="C4" s="1" t="s">
        <v>19</v>
      </c>
    </row>
    <row r="5" spans="1:3" x14ac:dyDescent="0.25">
      <c r="A5" s="2">
        <f>IF(AND('Enter Data'!D93&gt;=0.07, 'Enter Data'!D93&lt;0.27, 'Enter Data'!C93&gt;=0.28, 'Enter Data'!C93&lt;0.5, 'Enter Data'!B93&lt;=0.52), 4, 0)</f>
        <v>0</v>
      </c>
      <c r="B5" s="1" t="s">
        <v>20</v>
      </c>
      <c r="C5" s="1" t="s">
        <v>21</v>
      </c>
    </row>
    <row r="6" spans="1:3" x14ac:dyDescent="0.25">
      <c r="A6" s="2">
        <f>IF(OR(AND('Enter Data'!C93&gt;=0.5, 'Enter Data'!D93&gt;=0.12,'Enter Data'!D93&lt;0.27), AND('Enter Data'!C93&gt;=0.5,'Enter Data'!C93&lt;0.8,'Enter Data'!D93&lt;0.12)), 5,0)</f>
        <v>0</v>
      </c>
      <c r="B6" s="1" t="s">
        <v>22</v>
      </c>
      <c r="C6" s="1" t="s">
        <v>23</v>
      </c>
    </row>
    <row r="7" spans="1:3" x14ac:dyDescent="0.25">
      <c r="A7" s="2">
        <f>IF(AND('Enter Data'!C93&gt;=0.8, 'Enter Data'!D93&lt;0.12), 6, 0)</f>
        <v>6</v>
      </c>
      <c r="B7" s="1" t="s">
        <v>24</v>
      </c>
      <c r="C7" s="1" t="s">
        <v>25</v>
      </c>
    </row>
    <row r="8" spans="1:3" x14ac:dyDescent="0.25">
      <c r="A8" s="2">
        <f>IF(AND('Enter Data'!D93&gt;=0.2, 'Enter Data'!D93&lt;0.35, 'Enter Data'!C93&lt;0.28, 'Enter Data'!B93&gt;0.45), 7, 0)</f>
        <v>0</v>
      </c>
      <c r="B8" s="1" t="s">
        <v>26</v>
      </c>
      <c r="C8" s="1" t="s">
        <v>27</v>
      </c>
    </row>
    <row r="9" spans="1:3" x14ac:dyDescent="0.25">
      <c r="A9" s="2">
        <f>IF(AND('Enter Data'!D93&gt;=0.27, 'Enter Data'!D93&lt;0.4, 'Enter Data'!B93&gt;0.2, 'Enter Data'!B93&lt;=0.45), 8, 0)</f>
        <v>0</v>
      </c>
      <c r="B9" s="1" t="s">
        <v>28</v>
      </c>
      <c r="C9" s="1" t="s">
        <v>29</v>
      </c>
    </row>
    <row r="10" spans="1:3" x14ac:dyDescent="0.25">
      <c r="A10" s="2">
        <f>IF(AND('Enter Data'!D93&gt;=0.27, 'Enter Data'!D93&lt;0.4, 'Enter Data'!B93&lt;=0.2), 9, 0)</f>
        <v>0</v>
      </c>
      <c r="B10" s="1" t="s">
        <v>30</v>
      </c>
      <c r="C10" s="1" t="s">
        <v>31</v>
      </c>
    </row>
    <row r="11" spans="1:3" x14ac:dyDescent="0.25">
      <c r="A11" s="2">
        <f>IF(AND('Enter Data'!D93&gt;=0.35, 'Enter Data'!B93&gt;0.45), 10, 0)</f>
        <v>0</v>
      </c>
      <c r="B11" s="1" t="s">
        <v>32</v>
      </c>
      <c r="C11" s="1" t="s">
        <v>33</v>
      </c>
    </row>
    <row r="12" spans="1:3" x14ac:dyDescent="0.25">
      <c r="A12" s="2">
        <f>IF(AND('Enter Data'!D93&gt;=0.4, 'Enter Data'!C93&gt;=0.4), 11, 0)</f>
        <v>0</v>
      </c>
      <c r="B12" s="1" t="s">
        <v>34</v>
      </c>
      <c r="C12" s="1" t="s">
        <v>35</v>
      </c>
    </row>
    <row r="13" spans="1:3" x14ac:dyDescent="0.25">
      <c r="A13" s="2">
        <f>IF(AND('Enter Data'!D93&gt;=0.4, 'Enter Data'!B93&lt;=0.45,'Enter Data'!C93&lt;0.4),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Data'!E93:I93)='Enter Data'!B93, 'Enter Data'!E93+'Enter Data'!F93&gt;=0.25, 'Enter Data'!G93&lt;0.5, 'Enter Data'!H93&lt;0.5, 'Enter Data'!I93&lt;0.5), 1, 0)</f>
        <v>0</v>
      </c>
      <c r="B17" s="1" t="s">
        <v>38</v>
      </c>
      <c r="C17" s="1" t="s">
        <v>39</v>
      </c>
    </row>
    <row r="18" spans="1:3" x14ac:dyDescent="0.25">
      <c r="A18" s="2">
        <f>IF(AND(SUM('Enter Data'!E93:I93)='Enter Data'!B93,SUM($A$17) = 0, 'Enter Data'!E93+'Enter Data'!F93+'Enter Data'!G93&gt;=0.25, 'Enter Data'!E93+'Enter Data'!F93&lt;0.25, 'Enter Data'!H93&lt;0.5,'Enter Data'!I93&lt;0.5), 2, 0)</f>
        <v>0</v>
      </c>
      <c r="B18" s="1" t="s">
        <v>40</v>
      </c>
      <c r="C18" s="1" t="s">
        <v>15</v>
      </c>
    </row>
    <row r="19" spans="1:3" x14ac:dyDescent="0.25">
      <c r="A19" s="2">
        <f>IF(AND(SUM('Enter Data'!E93:I93)='Enter Data'!B93,SUM($A$17:$A$18) = 0, 'Enter Data'!G93&gt;=0.5, 'Enter Data'!E93+'Enter Data'!F93&gt;=0.25), 3, 0)</f>
        <v>0</v>
      </c>
      <c r="B19" s="1" t="s">
        <v>41</v>
      </c>
      <c r="C19" s="1" t="s">
        <v>15</v>
      </c>
    </row>
    <row r="20" spans="1:3" x14ac:dyDescent="0.25">
      <c r="A20" s="2">
        <f>IF(AND(SUM('Enter Data'!E93:I93)='Enter Data'!B93,SUM($A$17:$A$19) = 0, 'Enter Data'!H93&gt;=0.5, 'Enter Data'!H93&gt;'Enter Data'!I93), 4, 0)</f>
        <v>0</v>
      </c>
      <c r="B20" s="1" t="s">
        <v>42</v>
      </c>
      <c r="C20" s="1" t="s">
        <v>43</v>
      </c>
    </row>
    <row r="21" spans="1:3" x14ac:dyDescent="0.25">
      <c r="A21" s="2">
        <f>IF(AND(SUM('Enter Data'!E93:I93)='Enter Data'!B93,SUM($A$17:$A$20) = 0, 'Enter Data'!E93+'Enter Data'!F93+'Enter Data'!G93&lt;0.25, 'Enter Data'!I93&lt;0.5), 5, 0)</f>
        <v>5</v>
      </c>
      <c r="B21" s="1" t="s">
        <v>44</v>
      </c>
      <c r="C21" s="1" t="s">
        <v>43</v>
      </c>
    </row>
    <row r="22" spans="1:3" x14ac:dyDescent="0.25">
      <c r="A22" s="2">
        <f>IF(AND(SUM('Enter Data'!E93:I93)='Enter Data'!B93,SUM($A$17:$A$21) = 0, 'Enter Data'!I93&gt;=0.5),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Data'!E93:I93)='Enter Data'!B93, 'Enter Data'!E93+'Enter Data'!F93&gt;=0.25, 'Enter Data'!G93&lt;0.5, 'Enter Data'!H93&lt;0.5, 'Enter Data'!I93&lt;0.5), 1, 0)</f>
        <v>0</v>
      </c>
      <c r="B26" s="1" t="s">
        <v>38</v>
      </c>
      <c r="C26" s="1" t="s">
        <v>48</v>
      </c>
    </row>
    <row r="27" spans="1:3" x14ac:dyDescent="0.25">
      <c r="A27" s="2">
        <f>IF(AND(SUM('Enter Data'!E93:I93)='Enter Data'!B93,SUM($A$26) = 0, 'Enter Data'!E93+'Enter Data'!F93+'Enter Data'!G93&gt;=0.25, 'Enter Data'!E93+'Enter Data'!F93&lt;0.25, 'Enter Data'!H93&lt;0.5,'Enter Data'!I93&lt;0.5), 2, 0)</f>
        <v>0</v>
      </c>
      <c r="B27" s="1" t="s">
        <v>40</v>
      </c>
      <c r="C27" s="1" t="s">
        <v>17</v>
      </c>
    </row>
    <row r="28" spans="1:3" x14ac:dyDescent="0.25">
      <c r="A28" s="2">
        <f>IF(AND(SUM('Enter Data'!E93:I93)='Enter Data'!B93,SUM($A$26:$A$27) = 0, 'Enter Data'!G93&gt;=0.5, 'Enter Data'!E93+'Enter Data'!F93&gt;=0.25),3, 0)</f>
        <v>0</v>
      </c>
      <c r="B28" s="1" t="s">
        <v>41</v>
      </c>
      <c r="C28" s="1" t="s">
        <v>17</v>
      </c>
    </row>
    <row r="29" spans="1:3" x14ac:dyDescent="0.25">
      <c r="A29" s="2">
        <f>IF(AND(SUM('Enter Data'!E93:I93)='Enter Data'!B93,SUM($A$26:$A$28) = 0, 'Enter Data'!H93&gt;=0.5), 4, 0)</f>
        <v>0</v>
      </c>
      <c r="B29" s="1" t="s">
        <v>49</v>
      </c>
      <c r="C29" s="1" t="s">
        <v>50</v>
      </c>
    </row>
    <row r="30" spans="1:3" x14ac:dyDescent="0.25">
      <c r="A30" s="2">
        <f>IF(AND(SUM('Enter Data'!E93:I93)='Enter Data'!B93,SUM($A$26:$A$29) = 0, 'Enter Data'!E93+'Enter Data'!F93+'Enter Data'!G93&lt;0.25, 'Enter Data'!I93&lt;0.5), 5, 0)</f>
        <v>5</v>
      </c>
      <c r="B30" s="1" t="s">
        <v>44</v>
      </c>
      <c r="C30" s="1" t="s">
        <v>50</v>
      </c>
    </row>
    <row r="31" spans="1:3" x14ac:dyDescent="0.25">
      <c r="A31" s="2">
        <f>IF(AND(SUM('Enter Data'!E93:I93)='Enter Data'!B93,SUM($A$26:$A$30) = 0, 'Enter Data'!I93&gt;=0.5),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Data'!E93:I93)='Enter Data'!B93, 'Enter Data'!E93+'Enter Data'!F93&gt;=0.25, 'Enter Data'!G93&lt;0.5, 'Enter Data'!H93&lt;0.5, 'Enter Data'!I93&lt;0.5), 1, 0)</f>
        <v>0</v>
      </c>
      <c r="B35" s="1" t="s">
        <v>38</v>
      </c>
      <c r="C35" s="1" t="s">
        <v>11</v>
      </c>
    </row>
    <row r="36" spans="1:3" x14ac:dyDescent="0.25">
      <c r="A36" s="2">
        <f>IF(AND(SUM('Enter Data'!E93:I93)='Enter Data'!B93,SUM($A$35) = 0,'Enter Data'!E93+'Enter Data'!F93+'Enter Data'!G93&gt;=0.3, 'Enter Data'!I93&gt;=0.3, 'Enter Data'!I93&lt;0.5), 2, 0)</f>
        <v>0</v>
      </c>
      <c r="B36" s="1" t="s">
        <v>53</v>
      </c>
      <c r="C36" s="1" t="s">
        <v>11</v>
      </c>
    </row>
    <row r="37" spans="1:3" x14ac:dyDescent="0.25">
      <c r="A37" s="2">
        <f>IF(AND(SUM('Enter Data'!E93:I93)='Enter Data'!B93,SUM($A$35:$A$36) = 0, 'Enter Data'!E93+'Enter Data'!F93+'Enter Data'!G93&gt;=0.3, 'Enter Data'!E93+'Enter Data'!F93&lt;0.25, 'Enter Data'!H93&lt;0.3,'Enter Data'!I93&lt;0.3), 3, 0)</f>
        <v>0</v>
      </c>
      <c r="B37" s="1" t="s">
        <v>54</v>
      </c>
      <c r="C37" s="1" t="s">
        <v>19</v>
      </c>
    </row>
    <row r="38" spans="1:3" x14ac:dyDescent="0.25">
      <c r="A38" s="2">
        <f>IF(AND(SUM('Enter Data'!E93:I93)='Enter Data'!B93,SUM($A$35:$A$37) = 0,'Enter Data'!E93+'Enter Data'!F93+'Enter Data'!G93&lt;=0.15,'Enter Data'!H93&lt;0.3,'Enter Data'!I93&lt;0.3,'Enter Data'!H93+'Enter Data'!I93&lt;0.4), 4, 0)</f>
        <v>4</v>
      </c>
      <c r="B38" s="1" t="s">
        <v>55</v>
      </c>
      <c r="C38" s="1" t="s">
        <v>19</v>
      </c>
    </row>
    <row r="39" spans="1:3" x14ac:dyDescent="0.25">
      <c r="A39" s="2">
        <f>IF(AND(SUM('Enter Data'!E93:I93)='Enter Data'!B93,SUM($A$35:$A$38) = 0,'Enter Data'!E93+'Enter Data'!F93&gt;=0.25, 'Enter Data'!G93&gt;=0.5), 5, 0)</f>
        <v>0</v>
      </c>
      <c r="B39" s="1" t="s">
        <v>56</v>
      </c>
      <c r="C39" s="1" t="s">
        <v>19</v>
      </c>
    </row>
    <row r="40" spans="1:3" x14ac:dyDescent="0.25">
      <c r="A40" s="2">
        <f>IF(AND(SUM('Enter Data'!E93:I93)='Enter Data'!B93,SUM($A$35:$A$39) = 0,'Enter Data'!H93&gt;=0.3,'Enter Data'!I93&lt;0.3, 'Enter Data'!E93+'Enter Data'!F93&lt;0.25), 6, 0)</f>
        <v>0</v>
      </c>
      <c r="B40" s="1" t="s">
        <v>57</v>
      </c>
      <c r="C40" s="1" t="s">
        <v>58</v>
      </c>
    </row>
    <row r="41" spans="1:3" x14ac:dyDescent="0.25">
      <c r="A41" s="2">
        <f>IF(AND(SUM('Enter Data'!E93:I93)='Enter Data'!B93,SUM($A$35:$A$40) = 0,'Enter Data'!E93+'Enter Data'!F93+'Enter Data'!G93&gt;=0.15, 'Enter Data'!E93+'Enter Data'!F93+'Enter Data'!G93&lt;0.3, 'Enter Data'!E93+'Enter Data'!F93&lt;0.25), 7, 0)</f>
        <v>0</v>
      </c>
      <c r="B41" s="1" t="s">
        <v>59</v>
      </c>
      <c r="C41" s="1" t="s">
        <v>58</v>
      </c>
    </row>
    <row r="42" spans="1:3" x14ac:dyDescent="0.25">
      <c r="A42" s="2">
        <f>IF(AND(SUM('Enter Data'!E93:I93)='Enter Data'!B93,SUM($A$35:$A$41) = 0,'Enter Data'!H93+'Enter Data'!I93&gt;=0.4, 'Enter Data'!H93&gt;='Enter Data'!I93, 'Enter Data'!E93+'Enter Data'!F93+'Enter Data'!G93&lt;=0.15), 8, 0)</f>
        <v>0</v>
      </c>
      <c r="B42" s="1" t="s">
        <v>60</v>
      </c>
      <c r="C42" s="1" t="s">
        <v>58</v>
      </c>
    </row>
    <row r="43" spans="1:3" x14ac:dyDescent="0.25">
      <c r="A43" s="2">
        <f>IF(AND(SUM('Enter Data'!E93:I93)='Enter Data'!B93,SUM($A$35:$A$42) = 0,'Enter Data'!E93+'Enter Data'!F93&gt;=0.25, 'Enter Data'!H93&gt;=0.5), 9, 0)</f>
        <v>0</v>
      </c>
      <c r="B43" s="1" t="s">
        <v>61</v>
      </c>
      <c r="C43" s="1" t="s">
        <v>58</v>
      </c>
    </row>
    <row r="44" spans="1:3" x14ac:dyDescent="0.25">
      <c r="A44" s="2">
        <f>IF(AND(SUM('Enter Data'!E93:I93)='Enter Data'!B93,SUM($A$35:$A$43) = 0,'Enter Data'!I93&gt;=0.3, 'Enter Data'!E93+'Enter Data'!F93+'Enter Data'!G93&lt;0.15, 'Enter Data'!I93&gt;'Enter Data'!H93), 10, 0)</f>
        <v>0</v>
      </c>
      <c r="B44" s="1" t="s">
        <v>62</v>
      </c>
      <c r="C44" s="1" t="s">
        <v>63</v>
      </c>
    </row>
    <row r="45" spans="1:3" x14ac:dyDescent="0.25">
      <c r="A45" s="2">
        <f>IF(AND(SUM('Enter Data'!E93:I93)='Enter Data'!B93,SUM($A$35:$A$44) = 0,'Enter Data'!H93+'Enter Data'!I93&gt;=0.4, 'Enter Data'!I93&gt;'Enter Data'!H93, 'Enter Data'!E93+'Enter Data'!F93+'Enter Data'!G93&lt;15), 11, 0)</f>
        <v>0</v>
      </c>
      <c r="B45" s="1" t="s">
        <v>64</v>
      </c>
      <c r="C45" s="1" t="s">
        <v>63</v>
      </c>
    </row>
    <row r="46" spans="1:3" x14ac:dyDescent="0.25">
      <c r="A46" s="2">
        <f>IF(AND(SUM('Enter Data'!E93:I93)='Enter Data'!B93,SUM($A$35:$A$45) = 0,'Enter Data'!E93+'Enter Data'!F93&gt;=0.25, 'Enter Data'!I93&gt;=0.5), 12, 0)</f>
        <v>0</v>
      </c>
      <c r="B46" s="1" t="s">
        <v>65</v>
      </c>
      <c r="C46" s="1" t="s">
        <v>63</v>
      </c>
    </row>
    <row r="47" spans="1:3" x14ac:dyDescent="0.25">
      <c r="A47" s="2">
        <f>IF(AND(SUM('Enter Data'!E93:I93)='Enter Data'!B93,SUM($A$35:$A$46) = 0,'Enter Data'!E93+'Enter Data'!F93+'Enter Data'!G93&gt;=0.3, 'Enter Data'!I93&gt;=0.5), 13, 0)</f>
        <v>0</v>
      </c>
      <c r="B47" s="1" t="s">
        <v>66</v>
      </c>
      <c r="C47" s="1" t="s">
        <v>63</v>
      </c>
    </row>
    <row r="48" spans="1:3" x14ac:dyDescent="0.25">
      <c r="A48" s="2">
        <f>SUM(A35:A47)+1</f>
        <v>5</v>
      </c>
      <c r="B48" s="4"/>
      <c r="C48" s="4"/>
    </row>
  </sheetData>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1308E-6C86-4802-ACD9-26DB6B1722D8}">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Data'!C94+1.5*'Enter Data'!D94&lt;0.15,1,0)</f>
        <v>0</v>
      </c>
      <c r="B2" s="1" t="s">
        <v>14</v>
      </c>
      <c r="C2" s="1" t="s">
        <v>15</v>
      </c>
    </row>
    <row r="3" spans="1:3" x14ac:dyDescent="0.25">
      <c r="A3" s="2">
        <f>IF(AND('Enter Data'!C94+1.5*'Enter Data'!D94&gt;=0.15, 'Enter Data'!C94+2*'Enter Data'!D94&lt;0.3), 2, 0)</f>
        <v>0</v>
      </c>
      <c r="B3" s="1" t="s">
        <v>16</v>
      </c>
      <c r="C3" s="1" t="s">
        <v>17</v>
      </c>
    </row>
    <row r="4" spans="1:3" x14ac:dyDescent="0.25">
      <c r="A4" s="2">
        <f>IF(OR(AND('Enter Data'!D94&gt;=0.07, 'Enter Data'!D94&lt;0.2,'Enter Data'!B94&gt;0.52,'Enter Data'!C94+2*'Enter Data'!D94&gt;=0.3), AND('Enter Data'!D94&lt;0.07, 'Enter Data'!C94&lt;0.5, 'Enter Data'!C94+2*'Enter Data'!D94&gt;=0.3)), 3,0)</f>
        <v>0</v>
      </c>
      <c r="B4" s="1" t="s">
        <v>18</v>
      </c>
      <c r="C4" s="1" t="s">
        <v>19</v>
      </c>
    </row>
    <row r="5" spans="1:3" x14ac:dyDescent="0.25">
      <c r="A5" s="2">
        <f>IF(AND('Enter Data'!D94&gt;=0.07, 'Enter Data'!D94&lt;0.27, 'Enter Data'!C94&gt;=0.28, 'Enter Data'!C94&lt;0.5, 'Enter Data'!B94&lt;=0.52), 4, 0)</f>
        <v>0</v>
      </c>
      <c r="B5" s="1" t="s">
        <v>20</v>
      </c>
      <c r="C5" s="1" t="s">
        <v>21</v>
      </c>
    </row>
    <row r="6" spans="1:3" x14ac:dyDescent="0.25">
      <c r="A6" s="2">
        <f>IF(OR(AND('Enter Data'!C94&gt;=0.5, 'Enter Data'!D94&gt;=0.12,'Enter Data'!D94&lt;0.27), AND('Enter Data'!C94&gt;=0.5,'Enter Data'!C94&lt;0.8,'Enter Data'!D94&lt;0.12)), 5,0)</f>
        <v>0</v>
      </c>
      <c r="B6" s="1" t="s">
        <v>22</v>
      </c>
      <c r="C6" s="1" t="s">
        <v>23</v>
      </c>
    </row>
    <row r="7" spans="1:3" x14ac:dyDescent="0.25">
      <c r="A7" s="2">
        <f>IF(AND('Enter Data'!C94&gt;=0.8, 'Enter Data'!D94&lt;0.12), 6, 0)</f>
        <v>6</v>
      </c>
      <c r="B7" s="1" t="s">
        <v>24</v>
      </c>
      <c r="C7" s="1" t="s">
        <v>25</v>
      </c>
    </row>
    <row r="8" spans="1:3" x14ac:dyDescent="0.25">
      <c r="A8" s="2">
        <f>IF(AND('Enter Data'!D94&gt;=0.2, 'Enter Data'!D94&lt;0.35, 'Enter Data'!C94&lt;0.28, 'Enter Data'!B94&gt;0.45), 7, 0)</f>
        <v>0</v>
      </c>
      <c r="B8" s="1" t="s">
        <v>26</v>
      </c>
      <c r="C8" s="1" t="s">
        <v>27</v>
      </c>
    </row>
    <row r="9" spans="1:3" x14ac:dyDescent="0.25">
      <c r="A9" s="2">
        <f>IF(AND('Enter Data'!D94&gt;=0.27, 'Enter Data'!D94&lt;0.4, 'Enter Data'!B94&gt;0.2, 'Enter Data'!B94&lt;=0.45), 8, 0)</f>
        <v>0</v>
      </c>
      <c r="B9" s="1" t="s">
        <v>28</v>
      </c>
      <c r="C9" s="1" t="s">
        <v>29</v>
      </c>
    </row>
    <row r="10" spans="1:3" x14ac:dyDescent="0.25">
      <c r="A10" s="2">
        <f>IF(AND('Enter Data'!D94&gt;=0.27, 'Enter Data'!D94&lt;0.4, 'Enter Data'!B94&lt;=0.2), 9, 0)</f>
        <v>0</v>
      </c>
      <c r="B10" s="1" t="s">
        <v>30</v>
      </c>
      <c r="C10" s="1" t="s">
        <v>31</v>
      </c>
    </row>
    <row r="11" spans="1:3" x14ac:dyDescent="0.25">
      <c r="A11" s="2">
        <f>IF(AND('Enter Data'!D94&gt;=0.35, 'Enter Data'!B94&gt;0.45), 10, 0)</f>
        <v>0</v>
      </c>
      <c r="B11" s="1" t="s">
        <v>32</v>
      </c>
      <c r="C11" s="1" t="s">
        <v>33</v>
      </c>
    </row>
    <row r="12" spans="1:3" x14ac:dyDescent="0.25">
      <c r="A12" s="2">
        <f>IF(AND('Enter Data'!D94&gt;=0.4, 'Enter Data'!C94&gt;=0.4), 11, 0)</f>
        <v>0</v>
      </c>
      <c r="B12" s="1" t="s">
        <v>34</v>
      </c>
      <c r="C12" s="1" t="s">
        <v>35</v>
      </c>
    </row>
    <row r="13" spans="1:3" x14ac:dyDescent="0.25">
      <c r="A13" s="2">
        <f>IF(AND('Enter Data'!D94&gt;=0.4, 'Enter Data'!B94&lt;=0.45,'Enter Data'!C94&lt;0.4),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Data'!E94:I94)='Enter Data'!B94, 'Enter Data'!E94+'Enter Data'!F94&gt;=0.25, 'Enter Data'!G94&lt;0.5, 'Enter Data'!H94&lt;0.5, 'Enter Data'!I94&lt;0.5), 1, 0)</f>
        <v>0</v>
      </c>
      <c r="B17" s="1" t="s">
        <v>38</v>
      </c>
      <c r="C17" s="1" t="s">
        <v>39</v>
      </c>
    </row>
    <row r="18" spans="1:3" x14ac:dyDescent="0.25">
      <c r="A18" s="2">
        <f>IF(AND(SUM('Enter Data'!E94:I94)='Enter Data'!B94,SUM($A$17) = 0, 'Enter Data'!E94+'Enter Data'!F94+'Enter Data'!G94&gt;=0.25, 'Enter Data'!E94+'Enter Data'!F94&lt;0.25, 'Enter Data'!H94&lt;0.5,'Enter Data'!I94&lt;0.5), 2, 0)</f>
        <v>0</v>
      </c>
      <c r="B18" s="1" t="s">
        <v>40</v>
      </c>
      <c r="C18" s="1" t="s">
        <v>15</v>
      </c>
    </row>
    <row r="19" spans="1:3" x14ac:dyDescent="0.25">
      <c r="A19" s="2">
        <f>IF(AND(SUM('Enter Data'!E94:I94)='Enter Data'!B94,SUM($A$17:$A$18) = 0, 'Enter Data'!G94&gt;=0.5, 'Enter Data'!E94+'Enter Data'!F94&gt;=0.25), 3, 0)</f>
        <v>0</v>
      </c>
      <c r="B19" s="1" t="s">
        <v>41</v>
      </c>
      <c r="C19" s="1" t="s">
        <v>15</v>
      </c>
    </row>
    <row r="20" spans="1:3" x14ac:dyDescent="0.25">
      <c r="A20" s="2">
        <f>IF(AND(SUM('Enter Data'!E94:I94)='Enter Data'!B94,SUM($A$17:$A$19) = 0, 'Enter Data'!H94&gt;=0.5, 'Enter Data'!H94&gt;'Enter Data'!I94), 4, 0)</f>
        <v>0</v>
      </c>
      <c r="B20" s="1" t="s">
        <v>42</v>
      </c>
      <c r="C20" s="1" t="s">
        <v>43</v>
      </c>
    </row>
    <row r="21" spans="1:3" x14ac:dyDescent="0.25">
      <c r="A21" s="2">
        <f>IF(AND(SUM('Enter Data'!E94:I94)='Enter Data'!B94,SUM($A$17:$A$20) = 0, 'Enter Data'!E94+'Enter Data'!F94+'Enter Data'!G94&lt;0.25, 'Enter Data'!I94&lt;0.5), 5, 0)</f>
        <v>5</v>
      </c>
      <c r="B21" s="1" t="s">
        <v>44</v>
      </c>
      <c r="C21" s="1" t="s">
        <v>43</v>
      </c>
    </row>
    <row r="22" spans="1:3" x14ac:dyDescent="0.25">
      <c r="A22" s="2">
        <f>IF(AND(SUM('Enter Data'!E94:I94)='Enter Data'!B94,SUM($A$17:$A$21) = 0, 'Enter Data'!I94&gt;=0.5),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Data'!E94:I94)='Enter Data'!B94, 'Enter Data'!E94+'Enter Data'!F94&gt;=0.25, 'Enter Data'!G94&lt;0.5, 'Enter Data'!H94&lt;0.5, 'Enter Data'!I94&lt;0.5), 1, 0)</f>
        <v>0</v>
      </c>
      <c r="B26" s="1" t="s">
        <v>38</v>
      </c>
      <c r="C26" s="1" t="s">
        <v>48</v>
      </c>
    </row>
    <row r="27" spans="1:3" x14ac:dyDescent="0.25">
      <c r="A27" s="2">
        <f>IF(AND(SUM('Enter Data'!E94:I94)='Enter Data'!B94,SUM($A$26) = 0, 'Enter Data'!E94+'Enter Data'!F94+'Enter Data'!G94&gt;=0.25, 'Enter Data'!E94+'Enter Data'!F94&lt;0.25, 'Enter Data'!H94&lt;0.5,'Enter Data'!I94&lt;0.5), 2, 0)</f>
        <v>0</v>
      </c>
      <c r="B27" s="1" t="s">
        <v>40</v>
      </c>
      <c r="C27" s="1" t="s">
        <v>17</v>
      </c>
    </row>
    <row r="28" spans="1:3" x14ac:dyDescent="0.25">
      <c r="A28" s="2">
        <f>IF(AND(SUM('Enter Data'!E94:I94)='Enter Data'!B94,SUM($A$26:$A$27) = 0, 'Enter Data'!G94&gt;=0.5, 'Enter Data'!E94+'Enter Data'!F94&gt;=0.25),3, 0)</f>
        <v>0</v>
      </c>
      <c r="B28" s="1" t="s">
        <v>41</v>
      </c>
      <c r="C28" s="1" t="s">
        <v>17</v>
      </c>
    </row>
    <row r="29" spans="1:3" x14ac:dyDescent="0.25">
      <c r="A29" s="2">
        <f>IF(AND(SUM('Enter Data'!E94:I94)='Enter Data'!B94,SUM($A$26:$A$28) = 0, 'Enter Data'!H94&gt;=0.5), 4, 0)</f>
        <v>0</v>
      </c>
      <c r="B29" s="1" t="s">
        <v>49</v>
      </c>
      <c r="C29" s="1" t="s">
        <v>50</v>
      </c>
    </row>
    <row r="30" spans="1:3" x14ac:dyDescent="0.25">
      <c r="A30" s="2">
        <f>IF(AND(SUM('Enter Data'!E94:I94)='Enter Data'!B94,SUM($A$26:$A$29) = 0, 'Enter Data'!E94+'Enter Data'!F94+'Enter Data'!G94&lt;0.25, 'Enter Data'!I94&lt;0.5), 5, 0)</f>
        <v>5</v>
      </c>
      <c r="B30" s="1" t="s">
        <v>44</v>
      </c>
      <c r="C30" s="1" t="s">
        <v>50</v>
      </c>
    </row>
    <row r="31" spans="1:3" x14ac:dyDescent="0.25">
      <c r="A31" s="2">
        <f>IF(AND(SUM('Enter Data'!E94:I94)='Enter Data'!B94,SUM($A$26:$A$30) = 0, 'Enter Data'!I94&gt;=0.5),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Data'!E94:I94)='Enter Data'!B94, 'Enter Data'!E94+'Enter Data'!F94&gt;=0.25, 'Enter Data'!G94&lt;0.5, 'Enter Data'!H94&lt;0.5, 'Enter Data'!I94&lt;0.5), 1, 0)</f>
        <v>0</v>
      </c>
      <c r="B35" s="1" t="s">
        <v>38</v>
      </c>
      <c r="C35" s="1" t="s">
        <v>11</v>
      </c>
    </row>
    <row r="36" spans="1:3" x14ac:dyDescent="0.25">
      <c r="A36" s="2">
        <f>IF(AND(SUM('Enter Data'!E94:I94)='Enter Data'!B94,SUM($A$35) = 0,'Enter Data'!E94+'Enter Data'!F94+'Enter Data'!G94&gt;=0.3, 'Enter Data'!I94&gt;=0.3, 'Enter Data'!I94&lt;0.5), 2, 0)</f>
        <v>0</v>
      </c>
      <c r="B36" s="1" t="s">
        <v>53</v>
      </c>
      <c r="C36" s="1" t="s">
        <v>11</v>
      </c>
    </row>
    <row r="37" spans="1:3" x14ac:dyDescent="0.25">
      <c r="A37" s="2">
        <f>IF(AND(SUM('Enter Data'!E94:I94)='Enter Data'!B94,SUM($A$35:$A$36) = 0, 'Enter Data'!E94+'Enter Data'!F94+'Enter Data'!G94&gt;=0.3, 'Enter Data'!E94+'Enter Data'!F94&lt;0.25, 'Enter Data'!H94&lt;0.3,'Enter Data'!I94&lt;0.3), 3, 0)</f>
        <v>0</v>
      </c>
      <c r="B37" s="1" t="s">
        <v>54</v>
      </c>
      <c r="C37" s="1" t="s">
        <v>19</v>
      </c>
    </row>
    <row r="38" spans="1:3" x14ac:dyDescent="0.25">
      <c r="A38" s="2">
        <f>IF(AND(SUM('Enter Data'!E94:I94)='Enter Data'!B94,SUM($A$35:$A$37) = 0,'Enter Data'!E94+'Enter Data'!F94+'Enter Data'!G94&lt;=0.15,'Enter Data'!H94&lt;0.3,'Enter Data'!I94&lt;0.3,'Enter Data'!H94+'Enter Data'!I94&lt;0.4), 4, 0)</f>
        <v>4</v>
      </c>
      <c r="B38" s="1" t="s">
        <v>55</v>
      </c>
      <c r="C38" s="1" t="s">
        <v>19</v>
      </c>
    </row>
    <row r="39" spans="1:3" x14ac:dyDescent="0.25">
      <c r="A39" s="2">
        <f>IF(AND(SUM('Enter Data'!E94:I94)='Enter Data'!B94,SUM($A$35:$A$38) = 0,'Enter Data'!E94+'Enter Data'!F94&gt;=0.25, 'Enter Data'!G94&gt;=0.5), 5, 0)</f>
        <v>0</v>
      </c>
      <c r="B39" s="1" t="s">
        <v>56</v>
      </c>
      <c r="C39" s="1" t="s">
        <v>19</v>
      </c>
    </row>
    <row r="40" spans="1:3" x14ac:dyDescent="0.25">
      <c r="A40" s="2">
        <f>IF(AND(SUM('Enter Data'!E94:I94)='Enter Data'!B94,SUM($A$35:$A$39) = 0,'Enter Data'!H94&gt;=0.3,'Enter Data'!I94&lt;0.3, 'Enter Data'!E94+'Enter Data'!F94&lt;0.25), 6, 0)</f>
        <v>0</v>
      </c>
      <c r="B40" s="1" t="s">
        <v>57</v>
      </c>
      <c r="C40" s="1" t="s">
        <v>58</v>
      </c>
    </row>
    <row r="41" spans="1:3" x14ac:dyDescent="0.25">
      <c r="A41" s="2">
        <f>IF(AND(SUM('Enter Data'!E94:I94)='Enter Data'!B94,SUM($A$35:$A$40) = 0,'Enter Data'!E94+'Enter Data'!F94+'Enter Data'!G94&gt;=0.15, 'Enter Data'!E94+'Enter Data'!F94+'Enter Data'!G94&lt;0.3, 'Enter Data'!E94+'Enter Data'!F94&lt;0.25), 7, 0)</f>
        <v>0</v>
      </c>
      <c r="B41" s="1" t="s">
        <v>59</v>
      </c>
      <c r="C41" s="1" t="s">
        <v>58</v>
      </c>
    </row>
    <row r="42" spans="1:3" x14ac:dyDescent="0.25">
      <c r="A42" s="2">
        <f>IF(AND(SUM('Enter Data'!E94:I94)='Enter Data'!B94,SUM($A$35:$A$41) = 0,'Enter Data'!H94+'Enter Data'!I94&gt;=0.4, 'Enter Data'!H94&gt;='Enter Data'!I94, 'Enter Data'!E94+'Enter Data'!F94+'Enter Data'!G94&lt;=0.15), 8, 0)</f>
        <v>0</v>
      </c>
      <c r="B42" s="1" t="s">
        <v>60</v>
      </c>
      <c r="C42" s="1" t="s">
        <v>58</v>
      </c>
    </row>
    <row r="43" spans="1:3" x14ac:dyDescent="0.25">
      <c r="A43" s="2">
        <f>IF(AND(SUM('Enter Data'!E94:I94)='Enter Data'!B94,SUM($A$35:$A$42) = 0,'Enter Data'!E94+'Enter Data'!F94&gt;=0.25, 'Enter Data'!H94&gt;=0.5), 9, 0)</f>
        <v>0</v>
      </c>
      <c r="B43" s="1" t="s">
        <v>61</v>
      </c>
      <c r="C43" s="1" t="s">
        <v>58</v>
      </c>
    </row>
    <row r="44" spans="1:3" x14ac:dyDescent="0.25">
      <c r="A44" s="2">
        <f>IF(AND(SUM('Enter Data'!E94:I94)='Enter Data'!B94,SUM($A$35:$A$43) = 0,'Enter Data'!I94&gt;=0.3, 'Enter Data'!E94+'Enter Data'!F94+'Enter Data'!G94&lt;0.15, 'Enter Data'!I94&gt;'Enter Data'!H94), 10, 0)</f>
        <v>0</v>
      </c>
      <c r="B44" s="1" t="s">
        <v>62</v>
      </c>
      <c r="C44" s="1" t="s">
        <v>63</v>
      </c>
    </row>
    <row r="45" spans="1:3" x14ac:dyDescent="0.25">
      <c r="A45" s="2">
        <f>IF(AND(SUM('Enter Data'!E94:I94)='Enter Data'!B94,SUM($A$35:$A$44) = 0,'Enter Data'!H94+'Enter Data'!I94&gt;=0.4, 'Enter Data'!I94&gt;'Enter Data'!H94, 'Enter Data'!E94+'Enter Data'!F94+'Enter Data'!G94&lt;15), 11, 0)</f>
        <v>0</v>
      </c>
      <c r="B45" s="1" t="s">
        <v>64</v>
      </c>
      <c r="C45" s="1" t="s">
        <v>63</v>
      </c>
    </row>
    <row r="46" spans="1:3" x14ac:dyDescent="0.25">
      <c r="A46" s="2">
        <f>IF(AND(SUM('Enter Data'!E94:I94)='Enter Data'!B94,SUM($A$35:$A$45) = 0,'Enter Data'!E94+'Enter Data'!F94&gt;=0.25, 'Enter Data'!I94&gt;=0.5), 12, 0)</f>
        <v>0</v>
      </c>
      <c r="B46" s="1" t="s">
        <v>65</v>
      </c>
      <c r="C46" s="1" t="s">
        <v>63</v>
      </c>
    </row>
    <row r="47" spans="1:3" x14ac:dyDescent="0.25">
      <c r="A47" s="2">
        <f>IF(AND(SUM('Enter Data'!E94:I94)='Enter Data'!B94,SUM($A$35:$A$46) = 0,'Enter Data'!E94+'Enter Data'!F94+'Enter Data'!G94&gt;=0.3, 'Enter Data'!I94&gt;=0.5), 13, 0)</f>
        <v>0</v>
      </c>
      <c r="B47" s="1" t="s">
        <v>66</v>
      </c>
      <c r="C47" s="1" t="s">
        <v>63</v>
      </c>
    </row>
    <row r="48" spans="1:3" x14ac:dyDescent="0.25">
      <c r="A48" s="2">
        <f>SUM(A35:A47)+1</f>
        <v>5</v>
      </c>
      <c r="B48" s="4"/>
      <c r="C48" s="4"/>
    </row>
  </sheetData>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F0638-0F79-4660-93D9-018DEF1E787C}">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Data'!C95+1.5*'Enter Data'!D95&lt;0.15,1,0)</f>
        <v>0</v>
      </c>
      <c r="B2" s="1" t="s">
        <v>14</v>
      </c>
      <c r="C2" s="1" t="s">
        <v>15</v>
      </c>
    </row>
    <row r="3" spans="1:3" x14ac:dyDescent="0.25">
      <c r="A3" s="2">
        <f>IF(AND('Enter Data'!C95+1.5*'Enter Data'!D95&gt;=0.15, 'Enter Data'!C95+2*'Enter Data'!D95&lt;0.3), 2, 0)</f>
        <v>0</v>
      </c>
      <c r="B3" s="1" t="s">
        <v>16</v>
      </c>
      <c r="C3" s="1" t="s">
        <v>17</v>
      </c>
    </row>
    <row r="4" spans="1:3" x14ac:dyDescent="0.25">
      <c r="A4" s="2">
        <f>IF(OR(AND('Enter Data'!D95&gt;=0.07, 'Enter Data'!D95&lt;0.2,'Enter Data'!B95&gt;0.52,'Enter Data'!C95+2*'Enter Data'!D95&gt;=0.3), AND('Enter Data'!D95&lt;0.07, 'Enter Data'!C95&lt;0.5, 'Enter Data'!C95+2*'Enter Data'!D95&gt;=0.3)), 3,0)</f>
        <v>0</v>
      </c>
      <c r="B4" s="1" t="s">
        <v>18</v>
      </c>
      <c r="C4" s="1" t="s">
        <v>19</v>
      </c>
    </row>
    <row r="5" spans="1:3" x14ac:dyDescent="0.25">
      <c r="A5" s="2">
        <f>IF(AND('Enter Data'!D95&gt;=0.07, 'Enter Data'!D95&lt;0.27, 'Enter Data'!C95&gt;=0.28, 'Enter Data'!C95&lt;0.5, 'Enter Data'!B95&lt;=0.52), 4, 0)</f>
        <v>0</v>
      </c>
      <c r="B5" s="1" t="s">
        <v>20</v>
      </c>
      <c r="C5" s="1" t="s">
        <v>21</v>
      </c>
    </row>
    <row r="6" spans="1:3" x14ac:dyDescent="0.25">
      <c r="A6" s="2">
        <f>IF(OR(AND('Enter Data'!C95&gt;=0.5, 'Enter Data'!D95&gt;=0.12,'Enter Data'!D95&lt;0.27), AND('Enter Data'!C95&gt;=0.5,'Enter Data'!C95&lt;0.8,'Enter Data'!D95&lt;0.12)), 5,0)</f>
        <v>0</v>
      </c>
      <c r="B6" s="1" t="s">
        <v>22</v>
      </c>
      <c r="C6" s="1" t="s">
        <v>23</v>
      </c>
    </row>
    <row r="7" spans="1:3" x14ac:dyDescent="0.25">
      <c r="A7" s="2">
        <f>IF(AND('Enter Data'!C95&gt;=0.8, 'Enter Data'!D95&lt;0.12), 6, 0)</f>
        <v>6</v>
      </c>
      <c r="B7" s="1" t="s">
        <v>24</v>
      </c>
      <c r="C7" s="1" t="s">
        <v>25</v>
      </c>
    </row>
    <row r="8" spans="1:3" x14ac:dyDescent="0.25">
      <c r="A8" s="2">
        <f>IF(AND('Enter Data'!D95&gt;=0.2, 'Enter Data'!D95&lt;0.35, 'Enter Data'!C95&lt;0.28, 'Enter Data'!B95&gt;0.45), 7, 0)</f>
        <v>0</v>
      </c>
      <c r="B8" s="1" t="s">
        <v>26</v>
      </c>
      <c r="C8" s="1" t="s">
        <v>27</v>
      </c>
    </row>
    <row r="9" spans="1:3" x14ac:dyDescent="0.25">
      <c r="A9" s="2">
        <f>IF(AND('Enter Data'!D95&gt;=0.27, 'Enter Data'!D95&lt;0.4, 'Enter Data'!B95&gt;0.2, 'Enter Data'!B95&lt;=0.45), 8, 0)</f>
        <v>0</v>
      </c>
      <c r="B9" s="1" t="s">
        <v>28</v>
      </c>
      <c r="C9" s="1" t="s">
        <v>29</v>
      </c>
    </row>
    <row r="10" spans="1:3" x14ac:dyDescent="0.25">
      <c r="A10" s="2">
        <f>IF(AND('Enter Data'!D95&gt;=0.27, 'Enter Data'!D95&lt;0.4, 'Enter Data'!B95&lt;=0.2), 9, 0)</f>
        <v>0</v>
      </c>
      <c r="B10" s="1" t="s">
        <v>30</v>
      </c>
      <c r="C10" s="1" t="s">
        <v>31</v>
      </c>
    </row>
    <row r="11" spans="1:3" x14ac:dyDescent="0.25">
      <c r="A11" s="2">
        <f>IF(AND('Enter Data'!D95&gt;=0.35, 'Enter Data'!B95&gt;0.45), 10, 0)</f>
        <v>0</v>
      </c>
      <c r="B11" s="1" t="s">
        <v>32</v>
      </c>
      <c r="C11" s="1" t="s">
        <v>33</v>
      </c>
    </row>
    <row r="12" spans="1:3" x14ac:dyDescent="0.25">
      <c r="A12" s="2">
        <f>IF(AND('Enter Data'!D95&gt;=0.4, 'Enter Data'!C95&gt;=0.4), 11, 0)</f>
        <v>0</v>
      </c>
      <c r="B12" s="1" t="s">
        <v>34</v>
      </c>
      <c r="C12" s="1" t="s">
        <v>35</v>
      </c>
    </row>
    <row r="13" spans="1:3" x14ac:dyDescent="0.25">
      <c r="A13" s="2">
        <f>IF(AND('Enter Data'!D95&gt;=0.4, 'Enter Data'!B95&lt;=0.45,'Enter Data'!C95&lt;0.4),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Data'!E95:I95)='Enter Data'!B95, 'Enter Data'!E95+'Enter Data'!F95&gt;=0.25, 'Enter Data'!G95&lt;0.5, 'Enter Data'!H95&lt;0.5, 'Enter Data'!I95&lt;0.5), 1, 0)</f>
        <v>0</v>
      </c>
      <c r="B17" s="1" t="s">
        <v>38</v>
      </c>
      <c r="C17" s="1" t="s">
        <v>39</v>
      </c>
    </row>
    <row r="18" spans="1:3" x14ac:dyDescent="0.25">
      <c r="A18" s="2">
        <f>IF(AND(SUM('Enter Data'!E95:I95)='Enter Data'!B95,SUM($A$17) = 0, 'Enter Data'!E95+'Enter Data'!F95+'Enter Data'!G95&gt;=0.25, 'Enter Data'!E95+'Enter Data'!F95&lt;0.25, 'Enter Data'!H95&lt;0.5,'Enter Data'!I95&lt;0.5), 2, 0)</f>
        <v>0</v>
      </c>
      <c r="B18" s="1" t="s">
        <v>40</v>
      </c>
      <c r="C18" s="1" t="s">
        <v>15</v>
      </c>
    </row>
    <row r="19" spans="1:3" x14ac:dyDescent="0.25">
      <c r="A19" s="2">
        <f>IF(AND(SUM('Enter Data'!E95:I95)='Enter Data'!B95,SUM($A$17:$A$18) = 0, 'Enter Data'!G95&gt;=0.5, 'Enter Data'!E95+'Enter Data'!F95&gt;=0.25), 3, 0)</f>
        <v>0</v>
      </c>
      <c r="B19" s="1" t="s">
        <v>41</v>
      </c>
      <c r="C19" s="1" t="s">
        <v>15</v>
      </c>
    </row>
    <row r="20" spans="1:3" x14ac:dyDescent="0.25">
      <c r="A20" s="2">
        <f>IF(AND(SUM('Enter Data'!E95:I95)='Enter Data'!B95,SUM($A$17:$A$19) = 0, 'Enter Data'!H95&gt;=0.5, 'Enter Data'!H95&gt;'Enter Data'!I95), 4, 0)</f>
        <v>0</v>
      </c>
      <c r="B20" s="1" t="s">
        <v>42</v>
      </c>
      <c r="C20" s="1" t="s">
        <v>43</v>
      </c>
    </row>
    <row r="21" spans="1:3" x14ac:dyDescent="0.25">
      <c r="A21" s="2">
        <f>IF(AND(SUM('Enter Data'!E95:I95)='Enter Data'!B95,SUM($A$17:$A$20) = 0, 'Enter Data'!E95+'Enter Data'!F95+'Enter Data'!G95&lt;0.25, 'Enter Data'!I95&lt;0.5), 5, 0)</f>
        <v>5</v>
      </c>
      <c r="B21" s="1" t="s">
        <v>44</v>
      </c>
      <c r="C21" s="1" t="s">
        <v>43</v>
      </c>
    </row>
    <row r="22" spans="1:3" x14ac:dyDescent="0.25">
      <c r="A22" s="2">
        <f>IF(AND(SUM('Enter Data'!E95:I95)='Enter Data'!B95,SUM($A$17:$A$21) = 0, 'Enter Data'!I95&gt;=0.5),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Data'!E95:I95)='Enter Data'!B95, 'Enter Data'!E95+'Enter Data'!F95&gt;=0.25, 'Enter Data'!G95&lt;0.5, 'Enter Data'!H95&lt;0.5, 'Enter Data'!I95&lt;0.5), 1, 0)</f>
        <v>0</v>
      </c>
      <c r="B26" s="1" t="s">
        <v>38</v>
      </c>
      <c r="C26" s="1" t="s">
        <v>48</v>
      </c>
    </row>
    <row r="27" spans="1:3" x14ac:dyDescent="0.25">
      <c r="A27" s="2">
        <f>IF(AND(SUM('Enter Data'!E95:I95)='Enter Data'!B95,SUM($A$26) = 0, 'Enter Data'!E95+'Enter Data'!F95+'Enter Data'!G95&gt;=0.25, 'Enter Data'!E95+'Enter Data'!F95&lt;0.25, 'Enter Data'!H95&lt;0.5,'Enter Data'!I95&lt;0.5), 2, 0)</f>
        <v>0</v>
      </c>
      <c r="B27" s="1" t="s">
        <v>40</v>
      </c>
      <c r="C27" s="1" t="s">
        <v>17</v>
      </c>
    </row>
    <row r="28" spans="1:3" x14ac:dyDescent="0.25">
      <c r="A28" s="2">
        <f>IF(AND(SUM('Enter Data'!E95:I95)='Enter Data'!B95,SUM($A$26:$A$27) = 0, 'Enter Data'!G95&gt;=0.5, 'Enter Data'!E95+'Enter Data'!F95&gt;=0.25),3, 0)</f>
        <v>0</v>
      </c>
      <c r="B28" s="1" t="s">
        <v>41</v>
      </c>
      <c r="C28" s="1" t="s">
        <v>17</v>
      </c>
    </row>
    <row r="29" spans="1:3" x14ac:dyDescent="0.25">
      <c r="A29" s="2">
        <f>IF(AND(SUM('Enter Data'!E95:I95)='Enter Data'!B95,SUM($A$26:$A$28) = 0, 'Enter Data'!H95&gt;=0.5), 4, 0)</f>
        <v>0</v>
      </c>
      <c r="B29" s="1" t="s">
        <v>49</v>
      </c>
      <c r="C29" s="1" t="s">
        <v>50</v>
      </c>
    </row>
    <row r="30" spans="1:3" x14ac:dyDescent="0.25">
      <c r="A30" s="2">
        <f>IF(AND(SUM('Enter Data'!E95:I95)='Enter Data'!B95,SUM($A$26:$A$29) = 0, 'Enter Data'!E95+'Enter Data'!F95+'Enter Data'!G95&lt;0.25, 'Enter Data'!I95&lt;0.5), 5, 0)</f>
        <v>5</v>
      </c>
      <c r="B30" s="1" t="s">
        <v>44</v>
      </c>
      <c r="C30" s="1" t="s">
        <v>50</v>
      </c>
    </row>
    <row r="31" spans="1:3" x14ac:dyDescent="0.25">
      <c r="A31" s="2">
        <f>IF(AND(SUM('Enter Data'!E95:I95)='Enter Data'!B95,SUM($A$26:$A$30) = 0, 'Enter Data'!I95&gt;=0.5),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Data'!E95:I95)='Enter Data'!B95, 'Enter Data'!E95+'Enter Data'!F95&gt;=0.25, 'Enter Data'!G95&lt;0.5, 'Enter Data'!H95&lt;0.5, 'Enter Data'!I95&lt;0.5), 1, 0)</f>
        <v>0</v>
      </c>
      <c r="B35" s="1" t="s">
        <v>38</v>
      </c>
      <c r="C35" s="1" t="s">
        <v>11</v>
      </c>
    </row>
    <row r="36" spans="1:3" x14ac:dyDescent="0.25">
      <c r="A36" s="2">
        <f>IF(AND(SUM('Enter Data'!E95:I95)='Enter Data'!B95,SUM($A$35) = 0,'Enter Data'!E95+'Enter Data'!F95+'Enter Data'!G95&gt;=0.3, 'Enter Data'!I95&gt;=0.3, 'Enter Data'!I95&lt;0.5), 2, 0)</f>
        <v>0</v>
      </c>
      <c r="B36" s="1" t="s">
        <v>53</v>
      </c>
      <c r="C36" s="1" t="s">
        <v>11</v>
      </c>
    </row>
    <row r="37" spans="1:3" x14ac:dyDescent="0.25">
      <c r="A37" s="2">
        <f>IF(AND(SUM('Enter Data'!E95:I95)='Enter Data'!B95,SUM($A$35:$A$36) = 0, 'Enter Data'!E95+'Enter Data'!F95+'Enter Data'!G95&gt;=0.3, 'Enter Data'!E95+'Enter Data'!F95&lt;0.25, 'Enter Data'!H95&lt;0.3,'Enter Data'!I95&lt;0.3), 3, 0)</f>
        <v>0</v>
      </c>
      <c r="B37" s="1" t="s">
        <v>54</v>
      </c>
      <c r="C37" s="1" t="s">
        <v>19</v>
      </c>
    </row>
    <row r="38" spans="1:3" x14ac:dyDescent="0.25">
      <c r="A38" s="2">
        <f>IF(AND(SUM('Enter Data'!E95:I95)='Enter Data'!B95,SUM($A$35:$A$37) = 0,'Enter Data'!E95+'Enter Data'!F95+'Enter Data'!G95&lt;=0.15,'Enter Data'!H95&lt;0.3,'Enter Data'!I95&lt;0.3,'Enter Data'!H95+'Enter Data'!I95&lt;0.4), 4, 0)</f>
        <v>4</v>
      </c>
      <c r="B38" s="1" t="s">
        <v>55</v>
      </c>
      <c r="C38" s="1" t="s">
        <v>19</v>
      </c>
    </row>
    <row r="39" spans="1:3" x14ac:dyDescent="0.25">
      <c r="A39" s="2">
        <f>IF(AND(SUM('Enter Data'!E95:I95)='Enter Data'!B95,SUM($A$35:$A$38) = 0,'Enter Data'!E95+'Enter Data'!F95&gt;=0.25, 'Enter Data'!G95&gt;=0.5), 5, 0)</f>
        <v>0</v>
      </c>
      <c r="B39" s="1" t="s">
        <v>56</v>
      </c>
      <c r="C39" s="1" t="s">
        <v>19</v>
      </c>
    </row>
    <row r="40" spans="1:3" x14ac:dyDescent="0.25">
      <c r="A40" s="2">
        <f>IF(AND(SUM('Enter Data'!E95:I95)='Enter Data'!B95,SUM($A$35:$A$39) = 0,'Enter Data'!H95&gt;=0.3,'Enter Data'!I95&lt;0.3, 'Enter Data'!E95+'Enter Data'!F95&lt;0.25), 6, 0)</f>
        <v>0</v>
      </c>
      <c r="B40" s="1" t="s">
        <v>57</v>
      </c>
      <c r="C40" s="1" t="s">
        <v>58</v>
      </c>
    </row>
    <row r="41" spans="1:3" x14ac:dyDescent="0.25">
      <c r="A41" s="2">
        <f>IF(AND(SUM('Enter Data'!E95:I95)='Enter Data'!B95,SUM($A$35:$A$40) = 0,'Enter Data'!E95+'Enter Data'!F95+'Enter Data'!G95&gt;=0.15, 'Enter Data'!E95+'Enter Data'!F95+'Enter Data'!G95&lt;0.3, 'Enter Data'!E95+'Enter Data'!F95&lt;0.25), 7, 0)</f>
        <v>0</v>
      </c>
      <c r="B41" s="1" t="s">
        <v>59</v>
      </c>
      <c r="C41" s="1" t="s">
        <v>58</v>
      </c>
    </row>
    <row r="42" spans="1:3" x14ac:dyDescent="0.25">
      <c r="A42" s="2">
        <f>IF(AND(SUM('Enter Data'!E95:I95)='Enter Data'!B95,SUM($A$35:$A$41) = 0,'Enter Data'!H95+'Enter Data'!I95&gt;=0.4, 'Enter Data'!H95&gt;='Enter Data'!I95, 'Enter Data'!E95+'Enter Data'!F95+'Enter Data'!G95&lt;=0.15), 8, 0)</f>
        <v>0</v>
      </c>
      <c r="B42" s="1" t="s">
        <v>60</v>
      </c>
      <c r="C42" s="1" t="s">
        <v>58</v>
      </c>
    </row>
    <row r="43" spans="1:3" x14ac:dyDescent="0.25">
      <c r="A43" s="2">
        <f>IF(AND(SUM('Enter Data'!E95:I95)='Enter Data'!B95,SUM($A$35:$A$42) = 0,'Enter Data'!E95+'Enter Data'!F95&gt;=0.25, 'Enter Data'!H95&gt;=0.5), 9, 0)</f>
        <v>0</v>
      </c>
      <c r="B43" s="1" t="s">
        <v>61</v>
      </c>
      <c r="C43" s="1" t="s">
        <v>58</v>
      </c>
    </row>
    <row r="44" spans="1:3" x14ac:dyDescent="0.25">
      <c r="A44" s="2">
        <f>IF(AND(SUM('Enter Data'!E95:I95)='Enter Data'!B95,SUM($A$35:$A$43) = 0,'Enter Data'!I95&gt;=0.3, 'Enter Data'!E95+'Enter Data'!F95+'Enter Data'!G95&lt;0.15, 'Enter Data'!I95&gt;'Enter Data'!H95), 10, 0)</f>
        <v>0</v>
      </c>
      <c r="B44" s="1" t="s">
        <v>62</v>
      </c>
      <c r="C44" s="1" t="s">
        <v>63</v>
      </c>
    </row>
    <row r="45" spans="1:3" x14ac:dyDescent="0.25">
      <c r="A45" s="2">
        <f>IF(AND(SUM('Enter Data'!E95:I95)='Enter Data'!B95,SUM($A$35:$A$44) = 0,'Enter Data'!H95+'Enter Data'!I95&gt;=0.4, 'Enter Data'!I95&gt;'Enter Data'!H95, 'Enter Data'!E95+'Enter Data'!F95+'Enter Data'!G95&lt;15), 11, 0)</f>
        <v>0</v>
      </c>
      <c r="B45" s="1" t="s">
        <v>64</v>
      </c>
      <c r="C45" s="1" t="s">
        <v>63</v>
      </c>
    </row>
    <row r="46" spans="1:3" x14ac:dyDescent="0.25">
      <c r="A46" s="2">
        <f>IF(AND(SUM('Enter Data'!E95:I95)='Enter Data'!B95,SUM($A$35:$A$45) = 0,'Enter Data'!E95+'Enter Data'!F95&gt;=0.25, 'Enter Data'!I95&gt;=0.5), 12, 0)</f>
        <v>0</v>
      </c>
      <c r="B46" s="1" t="s">
        <v>65</v>
      </c>
      <c r="C46" s="1" t="s">
        <v>63</v>
      </c>
    </row>
    <row r="47" spans="1:3" x14ac:dyDescent="0.25">
      <c r="A47" s="2">
        <f>IF(AND(SUM('Enter Data'!E95:I95)='Enter Data'!B95,SUM($A$35:$A$46) = 0,'Enter Data'!E95+'Enter Data'!F95+'Enter Data'!G95&gt;=0.3, 'Enter Data'!I95&gt;=0.5), 13, 0)</f>
        <v>0</v>
      </c>
      <c r="B47" s="1" t="s">
        <v>66</v>
      </c>
      <c r="C47" s="1" t="s">
        <v>63</v>
      </c>
    </row>
    <row r="48" spans="1:3" x14ac:dyDescent="0.25">
      <c r="A48" s="2">
        <f>SUM(A35:A47)+1</f>
        <v>5</v>
      </c>
      <c r="B48" s="4"/>
      <c r="C48" s="4"/>
    </row>
  </sheetData>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74F8F-916A-430E-AA96-BB558271A25E}">
  <dimension ref="A1:C48"/>
  <sheetViews>
    <sheetView workbookViewId="0">
      <selection sqref="A1:A48"/>
    </sheetView>
  </sheetViews>
  <sheetFormatPr defaultRowHeight="15" x14ac:dyDescent="0.25"/>
  <cols>
    <col min="1" max="1" width="15.7109375" customWidth="1"/>
    <col min="2" max="2" width="100.85546875" customWidth="1"/>
    <col min="3" max="3" width="33.140625" customWidth="1"/>
  </cols>
  <sheetData>
    <row r="1" spans="1:3" x14ac:dyDescent="0.25">
      <c r="A1" s="1" t="s">
        <v>13</v>
      </c>
      <c r="B1" s="1"/>
      <c r="C1" s="1"/>
    </row>
    <row r="2" spans="1:3" x14ac:dyDescent="0.25">
      <c r="A2" s="2">
        <f>IF('Enter Data'!C96+1.5*'Enter Data'!D96&lt;0.15,1,0)</f>
        <v>0</v>
      </c>
      <c r="B2" s="1" t="s">
        <v>14</v>
      </c>
      <c r="C2" s="1" t="s">
        <v>15</v>
      </c>
    </row>
    <row r="3" spans="1:3" x14ac:dyDescent="0.25">
      <c r="A3" s="2">
        <f>IF(AND('Enter Data'!C96+1.5*'Enter Data'!D96&gt;=0.15, 'Enter Data'!C96+2*'Enter Data'!D96&lt;0.3), 2, 0)</f>
        <v>0</v>
      </c>
      <c r="B3" s="1" t="s">
        <v>16</v>
      </c>
      <c r="C3" s="1" t="s">
        <v>17</v>
      </c>
    </row>
    <row r="4" spans="1:3" x14ac:dyDescent="0.25">
      <c r="A4" s="2">
        <f>IF(OR(AND('Enter Data'!D96&gt;=0.07, 'Enter Data'!D96&lt;0.2,'Enter Data'!B96&gt;0.52,'Enter Data'!C96+2*'Enter Data'!D96&gt;=0.3), AND('Enter Data'!D96&lt;0.07, 'Enter Data'!C96&lt;0.5, 'Enter Data'!C96+2*'Enter Data'!D96&gt;=0.3)), 3,0)</f>
        <v>0</v>
      </c>
      <c r="B4" s="1" t="s">
        <v>18</v>
      </c>
      <c r="C4" s="1" t="s">
        <v>19</v>
      </c>
    </row>
    <row r="5" spans="1:3" x14ac:dyDescent="0.25">
      <c r="A5" s="2">
        <f>IF(AND('Enter Data'!D96&gt;=0.07, 'Enter Data'!D96&lt;0.27, 'Enter Data'!C96&gt;=0.28, 'Enter Data'!C96&lt;0.5, 'Enter Data'!B96&lt;=0.52), 4, 0)</f>
        <v>0</v>
      </c>
      <c r="B5" s="1" t="s">
        <v>20</v>
      </c>
      <c r="C5" s="1" t="s">
        <v>21</v>
      </c>
    </row>
    <row r="6" spans="1:3" x14ac:dyDescent="0.25">
      <c r="A6" s="2">
        <f>IF(OR(AND('Enter Data'!C96&gt;=0.5, 'Enter Data'!D96&gt;=0.12,'Enter Data'!D96&lt;0.27), AND('Enter Data'!C96&gt;=0.5,'Enter Data'!C96&lt;0.8,'Enter Data'!D96&lt;0.12)), 5,0)</f>
        <v>0</v>
      </c>
      <c r="B6" s="1" t="s">
        <v>22</v>
      </c>
      <c r="C6" s="1" t="s">
        <v>23</v>
      </c>
    </row>
    <row r="7" spans="1:3" x14ac:dyDescent="0.25">
      <c r="A7" s="2">
        <f>IF(AND('Enter Data'!C96&gt;=0.8, 'Enter Data'!D96&lt;0.12), 6, 0)</f>
        <v>6</v>
      </c>
      <c r="B7" s="1" t="s">
        <v>24</v>
      </c>
      <c r="C7" s="1" t="s">
        <v>25</v>
      </c>
    </row>
    <row r="8" spans="1:3" x14ac:dyDescent="0.25">
      <c r="A8" s="2">
        <f>IF(AND('Enter Data'!D96&gt;=0.2, 'Enter Data'!D96&lt;0.35, 'Enter Data'!C96&lt;0.28, 'Enter Data'!B96&gt;0.45), 7, 0)</f>
        <v>0</v>
      </c>
      <c r="B8" s="1" t="s">
        <v>26</v>
      </c>
      <c r="C8" s="1" t="s">
        <v>27</v>
      </c>
    </row>
    <row r="9" spans="1:3" x14ac:dyDescent="0.25">
      <c r="A9" s="2">
        <f>IF(AND('Enter Data'!D96&gt;=0.27, 'Enter Data'!D96&lt;0.4, 'Enter Data'!B96&gt;0.2, 'Enter Data'!B96&lt;=0.45), 8, 0)</f>
        <v>0</v>
      </c>
      <c r="B9" s="1" t="s">
        <v>28</v>
      </c>
      <c r="C9" s="1" t="s">
        <v>29</v>
      </c>
    </row>
    <row r="10" spans="1:3" x14ac:dyDescent="0.25">
      <c r="A10" s="2">
        <f>IF(AND('Enter Data'!D96&gt;=0.27, 'Enter Data'!D96&lt;0.4, 'Enter Data'!B96&lt;=0.2), 9, 0)</f>
        <v>0</v>
      </c>
      <c r="B10" s="1" t="s">
        <v>30</v>
      </c>
      <c r="C10" s="1" t="s">
        <v>31</v>
      </c>
    </row>
    <row r="11" spans="1:3" x14ac:dyDescent="0.25">
      <c r="A11" s="2">
        <f>IF(AND('Enter Data'!D96&gt;=0.35, 'Enter Data'!B96&gt;0.45), 10, 0)</f>
        <v>0</v>
      </c>
      <c r="B11" s="1" t="s">
        <v>32</v>
      </c>
      <c r="C11" s="1" t="s">
        <v>33</v>
      </c>
    </row>
    <row r="12" spans="1:3" x14ac:dyDescent="0.25">
      <c r="A12" s="2">
        <f>IF(AND('Enter Data'!D96&gt;=0.4, 'Enter Data'!C96&gt;=0.4), 11, 0)</f>
        <v>0</v>
      </c>
      <c r="B12" s="1" t="s">
        <v>34</v>
      </c>
      <c r="C12" s="1" t="s">
        <v>35</v>
      </c>
    </row>
    <row r="13" spans="1:3" x14ac:dyDescent="0.25">
      <c r="A13" s="2">
        <f>IF(AND('Enter Data'!D96&gt;=0.4, 'Enter Data'!B96&lt;=0.45,'Enter Data'!C96&lt;0.4), 12, 0)</f>
        <v>0</v>
      </c>
      <c r="B13" s="1" t="s">
        <v>36</v>
      </c>
      <c r="C13" s="1" t="s">
        <v>37</v>
      </c>
    </row>
    <row r="14" spans="1:3" x14ac:dyDescent="0.25">
      <c r="A14" s="2">
        <f>SUM(A2:A13)</f>
        <v>6</v>
      </c>
      <c r="B14" s="1"/>
      <c r="C14" s="1"/>
    </row>
    <row r="15" spans="1:3" x14ac:dyDescent="0.25">
      <c r="A15" s="1"/>
      <c r="B15" s="1"/>
      <c r="C15" s="1"/>
    </row>
    <row r="16" spans="1:3" x14ac:dyDescent="0.25">
      <c r="A16" s="1" t="s">
        <v>1</v>
      </c>
      <c r="B16" s="1"/>
      <c r="C16" s="1"/>
    </row>
    <row r="17" spans="1:3" x14ac:dyDescent="0.25">
      <c r="A17" s="2">
        <f>IF(AND(SUM('Enter Data'!E96:I96)='Enter Data'!B96, 'Enter Data'!E96+'Enter Data'!F96&gt;=0.25, 'Enter Data'!G96&lt;0.5, 'Enter Data'!H96&lt;0.5, 'Enter Data'!I96&lt;0.5), 1, 0)</f>
        <v>0</v>
      </c>
      <c r="B17" s="1" t="s">
        <v>38</v>
      </c>
      <c r="C17" s="1" t="s">
        <v>39</v>
      </c>
    </row>
    <row r="18" spans="1:3" x14ac:dyDescent="0.25">
      <c r="A18" s="2">
        <f>IF(AND(SUM('Enter Data'!E96:I96)='Enter Data'!B96,SUM($A$17) = 0, 'Enter Data'!E96+'Enter Data'!F96+'Enter Data'!G96&gt;=0.25, 'Enter Data'!E96+'Enter Data'!F96&lt;0.25, 'Enter Data'!H96&lt;0.5,'Enter Data'!I96&lt;0.5), 2, 0)</f>
        <v>0</v>
      </c>
      <c r="B18" s="1" t="s">
        <v>40</v>
      </c>
      <c r="C18" s="1" t="s">
        <v>15</v>
      </c>
    </row>
    <row r="19" spans="1:3" x14ac:dyDescent="0.25">
      <c r="A19" s="2">
        <f>IF(AND(SUM('Enter Data'!E96:I96)='Enter Data'!B96,SUM($A$17:$A$18) = 0, 'Enter Data'!G96&gt;=0.5, 'Enter Data'!E96+'Enter Data'!F96&gt;=0.25), 3, 0)</f>
        <v>0</v>
      </c>
      <c r="B19" s="1" t="s">
        <v>41</v>
      </c>
      <c r="C19" s="1" t="s">
        <v>15</v>
      </c>
    </row>
    <row r="20" spans="1:3" x14ac:dyDescent="0.25">
      <c r="A20" s="2">
        <f>IF(AND(SUM('Enter Data'!E96:I96)='Enter Data'!B96,SUM($A$17:$A$19) = 0, 'Enter Data'!H96&gt;=0.5, 'Enter Data'!H96&gt;'Enter Data'!I96), 4, 0)</f>
        <v>0</v>
      </c>
      <c r="B20" s="1" t="s">
        <v>42</v>
      </c>
      <c r="C20" s="1" t="s">
        <v>43</v>
      </c>
    </row>
    <row r="21" spans="1:3" x14ac:dyDescent="0.25">
      <c r="A21" s="2">
        <f>IF(AND(SUM('Enter Data'!E96:I96)='Enter Data'!B96,SUM($A$17:$A$20) = 0, 'Enter Data'!E96+'Enter Data'!F96+'Enter Data'!G96&lt;0.25, 'Enter Data'!I96&lt;0.5), 5, 0)</f>
        <v>5</v>
      </c>
      <c r="B21" s="1" t="s">
        <v>44</v>
      </c>
      <c r="C21" s="1" t="s">
        <v>43</v>
      </c>
    </row>
    <row r="22" spans="1:3" x14ac:dyDescent="0.25">
      <c r="A22" s="2">
        <f>IF(AND(SUM('Enter Data'!E96:I96)='Enter Data'!B96,SUM($A$17:$A$21) = 0, 'Enter Data'!I96&gt;=0.5), 6, 0)</f>
        <v>0</v>
      </c>
      <c r="B22" s="1" t="s">
        <v>45</v>
      </c>
      <c r="C22" s="1" t="s">
        <v>46</v>
      </c>
    </row>
    <row r="23" spans="1:3" x14ac:dyDescent="0.25">
      <c r="A23" s="3">
        <f>SUM(A17:A22)+1</f>
        <v>6</v>
      </c>
      <c r="B23" s="1"/>
      <c r="C23" s="1"/>
    </row>
    <row r="24" spans="1:3" x14ac:dyDescent="0.25">
      <c r="A24" s="1"/>
      <c r="B24" s="1"/>
      <c r="C24" s="1"/>
    </row>
    <row r="25" spans="1:3" x14ac:dyDescent="0.25">
      <c r="A25" s="1" t="s">
        <v>47</v>
      </c>
      <c r="B25" s="1"/>
      <c r="C25" s="1"/>
    </row>
    <row r="26" spans="1:3" x14ac:dyDescent="0.25">
      <c r="A26" s="2">
        <f>IF(AND(SUM('Enter Data'!E96:I96)='Enter Data'!B96, 'Enter Data'!E96+'Enter Data'!F96&gt;=0.25, 'Enter Data'!G96&lt;0.5, 'Enter Data'!H96&lt;0.5, 'Enter Data'!I96&lt;0.5), 1, 0)</f>
        <v>0</v>
      </c>
      <c r="B26" s="1" t="s">
        <v>38</v>
      </c>
      <c r="C26" s="1" t="s">
        <v>48</v>
      </c>
    </row>
    <row r="27" spans="1:3" x14ac:dyDescent="0.25">
      <c r="A27" s="2">
        <f>IF(AND(SUM('Enter Data'!E96:I96)='Enter Data'!B96,SUM($A$26) = 0, 'Enter Data'!E96+'Enter Data'!F96+'Enter Data'!G96&gt;=0.25, 'Enter Data'!E96+'Enter Data'!F96&lt;0.25, 'Enter Data'!H96&lt;0.5,'Enter Data'!I96&lt;0.5), 2, 0)</f>
        <v>0</v>
      </c>
      <c r="B27" s="1" t="s">
        <v>40</v>
      </c>
      <c r="C27" s="1" t="s">
        <v>17</v>
      </c>
    </row>
    <row r="28" spans="1:3" x14ac:dyDescent="0.25">
      <c r="A28" s="2">
        <f>IF(AND(SUM('Enter Data'!E96:I96)='Enter Data'!B96,SUM($A$26:$A$27) = 0, 'Enter Data'!G96&gt;=0.5, 'Enter Data'!E96+'Enter Data'!F96&gt;=0.25),3, 0)</f>
        <v>0</v>
      </c>
      <c r="B28" s="1" t="s">
        <v>41</v>
      </c>
      <c r="C28" s="1" t="s">
        <v>17</v>
      </c>
    </row>
    <row r="29" spans="1:3" x14ac:dyDescent="0.25">
      <c r="A29" s="2">
        <f>IF(AND(SUM('Enter Data'!E96:I96)='Enter Data'!B96,SUM($A$26:$A$28) = 0, 'Enter Data'!H96&gt;=0.5), 4, 0)</f>
        <v>0</v>
      </c>
      <c r="B29" s="1" t="s">
        <v>49</v>
      </c>
      <c r="C29" s="1" t="s">
        <v>50</v>
      </c>
    </row>
    <row r="30" spans="1:3" x14ac:dyDescent="0.25">
      <c r="A30" s="2">
        <f>IF(AND(SUM('Enter Data'!E96:I96)='Enter Data'!B96,SUM($A$26:$A$29) = 0, 'Enter Data'!E96+'Enter Data'!F96+'Enter Data'!G96&lt;0.25, 'Enter Data'!I96&lt;0.5), 5, 0)</f>
        <v>5</v>
      </c>
      <c r="B30" s="1" t="s">
        <v>44</v>
      </c>
      <c r="C30" s="1" t="s">
        <v>50</v>
      </c>
    </row>
    <row r="31" spans="1:3" x14ac:dyDescent="0.25">
      <c r="A31" s="2">
        <f>IF(AND(SUM('Enter Data'!E96:I96)='Enter Data'!B96,SUM($A$26:$A$30) = 0, 'Enter Data'!I96&gt;=0.5), 6, 0)</f>
        <v>0</v>
      </c>
      <c r="B31" s="1" t="s">
        <v>45</v>
      </c>
      <c r="C31" s="1" t="s">
        <v>51</v>
      </c>
    </row>
    <row r="32" spans="1:3" x14ac:dyDescent="0.25">
      <c r="A32" s="3">
        <f>SUM(A26:A31)+1</f>
        <v>6</v>
      </c>
      <c r="B32" s="1"/>
      <c r="C32" s="1"/>
    </row>
    <row r="33" spans="1:3" x14ac:dyDescent="0.25">
      <c r="A33" s="1"/>
      <c r="B33" s="1"/>
      <c r="C33" s="1"/>
    </row>
    <row r="34" spans="1:3" x14ac:dyDescent="0.25">
      <c r="A34" s="1" t="s">
        <v>52</v>
      </c>
      <c r="B34" s="1"/>
      <c r="C34" s="1"/>
    </row>
    <row r="35" spans="1:3" x14ac:dyDescent="0.25">
      <c r="A35" s="2">
        <f>IF(AND(SUM('Enter Data'!E96:I96)='Enter Data'!B96, 'Enter Data'!E96+'Enter Data'!F96&gt;=0.25, 'Enter Data'!G96&lt;0.5, 'Enter Data'!H96&lt;0.5, 'Enter Data'!I96&lt;0.5), 1, 0)</f>
        <v>0</v>
      </c>
      <c r="B35" s="1" t="s">
        <v>38</v>
      </c>
      <c r="C35" s="1" t="s">
        <v>11</v>
      </c>
    </row>
    <row r="36" spans="1:3" x14ac:dyDescent="0.25">
      <c r="A36" s="2">
        <f>IF(AND(SUM('Enter Data'!E96:I96)='Enter Data'!B96,SUM($A$35) = 0,'Enter Data'!E96+'Enter Data'!F96+'Enter Data'!G96&gt;=0.3, 'Enter Data'!I96&gt;=0.3, 'Enter Data'!I96&lt;0.5), 2, 0)</f>
        <v>0</v>
      </c>
      <c r="B36" s="1" t="s">
        <v>53</v>
      </c>
      <c r="C36" s="1" t="s">
        <v>11</v>
      </c>
    </row>
    <row r="37" spans="1:3" x14ac:dyDescent="0.25">
      <c r="A37" s="2">
        <f>IF(AND(SUM('Enter Data'!E96:I96)='Enter Data'!B96,SUM($A$35:$A$36) = 0, 'Enter Data'!E96+'Enter Data'!F96+'Enter Data'!G96&gt;=0.3, 'Enter Data'!E96+'Enter Data'!F96&lt;0.25, 'Enter Data'!H96&lt;0.3,'Enter Data'!I96&lt;0.3), 3, 0)</f>
        <v>0</v>
      </c>
      <c r="B37" s="1" t="s">
        <v>54</v>
      </c>
      <c r="C37" s="1" t="s">
        <v>19</v>
      </c>
    </row>
    <row r="38" spans="1:3" x14ac:dyDescent="0.25">
      <c r="A38" s="2">
        <f>IF(AND(SUM('Enter Data'!E96:I96)='Enter Data'!B96,SUM($A$35:$A$37) = 0,'Enter Data'!E96+'Enter Data'!F96+'Enter Data'!G96&lt;=0.15,'Enter Data'!H96&lt;0.3,'Enter Data'!I96&lt;0.3,'Enter Data'!H96+'Enter Data'!I96&lt;0.4), 4, 0)</f>
        <v>4</v>
      </c>
      <c r="B38" s="1" t="s">
        <v>55</v>
      </c>
      <c r="C38" s="1" t="s">
        <v>19</v>
      </c>
    </row>
    <row r="39" spans="1:3" x14ac:dyDescent="0.25">
      <c r="A39" s="2">
        <f>IF(AND(SUM('Enter Data'!E96:I96)='Enter Data'!B96,SUM($A$35:$A$38) = 0,'Enter Data'!E96+'Enter Data'!F96&gt;=0.25, 'Enter Data'!G96&gt;=0.5), 5, 0)</f>
        <v>0</v>
      </c>
      <c r="B39" s="1" t="s">
        <v>56</v>
      </c>
      <c r="C39" s="1" t="s">
        <v>19</v>
      </c>
    </row>
    <row r="40" spans="1:3" x14ac:dyDescent="0.25">
      <c r="A40" s="2">
        <f>IF(AND(SUM('Enter Data'!E96:I96)='Enter Data'!B96,SUM($A$35:$A$39) = 0,'Enter Data'!H96&gt;=0.3,'Enter Data'!I96&lt;0.3, 'Enter Data'!E96+'Enter Data'!F96&lt;0.25), 6, 0)</f>
        <v>0</v>
      </c>
      <c r="B40" s="1" t="s">
        <v>57</v>
      </c>
      <c r="C40" s="1" t="s">
        <v>58</v>
      </c>
    </row>
    <row r="41" spans="1:3" x14ac:dyDescent="0.25">
      <c r="A41" s="2">
        <f>IF(AND(SUM('Enter Data'!E96:I96)='Enter Data'!B96,SUM($A$35:$A$40) = 0,'Enter Data'!E96+'Enter Data'!F96+'Enter Data'!G96&gt;=0.15, 'Enter Data'!E96+'Enter Data'!F96+'Enter Data'!G96&lt;0.3, 'Enter Data'!E96+'Enter Data'!F96&lt;0.25), 7, 0)</f>
        <v>0</v>
      </c>
      <c r="B41" s="1" t="s">
        <v>59</v>
      </c>
      <c r="C41" s="1" t="s">
        <v>58</v>
      </c>
    </row>
    <row r="42" spans="1:3" x14ac:dyDescent="0.25">
      <c r="A42" s="2">
        <f>IF(AND(SUM('Enter Data'!E96:I96)='Enter Data'!B96,SUM($A$35:$A$41) = 0,'Enter Data'!H96+'Enter Data'!I96&gt;=0.4, 'Enter Data'!H96&gt;='Enter Data'!I96, 'Enter Data'!E96+'Enter Data'!F96+'Enter Data'!G96&lt;=0.15), 8, 0)</f>
        <v>0</v>
      </c>
      <c r="B42" s="1" t="s">
        <v>60</v>
      </c>
      <c r="C42" s="1" t="s">
        <v>58</v>
      </c>
    </row>
    <row r="43" spans="1:3" x14ac:dyDescent="0.25">
      <c r="A43" s="2">
        <f>IF(AND(SUM('Enter Data'!E96:I96)='Enter Data'!B96,SUM($A$35:$A$42) = 0,'Enter Data'!E96+'Enter Data'!F96&gt;=0.25, 'Enter Data'!H96&gt;=0.5), 9, 0)</f>
        <v>0</v>
      </c>
      <c r="B43" s="1" t="s">
        <v>61</v>
      </c>
      <c r="C43" s="1" t="s">
        <v>58</v>
      </c>
    </row>
    <row r="44" spans="1:3" x14ac:dyDescent="0.25">
      <c r="A44" s="2">
        <f>IF(AND(SUM('Enter Data'!E96:I96)='Enter Data'!B96,SUM($A$35:$A$43) = 0,'Enter Data'!I96&gt;=0.3, 'Enter Data'!E96+'Enter Data'!F96+'Enter Data'!G96&lt;0.15, 'Enter Data'!I96&gt;'Enter Data'!H96), 10, 0)</f>
        <v>0</v>
      </c>
      <c r="B44" s="1" t="s">
        <v>62</v>
      </c>
      <c r="C44" s="1" t="s">
        <v>63</v>
      </c>
    </row>
    <row r="45" spans="1:3" x14ac:dyDescent="0.25">
      <c r="A45" s="2">
        <f>IF(AND(SUM('Enter Data'!E96:I96)='Enter Data'!B96,SUM($A$35:$A$44) = 0,'Enter Data'!H96+'Enter Data'!I96&gt;=0.4, 'Enter Data'!I96&gt;'Enter Data'!H96, 'Enter Data'!E96+'Enter Data'!F96+'Enter Data'!G96&lt;15), 11, 0)</f>
        <v>0</v>
      </c>
      <c r="B45" s="1" t="s">
        <v>64</v>
      </c>
      <c r="C45" s="1" t="s">
        <v>63</v>
      </c>
    </row>
    <row r="46" spans="1:3" x14ac:dyDescent="0.25">
      <c r="A46" s="2">
        <f>IF(AND(SUM('Enter Data'!E96:I96)='Enter Data'!B96,SUM($A$35:$A$45) = 0,'Enter Data'!E96+'Enter Data'!F96&gt;=0.25, 'Enter Data'!I96&gt;=0.5), 12, 0)</f>
        <v>0</v>
      </c>
      <c r="B46" s="1" t="s">
        <v>65</v>
      </c>
      <c r="C46" s="1" t="s">
        <v>63</v>
      </c>
    </row>
    <row r="47" spans="1:3" x14ac:dyDescent="0.25">
      <c r="A47" s="2">
        <f>IF(AND(SUM('Enter Data'!E96:I96)='Enter Data'!B96,SUM($A$35:$A$46) = 0,'Enter Data'!E96+'Enter Data'!F96+'Enter Data'!G96&gt;=0.3, 'Enter Data'!I96&gt;=0.5), 13, 0)</f>
        <v>0</v>
      </c>
      <c r="B47" s="1" t="s">
        <v>66</v>
      </c>
      <c r="C47" s="1" t="s">
        <v>63</v>
      </c>
    </row>
    <row r="48" spans="1:3" x14ac:dyDescent="0.25">
      <c r="A48" s="2">
        <f>SUM(A35:A47)+1</f>
        <v>5</v>
      </c>
      <c r="B48" s="4"/>
      <c r="C48"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105</vt:i4>
      </vt:variant>
    </vt:vector>
  </HeadingPairs>
  <TitlesOfParts>
    <vt:vector size="105" baseType="lpstr">
      <vt:lpstr>Enter Data</vt:lpstr>
      <vt:lpstr>Texture Triangle</vt:lpstr>
      <vt:lpstr>Texture Definitions</vt:lpstr>
      <vt:lpstr>CalcCode</vt:lpstr>
      <vt:lpstr>ChartData</vt:lpstr>
      <vt:lpstr>Calc1</vt:lpstr>
      <vt:lpstr>Calc2</vt:lpstr>
      <vt:lpstr>Calc3</vt:lpstr>
      <vt:lpstr>Calc4</vt:lpstr>
      <vt:lpstr>Calc5</vt:lpstr>
      <vt:lpstr>Calc6</vt:lpstr>
      <vt:lpstr>Calc7</vt:lpstr>
      <vt:lpstr>Calc8</vt:lpstr>
      <vt:lpstr>Calc9</vt:lpstr>
      <vt:lpstr>Calc10</vt:lpstr>
      <vt:lpstr>Calc11</vt:lpstr>
      <vt:lpstr>Calc12</vt:lpstr>
      <vt:lpstr>Calc13</vt:lpstr>
      <vt:lpstr>Calc14</vt:lpstr>
      <vt:lpstr>Calc15</vt:lpstr>
      <vt:lpstr>Calc16</vt:lpstr>
      <vt:lpstr>Calc17</vt:lpstr>
      <vt:lpstr>Calc18</vt:lpstr>
      <vt:lpstr>Calc19</vt:lpstr>
      <vt:lpstr>Calc20</vt:lpstr>
      <vt:lpstr>Calc21</vt:lpstr>
      <vt:lpstr>Calc22</vt:lpstr>
      <vt:lpstr>Calc23</vt:lpstr>
      <vt:lpstr>Calc24</vt:lpstr>
      <vt:lpstr>Calc25</vt:lpstr>
      <vt:lpstr>Calc26</vt:lpstr>
      <vt:lpstr>Calc27</vt:lpstr>
      <vt:lpstr>Calc28</vt:lpstr>
      <vt:lpstr>Calc29</vt:lpstr>
      <vt:lpstr>Calc30</vt:lpstr>
      <vt:lpstr>Calc31</vt:lpstr>
      <vt:lpstr>Calc32</vt:lpstr>
      <vt:lpstr>Calc33</vt:lpstr>
      <vt:lpstr>Calc34</vt:lpstr>
      <vt:lpstr>Calc35</vt:lpstr>
      <vt:lpstr>Calc36</vt:lpstr>
      <vt:lpstr>Calc37</vt:lpstr>
      <vt:lpstr>Calc38</vt:lpstr>
      <vt:lpstr>Calc39</vt:lpstr>
      <vt:lpstr>Calc40</vt:lpstr>
      <vt:lpstr>Calc41</vt:lpstr>
      <vt:lpstr>Calc42</vt:lpstr>
      <vt:lpstr>Calc43</vt:lpstr>
      <vt:lpstr>Calc44</vt:lpstr>
      <vt:lpstr>Calc45</vt:lpstr>
      <vt:lpstr>Calc46</vt:lpstr>
      <vt:lpstr>Calc47</vt:lpstr>
      <vt:lpstr>Calc48</vt:lpstr>
      <vt:lpstr>Calc49</vt:lpstr>
      <vt:lpstr>Calc50</vt:lpstr>
      <vt:lpstr>Calc51</vt:lpstr>
      <vt:lpstr>Calc52</vt:lpstr>
      <vt:lpstr>Calc53</vt:lpstr>
      <vt:lpstr>Calc54</vt:lpstr>
      <vt:lpstr>Calc55</vt:lpstr>
      <vt:lpstr>Calc56</vt:lpstr>
      <vt:lpstr>Calc57</vt:lpstr>
      <vt:lpstr>Calc58</vt:lpstr>
      <vt:lpstr>Calc59</vt:lpstr>
      <vt:lpstr>Calc60</vt:lpstr>
      <vt:lpstr>Calc61</vt:lpstr>
      <vt:lpstr>Calc62</vt:lpstr>
      <vt:lpstr>Calc63</vt:lpstr>
      <vt:lpstr>Calc64</vt:lpstr>
      <vt:lpstr>Calc65</vt:lpstr>
      <vt:lpstr>Calc66</vt:lpstr>
      <vt:lpstr>Calc67</vt:lpstr>
      <vt:lpstr>Calc68</vt:lpstr>
      <vt:lpstr>Calc69</vt:lpstr>
      <vt:lpstr>Calc70</vt:lpstr>
      <vt:lpstr>Calc71</vt:lpstr>
      <vt:lpstr>Calc72</vt:lpstr>
      <vt:lpstr>Calc73</vt:lpstr>
      <vt:lpstr>Calc74</vt:lpstr>
      <vt:lpstr>Calc75</vt:lpstr>
      <vt:lpstr>Calc76</vt:lpstr>
      <vt:lpstr>Calc77</vt:lpstr>
      <vt:lpstr>Calc78</vt:lpstr>
      <vt:lpstr>Calc79</vt:lpstr>
      <vt:lpstr>Calc80</vt:lpstr>
      <vt:lpstr>Calc81</vt:lpstr>
      <vt:lpstr>Calc82</vt:lpstr>
      <vt:lpstr>Calc83</vt:lpstr>
      <vt:lpstr>Calc84</vt:lpstr>
      <vt:lpstr>Calc85</vt:lpstr>
      <vt:lpstr>Calc86</vt:lpstr>
      <vt:lpstr>Calc87</vt:lpstr>
      <vt:lpstr>Calc88</vt:lpstr>
      <vt:lpstr>Calc89</vt:lpstr>
      <vt:lpstr>Calc90</vt:lpstr>
      <vt:lpstr>Calc91</vt:lpstr>
      <vt:lpstr>Calc92</vt:lpstr>
      <vt:lpstr>Calc93</vt:lpstr>
      <vt:lpstr>Calc94</vt:lpstr>
      <vt:lpstr>Calc95</vt:lpstr>
      <vt:lpstr>Calc96</vt:lpstr>
      <vt:lpstr>Calc97</vt:lpstr>
      <vt:lpstr>Calc98</vt:lpstr>
      <vt:lpstr>Calc99</vt:lpstr>
      <vt:lpstr>Calc100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Lear, Mark - FPAC-NRCS, VA</dc:creator>
  <cp:lastModifiedBy>Van Lear, Mark - FPAC-NRCS, VA</cp:lastModifiedBy>
  <dcterms:created xsi:type="dcterms:W3CDTF">2024-09-13T11:11:50Z</dcterms:created>
  <dcterms:modified xsi:type="dcterms:W3CDTF">2025-02-21T16:56:46Z</dcterms:modified>
</cp:coreProperties>
</file>