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leonard_luna_usda_gov/Documents/Documents/"/>
    </mc:Choice>
  </mc:AlternateContent>
  <xr:revisionPtr revIDLastSave="0" documentId="8_{49A47262-A80B-40FF-ABC0-3B559CF565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  <sheet name="Sheet2" sheetId="3" r:id="rId2"/>
    <sheet name="Sheet 3" sheetId="5" r:id="rId3"/>
    <sheet name="Sheet 4" sheetId="4" r:id="rId4"/>
  </sheets>
  <definedNames>
    <definedName name="_xlnm.Print_Area" localSheetId="2">'Sheet 3'!$A$1:$E$97</definedName>
    <definedName name="_xlnm.Print_Area" localSheetId="3">'Sheet 4'!$A$1:$E$36</definedName>
    <definedName name="_xlnm.Print_Area" localSheetId="0">Sheet1!$A$1:$W$115</definedName>
    <definedName name="_xlnm.Print_Titles" localSheetId="2">'Sheet 3'!$1:$3</definedName>
    <definedName name="_xlnm.Print_Titles" localSheetId="3">'Sheet 4'!$1:$3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2" l="1"/>
  <c r="G58" i="2" s="1"/>
  <c r="P105" i="2" l="1"/>
  <c r="Q105" i="2" s="1"/>
  <c r="F105" i="2"/>
  <c r="G105" i="2" s="1"/>
  <c r="T105" i="2" l="1"/>
  <c r="J105" i="2"/>
  <c r="P104" i="2"/>
  <c r="T104" i="2" s="1"/>
  <c r="F104" i="2"/>
  <c r="G104" i="2" s="1"/>
  <c r="P103" i="2"/>
  <c r="Q103" i="2" s="1"/>
  <c r="F103" i="2"/>
  <c r="G103" i="2" s="1"/>
  <c r="I105" i="2" l="1"/>
  <c r="H105" i="2"/>
  <c r="I104" i="2"/>
  <c r="V105" i="2"/>
  <c r="U105" i="2"/>
  <c r="T103" i="2"/>
  <c r="Q104" i="2"/>
  <c r="R104" i="2" s="1"/>
  <c r="H104" i="2"/>
  <c r="J104" i="2"/>
  <c r="J103" i="2"/>
  <c r="P102" i="2"/>
  <c r="Q102" i="2" s="1"/>
  <c r="F102" i="2"/>
  <c r="J102" i="2" s="1"/>
  <c r="S104" i="2" l="1"/>
  <c r="S105" i="2"/>
  <c r="R105" i="2"/>
  <c r="L105" i="2"/>
  <c r="K105" i="2"/>
  <c r="S103" i="2"/>
  <c r="R103" i="2"/>
  <c r="V104" i="2"/>
  <c r="U104" i="2"/>
  <c r="L104" i="2"/>
  <c r="K104" i="2"/>
  <c r="L103" i="2"/>
  <c r="K103" i="2"/>
  <c r="G102" i="2"/>
  <c r="I103" i="2" s="1"/>
  <c r="T102" i="2"/>
  <c r="P101" i="2"/>
  <c r="Q101" i="2" s="1"/>
  <c r="F101" i="2"/>
  <c r="G101" i="2" s="1"/>
  <c r="I102" i="2" l="1"/>
  <c r="U103" i="2"/>
  <c r="V103" i="2"/>
  <c r="H103" i="2"/>
  <c r="S102" i="2"/>
  <c r="R102" i="2"/>
  <c r="H102" i="2"/>
  <c r="T101" i="2"/>
  <c r="J101" i="2"/>
  <c r="K102" i="2" l="1"/>
  <c r="L102" i="2"/>
  <c r="V102" i="2"/>
  <c r="U102" i="2"/>
  <c r="E21" i="4"/>
  <c r="D21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P100" i="2" l="1"/>
  <c r="Q100" i="2" s="1"/>
  <c r="P99" i="2"/>
  <c r="Q99" i="2" s="1"/>
  <c r="P98" i="2"/>
  <c r="T98" i="2" s="1"/>
  <c r="P97" i="2"/>
  <c r="Q97" i="2" s="1"/>
  <c r="P96" i="2"/>
  <c r="Q96" i="2" s="1"/>
  <c r="P95" i="2"/>
  <c r="Q95" i="2" s="1"/>
  <c r="P94" i="2"/>
  <c r="Q94" i="2" s="1"/>
  <c r="F100" i="2"/>
  <c r="J100" i="2" s="1"/>
  <c r="F99" i="2"/>
  <c r="G99" i="2" s="1"/>
  <c r="F98" i="2"/>
  <c r="G98" i="2" s="1"/>
  <c r="F97" i="2"/>
  <c r="G97" i="2" s="1"/>
  <c r="I98" i="2" s="1"/>
  <c r="F96" i="2"/>
  <c r="G96" i="2" s="1"/>
  <c r="F95" i="2"/>
  <c r="G95" i="2" s="1"/>
  <c r="I96" i="2" s="1"/>
  <c r="F94" i="2"/>
  <c r="G94" i="2" s="1"/>
  <c r="P93" i="2"/>
  <c r="Q93" i="2" s="1"/>
  <c r="F93" i="2"/>
  <c r="G93" i="2" s="1"/>
  <c r="P92" i="2"/>
  <c r="Q92" i="2" s="1"/>
  <c r="F92" i="2"/>
  <c r="G92" i="2" s="1"/>
  <c r="I94" i="2" l="1"/>
  <c r="I97" i="2"/>
  <c r="I95" i="2"/>
  <c r="I93" i="2"/>
  <c r="H99" i="2"/>
  <c r="B32" i="4" s="1"/>
  <c r="I99" i="2"/>
  <c r="H93" i="2"/>
  <c r="B26" i="4" s="1"/>
  <c r="L101" i="2"/>
  <c r="K101" i="2"/>
  <c r="R95" i="2"/>
  <c r="D28" i="4" s="1"/>
  <c r="R97" i="2"/>
  <c r="D30" i="4" s="1"/>
  <c r="S101" i="2"/>
  <c r="R101" i="2"/>
  <c r="J99" i="2"/>
  <c r="K100" i="2" s="1"/>
  <c r="C33" i="4" s="1"/>
  <c r="H97" i="2"/>
  <c r="B30" i="4" s="1"/>
  <c r="S96" i="2"/>
  <c r="S93" i="2"/>
  <c r="H94" i="2"/>
  <c r="B27" i="4" s="1"/>
  <c r="R100" i="2"/>
  <c r="D33" i="4" s="1"/>
  <c r="H95" i="2"/>
  <c r="B28" i="4" s="1"/>
  <c r="S97" i="2"/>
  <c r="H98" i="2"/>
  <c r="B31" i="4" s="1"/>
  <c r="R96" i="2"/>
  <c r="D29" i="4" s="1"/>
  <c r="S100" i="2"/>
  <c r="R93" i="2"/>
  <c r="D26" i="4" s="1"/>
  <c r="S95" i="2"/>
  <c r="H96" i="2"/>
  <c r="B29" i="4" s="1"/>
  <c r="R94" i="2"/>
  <c r="D27" i="4" s="1"/>
  <c r="S94" i="2"/>
  <c r="T95" i="2"/>
  <c r="T100" i="2"/>
  <c r="T99" i="2"/>
  <c r="Q98" i="2"/>
  <c r="S98" i="2" s="1"/>
  <c r="T97" i="2"/>
  <c r="T96" i="2"/>
  <c r="T94" i="2"/>
  <c r="G100" i="2"/>
  <c r="I101" i="2" s="1"/>
  <c r="J98" i="2"/>
  <c r="J97" i="2"/>
  <c r="J96" i="2"/>
  <c r="J95" i="2"/>
  <c r="J94" i="2"/>
  <c r="J92" i="2"/>
  <c r="T93" i="2"/>
  <c r="J93" i="2"/>
  <c r="T92" i="2"/>
  <c r="P91" i="2"/>
  <c r="Q91" i="2" s="1"/>
  <c r="F91" i="2"/>
  <c r="P90" i="2"/>
  <c r="Q90" i="2" s="1"/>
  <c r="P89" i="2"/>
  <c r="Q89" i="2" s="1"/>
  <c r="L100" i="2" l="1"/>
  <c r="I100" i="2"/>
  <c r="V101" i="2"/>
  <c r="U101" i="2"/>
  <c r="H101" i="2"/>
  <c r="R98" i="2"/>
  <c r="D31" i="4" s="1"/>
  <c r="L93" i="2"/>
  <c r="K93" i="2"/>
  <c r="C26" i="4" s="1"/>
  <c r="K95" i="2"/>
  <c r="C28" i="4" s="1"/>
  <c r="L95" i="2"/>
  <c r="U98" i="2"/>
  <c r="E31" i="4" s="1"/>
  <c r="V98" i="2"/>
  <c r="U95" i="2"/>
  <c r="E28" i="4" s="1"/>
  <c r="V95" i="2"/>
  <c r="H100" i="2"/>
  <c r="B33" i="4" s="1"/>
  <c r="S92" i="2"/>
  <c r="R92" i="2"/>
  <c r="D25" i="4" s="1"/>
  <c r="L96" i="2"/>
  <c r="K96" i="2"/>
  <c r="C29" i="4" s="1"/>
  <c r="R99" i="2"/>
  <c r="D32" i="4" s="1"/>
  <c r="S99" i="2"/>
  <c r="V93" i="2"/>
  <c r="U93" i="2"/>
  <c r="E26" i="4" s="1"/>
  <c r="V100" i="2"/>
  <c r="V99" i="2"/>
  <c r="U100" i="2"/>
  <c r="E33" i="4" s="1"/>
  <c r="L94" i="2"/>
  <c r="K94" i="2"/>
  <c r="C27" i="4" s="1"/>
  <c r="K98" i="2"/>
  <c r="C31" i="4" s="1"/>
  <c r="L98" i="2"/>
  <c r="U99" i="2"/>
  <c r="E32" i="4" s="1"/>
  <c r="S91" i="2"/>
  <c r="R91" i="2"/>
  <c r="D24" i="4" s="1"/>
  <c r="U97" i="2"/>
  <c r="E30" i="4" s="1"/>
  <c r="V97" i="2"/>
  <c r="K97" i="2"/>
  <c r="C30" i="4" s="1"/>
  <c r="L97" i="2"/>
  <c r="U94" i="2"/>
  <c r="E27" i="4" s="1"/>
  <c r="V94" i="2"/>
  <c r="K99" i="2"/>
  <c r="C32" i="4" s="1"/>
  <c r="L99" i="2"/>
  <c r="U96" i="2"/>
  <c r="E29" i="4" s="1"/>
  <c r="V96" i="2"/>
  <c r="J91" i="2"/>
  <c r="G91" i="2"/>
  <c r="T91" i="2"/>
  <c r="S90" i="2"/>
  <c r="R90" i="2"/>
  <c r="D23" i="4" s="1"/>
  <c r="S89" i="2"/>
  <c r="R89" i="2"/>
  <c r="D22" i="4" s="1"/>
  <c r="T90" i="2"/>
  <c r="T89" i="2"/>
  <c r="F89" i="2"/>
  <c r="J89" i="2" s="1"/>
  <c r="F90" i="2"/>
  <c r="H92" i="2" l="1"/>
  <c r="B25" i="4" s="1"/>
  <c r="I92" i="2"/>
  <c r="L92" i="2"/>
  <c r="K92" i="2"/>
  <c r="C25" i="4" s="1"/>
  <c r="U92" i="2"/>
  <c r="E25" i="4" s="1"/>
  <c r="V92" i="2"/>
  <c r="U91" i="2"/>
  <c r="E24" i="4" s="1"/>
  <c r="V91" i="2"/>
  <c r="J90" i="2"/>
  <c r="L90" i="2" s="1"/>
  <c r="G90" i="2"/>
  <c r="I91" i="2" s="1"/>
  <c r="V90" i="2"/>
  <c r="U89" i="2"/>
  <c r="E22" i="4" s="1"/>
  <c r="U90" i="2"/>
  <c r="E23" i="4" s="1"/>
  <c r="V89" i="2"/>
  <c r="G89" i="2"/>
  <c r="I90" i="2" s="1"/>
  <c r="F88" i="2"/>
  <c r="J88" i="2" s="1"/>
  <c r="H91" i="2" l="1"/>
  <c r="B24" i="4" s="1"/>
  <c r="K90" i="2"/>
  <c r="C23" i="4" s="1"/>
  <c r="K91" i="2"/>
  <c r="C24" i="4" s="1"/>
  <c r="L91" i="2"/>
  <c r="H90" i="2"/>
  <c r="B23" i="4" s="1"/>
  <c r="L89" i="2"/>
  <c r="K89" i="2"/>
  <c r="C22" i="4" s="1"/>
  <c r="G88" i="2"/>
  <c r="I89" i="2" s="1"/>
  <c r="P87" i="2"/>
  <c r="T87" i="2" s="1"/>
  <c r="F87" i="2"/>
  <c r="J87" i="2" s="1"/>
  <c r="H89" i="2" l="1"/>
  <c r="B22" i="4" s="1"/>
  <c r="L88" i="2"/>
  <c r="K88" i="2"/>
  <c r="C21" i="4" s="1"/>
  <c r="Q87" i="2"/>
  <c r="G87" i="2"/>
  <c r="I88" i="2" s="1"/>
  <c r="P86" i="2"/>
  <c r="Q86" i="2" s="1"/>
  <c r="F86" i="2"/>
  <c r="G86" i="2" s="1"/>
  <c r="I87" i="2" s="1"/>
  <c r="H87" i="2" l="1"/>
  <c r="B20" i="4" s="1"/>
  <c r="R87" i="2"/>
  <c r="D20" i="4" s="1"/>
  <c r="S87" i="2"/>
  <c r="H88" i="2"/>
  <c r="B21" i="4" s="1"/>
  <c r="T86" i="2"/>
  <c r="J86" i="2"/>
  <c r="P85" i="2"/>
  <c r="Q85" i="2" s="1"/>
  <c r="F85" i="2"/>
  <c r="J85" i="2" s="1"/>
  <c r="S86" i="2" l="1"/>
  <c r="R86" i="2"/>
  <c r="D19" i="4" s="1"/>
  <c r="L87" i="2"/>
  <c r="K87" i="2"/>
  <c r="C20" i="4" s="1"/>
  <c r="V87" i="2"/>
  <c r="U87" i="2"/>
  <c r="E20" i="4" s="1"/>
  <c r="L86" i="2"/>
  <c r="K86" i="2"/>
  <c r="C19" i="4" s="1"/>
  <c r="T85" i="2"/>
  <c r="G85" i="2"/>
  <c r="I86" i="2" s="1"/>
  <c r="P84" i="2"/>
  <c r="Q84" i="2" s="1"/>
  <c r="F84" i="2"/>
  <c r="J84" i="2" s="1"/>
  <c r="S85" i="2" l="1"/>
  <c r="R85" i="2"/>
  <c r="D18" i="4" s="1"/>
  <c r="V86" i="2"/>
  <c r="U86" i="2"/>
  <c r="E19" i="4" s="1"/>
  <c r="T84" i="2"/>
  <c r="L85" i="2"/>
  <c r="K85" i="2"/>
  <c r="C18" i="4" s="1"/>
  <c r="H86" i="2"/>
  <c r="B19" i="4" s="1"/>
  <c r="G84" i="2"/>
  <c r="I85" i="2" s="1"/>
  <c r="P83" i="2"/>
  <c r="Q83" i="2" s="1"/>
  <c r="F83" i="2"/>
  <c r="G83" i="2" s="1"/>
  <c r="I84" i="2" l="1"/>
  <c r="T83" i="2"/>
  <c r="U84" i="2" s="1"/>
  <c r="E17" i="4" s="1"/>
  <c r="H84" i="2"/>
  <c r="B17" i="4" s="1"/>
  <c r="U85" i="2"/>
  <c r="E18" i="4" s="1"/>
  <c r="V85" i="2"/>
  <c r="S84" i="2"/>
  <c r="R84" i="2"/>
  <c r="D17" i="4" s="1"/>
  <c r="H85" i="2"/>
  <c r="B18" i="4" s="1"/>
  <c r="J83" i="2"/>
  <c r="P82" i="2"/>
  <c r="Q82" i="2" s="1"/>
  <c r="F82" i="2"/>
  <c r="G82" i="2" s="1"/>
  <c r="I83" i="2" s="1"/>
  <c r="V84" i="2" l="1"/>
  <c r="S83" i="2"/>
  <c r="R83" i="2"/>
  <c r="D16" i="4" s="1"/>
  <c r="H83" i="2"/>
  <c r="B16" i="4" s="1"/>
  <c r="K84" i="2"/>
  <c r="C17" i="4" s="1"/>
  <c r="L84" i="2"/>
  <c r="T82" i="2"/>
  <c r="J82" i="2"/>
  <c r="P81" i="2"/>
  <c r="T81" i="2" s="1"/>
  <c r="F81" i="2"/>
  <c r="J81" i="2" s="1"/>
  <c r="K82" i="2" l="1"/>
  <c r="C15" i="4" s="1"/>
  <c r="K83" i="2"/>
  <c r="C16" i="4" s="1"/>
  <c r="L83" i="2"/>
  <c r="V83" i="2"/>
  <c r="U83" i="2"/>
  <c r="E16" i="4" s="1"/>
  <c r="V82" i="2"/>
  <c r="U82" i="2"/>
  <c r="E15" i="4" s="1"/>
  <c r="L82" i="2"/>
  <c r="Q81" i="2"/>
  <c r="G81" i="2"/>
  <c r="I82" i="2" s="1"/>
  <c r="P80" i="2"/>
  <c r="Q80" i="2" s="1"/>
  <c r="F80" i="2"/>
  <c r="J80" i="2" s="1"/>
  <c r="S81" i="2" l="1"/>
  <c r="R81" i="2"/>
  <c r="D14" i="4" s="1"/>
  <c r="S82" i="2"/>
  <c r="R82" i="2"/>
  <c r="D15" i="4" s="1"/>
  <c r="L81" i="2"/>
  <c r="K81" i="2"/>
  <c r="C14" i="4" s="1"/>
  <c r="H82" i="2"/>
  <c r="B15" i="4" s="1"/>
  <c r="T80" i="2"/>
  <c r="G80" i="2"/>
  <c r="I81" i="2" s="1"/>
  <c r="P79" i="2"/>
  <c r="Q79" i="2" s="1"/>
  <c r="F79" i="2"/>
  <c r="J79" i="2" s="1"/>
  <c r="U81" i="2" l="1"/>
  <c r="E14" i="4" s="1"/>
  <c r="V81" i="2"/>
  <c r="L80" i="2"/>
  <c r="K80" i="2"/>
  <c r="C13" i="4" s="1"/>
  <c r="S80" i="2"/>
  <c r="R80" i="2"/>
  <c r="D13" i="4" s="1"/>
  <c r="H81" i="2"/>
  <c r="B14" i="4" s="1"/>
  <c r="T79" i="2"/>
  <c r="G79" i="2"/>
  <c r="I80" i="2" s="1"/>
  <c r="P78" i="2"/>
  <c r="T78" i="2" s="1"/>
  <c r="F78" i="2"/>
  <c r="J78" i="2" s="1"/>
  <c r="V80" i="2" l="1"/>
  <c r="U80" i="2"/>
  <c r="E13" i="4" s="1"/>
  <c r="V79" i="2"/>
  <c r="U79" i="2"/>
  <c r="E12" i="4" s="1"/>
  <c r="K79" i="2"/>
  <c r="C12" i="4" s="1"/>
  <c r="L79" i="2"/>
  <c r="H80" i="2"/>
  <c r="B13" i="4" s="1"/>
  <c r="Q78" i="2"/>
  <c r="G78" i="2"/>
  <c r="I79" i="2" s="1"/>
  <c r="P77" i="2"/>
  <c r="T77" i="2" s="1"/>
  <c r="F77" i="2"/>
  <c r="G77" i="2" s="1"/>
  <c r="I78" i="2" l="1"/>
  <c r="Q77" i="2"/>
  <c r="R78" i="2" s="1"/>
  <c r="D11" i="4" s="1"/>
  <c r="S79" i="2"/>
  <c r="R79" i="2"/>
  <c r="D12" i="4" s="1"/>
  <c r="V78" i="2"/>
  <c r="U78" i="2"/>
  <c r="E11" i="4" s="1"/>
  <c r="H79" i="2"/>
  <c r="B12" i="4" s="1"/>
  <c r="H78" i="2"/>
  <c r="B11" i="4" s="1"/>
  <c r="J77" i="2"/>
  <c r="P76" i="2"/>
  <c r="Q76" i="2" s="1"/>
  <c r="F76" i="2"/>
  <c r="G76" i="2" s="1"/>
  <c r="I77" i="2" s="1"/>
  <c r="S78" i="2" l="1"/>
  <c r="S77" i="2"/>
  <c r="R77" i="2"/>
  <c r="D10" i="4" s="1"/>
  <c r="H77" i="2"/>
  <c r="B10" i="4" s="1"/>
  <c r="L78" i="2"/>
  <c r="K78" i="2"/>
  <c r="C11" i="4" s="1"/>
  <c r="T76" i="2"/>
  <c r="J76" i="2"/>
  <c r="P75" i="2"/>
  <c r="Q75" i="2" s="1"/>
  <c r="F75" i="2"/>
  <c r="J75" i="2" s="1"/>
  <c r="G75" i="2" l="1"/>
  <c r="I76" i="2" s="1"/>
  <c r="S76" i="2"/>
  <c r="R76" i="2"/>
  <c r="D9" i="4" s="1"/>
  <c r="K77" i="2"/>
  <c r="C10" i="4" s="1"/>
  <c r="L77" i="2"/>
  <c r="T75" i="2"/>
  <c r="V77" i="2"/>
  <c r="U77" i="2"/>
  <c r="E10" i="4" s="1"/>
  <c r="L76" i="2"/>
  <c r="K76" i="2"/>
  <c r="C9" i="4" s="1"/>
  <c r="P74" i="2"/>
  <c r="Q74" i="2" s="1"/>
  <c r="F74" i="2"/>
  <c r="G74" i="2" s="1"/>
  <c r="I75" i="2" l="1"/>
  <c r="H76" i="2"/>
  <c r="B9" i="4" s="1"/>
  <c r="V76" i="2"/>
  <c r="U76" i="2"/>
  <c r="E9" i="4" s="1"/>
  <c r="S75" i="2"/>
  <c r="R75" i="2"/>
  <c r="D8" i="4" s="1"/>
  <c r="J74" i="2"/>
  <c r="H75" i="2"/>
  <c r="B8" i="4" s="1"/>
  <c r="T74" i="2"/>
  <c r="P73" i="2"/>
  <c r="T73" i="2" s="1"/>
  <c r="F73" i="2"/>
  <c r="G73" i="2" s="1"/>
  <c r="I74" i="2" s="1"/>
  <c r="Q73" i="2" l="1"/>
  <c r="S74" i="2" s="1"/>
  <c r="V74" i="2"/>
  <c r="U74" i="2"/>
  <c r="E7" i="4" s="1"/>
  <c r="V75" i="2"/>
  <c r="U75" i="2"/>
  <c r="E8" i="4" s="1"/>
  <c r="L75" i="2"/>
  <c r="K75" i="2"/>
  <c r="C8" i="4" s="1"/>
  <c r="H74" i="2"/>
  <c r="B7" i="4" s="1"/>
  <c r="J73" i="2"/>
  <c r="P72" i="2"/>
  <c r="Q72" i="2" s="1"/>
  <c r="F72" i="2"/>
  <c r="J72" i="2" s="1"/>
  <c r="R74" i="2" l="1"/>
  <c r="D7" i="4" s="1"/>
  <c r="T72" i="2"/>
  <c r="V73" i="2" s="1"/>
  <c r="S73" i="2"/>
  <c r="R73" i="2"/>
  <c r="D6" i="4" s="1"/>
  <c r="L74" i="2"/>
  <c r="K74" i="2"/>
  <c r="C7" i="4" s="1"/>
  <c r="K73" i="2"/>
  <c r="C6" i="4" s="1"/>
  <c r="L73" i="2"/>
  <c r="G72" i="2"/>
  <c r="I73" i="2" s="1"/>
  <c r="P71" i="2"/>
  <c r="Q71" i="2" s="1"/>
  <c r="F71" i="2"/>
  <c r="J71" i="2" s="1"/>
  <c r="P70" i="2"/>
  <c r="Q70" i="2" s="1"/>
  <c r="F70" i="2"/>
  <c r="J70" i="2" s="1"/>
  <c r="L71" i="2" s="1"/>
  <c r="S71" i="2" l="1"/>
  <c r="U73" i="2"/>
  <c r="E6" i="4" s="1"/>
  <c r="K71" i="2"/>
  <c r="C4" i="4" s="1"/>
  <c r="R72" i="2"/>
  <c r="D5" i="4" s="1"/>
  <c r="S72" i="2"/>
  <c r="R71" i="2"/>
  <c r="D4" i="4" s="1"/>
  <c r="K72" i="2"/>
  <c r="C5" i="4" s="1"/>
  <c r="L72" i="2"/>
  <c r="H73" i="2"/>
  <c r="B6" i="4" s="1"/>
  <c r="T71" i="2"/>
  <c r="G71" i="2"/>
  <c r="I72" i="2" s="1"/>
  <c r="T70" i="2"/>
  <c r="G70" i="2"/>
  <c r="I71" i="2" s="1"/>
  <c r="P69" i="2"/>
  <c r="Q69" i="2" s="1"/>
  <c r="F69" i="2"/>
  <c r="J69" i="2" s="1"/>
  <c r="V72" i="2" l="1"/>
  <c r="U72" i="2"/>
  <c r="E5" i="4" s="1"/>
  <c r="L70" i="2"/>
  <c r="K70" i="2"/>
  <c r="S70" i="2"/>
  <c r="R70" i="2"/>
  <c r="H71" i="2"/>
  <c r="B4" i="4" s="1"/>
  <c r="V71" i="2"/>
  <c r="U71" i="2"/>
  <c r="E4" i="4" s="1"/>
  <c r="H72" i="2"/>
  <c r="B5" i="4" s="1"/>
  <c r="T69" i="2"/>
  <c r="G69" i="2"/>
  <c r="I70" i="2" s="1"/>
  <c r="P68" i="2"/>
  <c r="Q68" i="2" s="1"/>
  <c r="F68" i="2"/>
  <c r="J68" i="2" s="1"/>
  <c r="S69" i="2" l="1"/>
  <c r="R69" i="2"/>
  <c r="T68" i="2"/>
  <c r="H70" i="2"/>
  <c r="V70" i="2"/>
  <c r="U70" i="2"/>
  <c r="L69" i="2"/>
  <c r="K69" i="2"/>
  <c r="G68" i="2"/>
  <c r="I69" i="2" s="1"/>
  <c r="P67" i="2"/>
  <c r="T67" i="2" s="1"/>
  <c r="F67" i="2"/>
  <c r="J67" i="2" s="1"/>
  <c r="V68" i="2" l="1"/>
  <c r="U68" i="2"/>
  <c r="L68" i="2"/>
  <c r="K68" i="2"/>
  <c r="V69" i="2"/>
  <c r="U69" i="2"/>
  <c r="H69" i="2"/>
  <c r="Q67" i="2"/>
  <c r="G67" i="2"/>
  <c r="I68" i="2" s="1"/>
  <c r="P66" i="2"/>
  <c r="Q66" i="2" s="1"/>
  <c r="F66" i="2"/>
  <c r="G66" i="2" s="1"/>
  <c r="I67" i="2" s="1"/>
  <c r="P65" i="2"/>
  <c r="Q65" i="2" s="1"/>
  <c r="F65" i="2"/>
  <c r="G65" i="2" s="1"/>
  <c r="I66" i="2" s="1"/>
  <c r="P64" i="2"/>
  <c r="T64" i="2" s="1"/>
  <c r="F64" i="2"/>
  <c r="J64" i="2" s="1"/>
  <c r="J65" i="2" l="1"/>
  <c r="L65" i="2" s="1"/>
  <c r="S67" i="2"/>
  <c r="R67" i="2"/>
  <c r="Q64" i="2"/>
  <c r="R66" i="2"/>
  <c r="S66" i="2"/>
  <c r="H66" i="2"/>
  <c r="H67" i="2"/>
  <c r="H68" i="2"/>
  <c r="S68" i="2"/>
  <c r="R68" i="2"/>
  <c r="T66" i="2"/>
  <c r="J66" i="2"/>
  <c r="T65" i="2"/>
  <c r="U65" i="2" s="1"/>
  <c r="G64" i="2"/>
  <c r="I65" i="2" s="1"/>
  <c r="P63" i="2"/>
  <c r="Q63" i="2" s="1"/>
  <c r="F63" i="2"/>
  <c r="G63" i="2" s="1"/>
  <c r="I64" i="2" l="1"/>
  <c r="L66" i="2"/>
  <c r="K65" i="2"/>
  <c r="S65" i="2"/>
  <c r="R65" i="2"/>
  <c r="H64" i="2"/>
  <c r="H65" i="2"/>
  <c r="K67" i="2"/>
  <c r="L67" i="2"/>
  <c r="S64" i="2"/>
  <c r="R64" i="2"/>
  <c r="V66" i="2"/>
  <c r="U66" i="2"/>
  <c r="U67" i="2"/>
  <c r="V67" i="2"/>
  <c r="V65" i="2"/>
  <c r="K66" i="2"/>
  <c r="T63" i="2"/>
  <c r="J63" i="2"/>
  <c r="P62" i="2"/>
  <c r="Q62" i="2" s="1"/>
  <c r="F62" i="2"/>
  <c r="G62" i="2" s="1"/>
  <c r="I63" i="2" s="1"/>
  <c r="V64" i="2" l="1"/>
  <c r="U64" i="2"/>
  <c r="K64" i="2"/>
  <c r="L64" i="2"/>
  <c r="H63" i="2"/>
  <c r="S63" i="2"/>
  <c r="R63" i="2"/>
  <c r="J62" i="2"/>
  <c r="T62" i="2"/>
  <c r="P61" i="2"/>
  <c r="Q61" i="2" s="1"/>
  <c r="F61" i="2"/>
  <c r="G61" i="2" s="1"/>
  <c r="I62" i="2" s="1"/>
  <c r="V63" i="2" l="1"/>
  <c r="U63" i="2"/>
  <c r="L63" i="2"/>
  <c r="K63" i="2"/>
  <c r="T61" i="2"/>
  <c r="J61" i="2"/>
  <c r="P49" i="3"/>
  <c r="Q49" i="3" s="1"/>
  <c r="F49" i="3"/>
  <c r="G49" i="3" s="1"/>
  <c r="P48" i="3"/>
  <c r="T48" i="3" s="1"/>
  <c r="F48" i="3"/>
  <c r="G48" i="3" s="1"/>
  <c r="P47" i="3"/>
  <c r="Q47" i="3" s="1"/>
  <c r="F47" i="3"/>
  <c r="G47" i="3" s="1"/>
  <c r="P46" i="3"/>
  <c r="T46" i="3" s="1"/>
  <c r="F46" i="3"/>
  <c r="P45" i="3"/>
  <c r="Q45" i="3" s="1"/>
  <c r="G45" i="3"/>
  <c r="F45" i="3"/>
  <c r="J45" i="3" s="1"/>
  <c r="P44" i="3"/>
  <c r="T44" i="3" s="1"/>
  <c r="F44" i="3"/>
  <c r="G44" i="3" s="1"/>
  <c r="P43" i="3"/>
  <c r="Q43" i="3" s="1"/>
  <c r="F43" i="3"/>
  <c r="J43" i="3" s="1"/>
  <c r="P42" i="3"/>
  <c r="T42" i="3" s="1"/>
  <c r="F42" i="3"/>
  <c r="G42" i="3" s="1"/>
  <c r="P41" i="3"/>
  <c r="Q41" i="3" s="1"/>
  <c r="F41" i="3"/>
  <c r="J41" i="3" s="1"/>
  <c r="P40" i="3"/>
  <c r="T40" i="3" s="1"/>
  <c r="F40" i="3"/>
  <c r="G40" i="3" s="1"/>
  <c r="P39" i="3"/>
  <c r="Q39" i="3" s="1"/>
  <c r="F39" i="3"/>
  <c r="J39" i="3" s="1"/>
  <c r="P38" i="3"/>
  <c r="T38" i="3" s="1"/>
  <c r="F38" i="3"/>
  <c r="P37" i="3"/>
  <c r="Q37" i="3" s="1"/>
  <c r="F37" i="3"/>
  <c r="J37" i="3" s="1"/>
  <c r="P36" i="3"/>
  <c r="T36" i="3" s="1"/>
  <c r="F36" i="3"/>
  <c r="G36" i="3" s="1"/>
  <c r="P35" i="3"/>
  <c r="Q35" i="3" s="1"/>
  <c r="F35" i="3"/>
  <c r="J35" i="3" s="1"/>
  <c r="P34" i="3"/>
  <c r="T34" i="3" s="1"/>
  <c r="F34" i="3"/>
  <c r="G34" i="3" s="1"/>
  <c r="P33" i="3"/>
  <c r="Q33" i="3" s="1"/>
  <c r="F33" i="3"/>
  <c r="J33" i="3" s="1"/>
  <c r="P32" i="3"/>
  <c r="T32" i="3" s="1"/>
  <c r="F32" i="3"/>
  <c r="G32" i="3" s="1"/>
  <c r="P31" i="3"/>
  <c r="Q31" i="3" s="1"/>
  <c r="F31" i="3"/>
  <c r="J31" i="3" s="1"/>
  <c r="P30" i="3"/>
  <c r="T30" i="3" s="1"/>
  <c r="F30" i="3"/>
  <c r="P29" i="3"/>
  <c r="Q29" i="3" s="1"/>
  <c r="F29" i="3"/>
  <c r="J29" i="3" s="1"/>
  <c r="P28" i="3"/>
  <c r="Q28" i="3" s="1"/>
  <c r="F28" i="3"/>
  <c r="G28" i="3" s="1"/>
  <c r="P27" i="3"/>
  <c r="Q27" i="3" s="1"/>
  <c r="F27" i="3"/>
  <c r="J27" i="3" s="1"/>
  <c r="P26" i="3"/>
  <c r="Q26" i="3" s="1"/>
  <c r="F26" i="3"/>
  <c r="G26" i="3" s="1"/>
  <c r="P25" i="3"/>
  <c r="Q25" i="3" s="1"/>
  <c r="F25" i="3"/>
  <c r="J25" i="3" s="1"/>
  <c r="P24" i="3"/>
  <c r="T24" i="3" s="1"/>
  <c r="F24" i="3"/>
  <c r="P23" i="3"/>
  <c r="Q23" i="3" s="1"/>
  <c r="F23" i="3"/>
  <c r="J23" i="3" s="1"/>
  <c r="P22" i="3"/>
  <c r="T22" i="3" s="1"/>
  <c r="F22" i="3"/>
  <c r="J22" i="3" s="1"/>
  <c r="P21" i="3"/>
  <c r="Q21" i="3" s="1"/>
  <c r="F21" i="3"/>
  <c r="G21" i="3" s="1"/>
  <c r="P20" i="3"/>
  <c r="T20" i="3" s="1"/>
  <c r="F20" i="3"/>
  <c r="J20" i="3" s="1"/>
  <c r="P19" i="3"/>
  <c r="Q19" i="3" s="1"/>
  <c r="F19" i="3"/>
  <c r="G19" i="3" s="1"/>
  <c r="S18" i="3"/>
  <c r="R18" i="3"/>
  <c r="F18" i="3"/>
  <c r="J18" i="3" s="1"/>
  <c r="T17" i="3"/>
  <c r="U18" i="3" s="1"/>
  <c r="J17" i="3"/>
  <c r="P16" i="3"/>
  <c r="Q16" i="3" s="1"/>
  <c r="F16" i="3"/>
  <c r="J16" i="3" s="1"/>
  <c r="P15" i="3"/>
  <c r="T15" i="3" s="1"/>
  <c r="F15" i="3"/>
  <c r="G15" i="3" s="1"/>
  <c r="P14" i="3"/>
  <c r="Q14" i="3" s="1"/>
  <c r="F14" i="3"/>
  <c r="J14" i="3" s="1"/>
  <c r="Q13" i="3"/>
  <c r="P13" i="3"/>
  <c r="T13" i="3" s="1"/>
  <c r="F13" i="3"/>
  <c r="G13" i="3" s="1"/>
  <c r="P12" i="3"/>
  <c r="Q12" i="3" s="1"/>
  <c r="F12" i="3"/>
  <c r="J12" i="3" s="1"/>
  <c r="P11" i="3"/>
  <c r="T11" i="3" s="1"/>
  <c r="F11" i="3"/>
  <c r="G11" i="3" s="1"/>
  <c r="P10" i="3"/>
  <c r="Q10" i="3" s="1"/>
  <c r="F10" i="3"/>
  <c r="J10" i="3" s="1"/>
  <c r="P9" i="3"/>
  <c r="T9" i="3" s="1"/>
  <c r="F9" i="3"/>
  <c r="G9" i="3" s="1"/>
  <c r="P8" i="3"/>
  <c r="Q8" i="3" s="1"/>
  <c r="F8" i="3"/>
  <c r="J8" i="3" s="1"/>
  <c r="P7" i="3"/>
  <c r="T7" i="3" s="1"/>
  <c r="F7" i="3"/>
  <c r="G7" i="3" s="1"/>
  <c r="P6" i="3"/>
  <c r="Q6" i="3" s="1"/>
  <c r="F6" i="3"/>
  <c r="J6" i="3" s="1"/>
  <c r="P5" i="3"/>
  <c r="T5" i="3" s="1"/>
  <c r="F5" i="3"/>
  <c r="G5" i="3" s="1"/>
  <c r="P4" i="3"/>
  <c r="Q4" i="3" s="1"/>
  <c r="S4" i="3" s="1"/>
  <c r="F4" i="3"/>
  <c r="J4" i="3" s="1"/>
  <c r="L4" i="3" s="1"/>
  <c r="G31" i="3" l="1"/>
  <c r="Q38" i="3"/>
  <c r="S39" i="3" s="1"/>
  <c r="G16" i="3"/>
  <c r="I17" i="3" s="1"/>
  <c r="G27" i="3"/>
  <c r="I27" i="3" s="1"/>
  <c r="T28" i="3"/>
  <c r="J7" i="3"/>
  <c r="K8" i="3" s="1"/>
  <c r="Q40" i="3"/>
  <c r="Q9" i="3"/>
  <c r="S10" i="3" s="1"/>
  <c r="G41" i="3"/>
  <c r="I41" i="3" s="1"/>
  <c r="V18" i="3"/>
  <c r="Q24" i="3"/>
  <c r="R25" i="3" s="1"/>
  <c r="Q36" i="3"/>
  <c r="S37" i="3" s="1"/>
  <c r="I32" i="3"/>
  <c r="G25" i="3"/>
  <c r="H26" i="3" s="1"/>
  <c r="Q34" i="3"/>
  <c r="S34" i="3" s="1"/>
  <c r="G43" i="3"/>
  <c r="I44" i="3" s="1"/>
  <c r="G20" i="3"/>
  <c r="G23" i="3"/>
  <c r="I45" i="3"/>
  <c r="Q11" i="3"/>
  <c r="R12" i="3" s="1"/>
  <c r="Q20" i="3"/>
  <c r="S20" i="3" s="1"/>
  <c r="G33" i="3"/>
  <c r="H33" i="3" s="1"/>
  <c r="J36" i="3"/>
  <c r="K37" i="3" s="1"/>
  <c r="G4" i="3"/>
  <c r="H4" i="3" s="1"/>
  <c r="G6" i="3"/>
  <c r="I6" i="3" s="1"/>
  <c r="J15" i="3"/>
  <c r="K16" i="3" s="1"/>
  <c r="T21" i="3"/>
  <c r="U22" i="3" s="1"/>
  <c r="L18" i="3"/>
  <c r="Q42" i="3"/>
  <c r="Q44" i="3"/>
  <c r="R45" i="3" s="1"/>
  <c r="Q5" i="3"/>
  <c r="R6" i="3" s="1"/>
  <c r="J9" i="3"/>
  <c r="K10" i="3" s="1"/>
  <c r="Q15" i="3"/>
  <c r="R15" i="3" s="1"/>
  <c r="G18" i="3"/>
  <c r="G22" i="3"/>
  <c r="I28" i="3"/>
  <c r="J32" i="3"/>
  <c r="S41" i="3"/>
  <c r="R14" i="3"/>
  <c r="K17" i="3"/>
  <c r="H21" i="3"/>
  <c r="S27" i="3"/>
  <c r="J28" i="3"/>
  <c r="I49" i="3"/>
  <c r="Q22" i="3"/>
  <c r="S23" i="3" s="1"/>
  <c r="T26" i="3"/>
  <c r="Q30" i="3"/>
  <c r="S31" i="3" s="1"/>
  <c r="Q32" i="3"/>
  <c r="S33" i="3" s="1"/>
  <c r="G39" i="3"/>
  <c r="I40" i="3" s="1"/>
  <c r="H45" i="3"/>
  <c r="G35" i="3"/>
  <c r="I36" i="3" s="1"/>
  <c r="G37" i="3"/>
  <c r="H37" i="3" s="1"/>
  <c r="H41" i="3"/>
  <c r="Q48" i="3"/>
  <c r="R48" i="3" s="1"/>
  <c r="Q7" i="3"/>
  <c r="R8" i="3" s="1"/>
  <c r="G14" i="3"/>
  <c r="I14" i="3" s="1"/>
  <c r="G10" i="3"/>
  <c r="I10" i="3" s="1"/>
  <c r="G12" i="3"/>
  <c r="H12" i="3" s="1"/>
  <c r="H17" i="3"/>
  <c r="G8" i="3"/>
  <c r="I9" i="3" s="1"/>
  <c r="I16" i="3"/>
  <c r="H27" i="3"/>
  <c r="G29" i="3"/>
  <c r="H29" i="3" s="1"/>
  <c r="J44" i="3"/>
  <c r="K45" i="3" s="1"/>
  <c r="H49" i="3"/>
  <c r="J40" i="3"/>
  <c r="L41" i="3" s="1"/>
  <c r="Q46" i="3"/>
  <c r="S47" i="3" s="1"/>
  <c r="S17" i="3"/>
  <c r="R17" i="3"/>
  <c r="S19" i="3"/>
  <c r="R19" i="3"/>
  <c r="J24" i="3"/>
  <c r="L24" i="3" s="1"/>
  <c r="G24" i="3"/>
  <c r="S42" i="3"/>
  <c r="R42" i="3"/>
  <c r="G46" i="3"/>
  <c r="J46" i="3"/>
  <c r="L7" i="3"/>
  <c r="K7" i="3"/>
  <c r="S15" i="3"/>
  <c r="S16" i="3"/>
  <c r="T19" i="3"/>
  <c r="U21" i="3"/>
  <c r="V21" i="3"/>
  <c r="L23" i="3"/>
  <c r="K23" i="3"/>
  <c r="S9" i="3"/>
  <c r="R9" i="3"/>
  <c r="L17" i="3"/>
  <c r="G30" i="3"/>
  <c r="I30" i="3" s="1"/>
  <c r="J30" i="3"/>
  <c r="L30" i="3" s="1"/>
  <c r="R34" i="3"/>
  <c r="G38" i="3"/>
  <c r="J38" i="3"/>
  <c r="J5" i="3"/>
  <c r="L5" i="3" s="1"/>
  <c r="S7" i="3"/>
  <c r="R7" i="3"/>
  <c r="R10" i="3"/>
  <c r="J13" i="3"/>
  <c r="L13" i="3" s="1"/>
  <c r="K4" i="3"/>
  <c r="R4" i="3"/>
  <c r="S5" i="3"/>
  <c r="I7" i="3"/>
  <c r="L10" i="3"/>
  <c r="J11" i="3"/>
  <c r="K11" i="3" s="1"/>
  <c r="S13" i="3"/>
  <c r="R13" i="3"/>
  <c r="I15" i="3"/>
  <c r="S14" i="3"/>
  <c r="R16" i="3"/>
  <c r="H16" i="3"/>
  <c r="I20" i="3"/>
  <c r="H20" i="3"/>
  <c r="S21" i="3"/>
  <c r="I21" i="3"/>
  <c r="V22" i="3"/>
  <c r="R27" i="3"/>
  <c r="R29" i="3"/>
  <c r="S29" i="3"/>
  <c r="K33" i="3"/>
  <c r="L33" i="3"/>
  <c r="H6" i="3"/>
  <c r="L8" i="3"/>
  <c r="S11" i="3"/>
  <c r="R11" i="3"/>
  <c r="I13" i="3"/>
  <c r="S12" i="3"/>
  <c r="H14" i="3"/>
  <c r="K18" i="3"/>
  <c r="R20" i="3"/>
  <c r="S22" i="3"/>
  <c r="R22" i="3"/>
  <c r="I22" i="3"/>
  <c r="R23" i="3"/>
  <c r="R37" i="3"/>
  <c r="T4" i="3"/>
  <c r="T6" i="3"/>
  <c r="T8" i="3"/>
  <c r="U8" i="3" s="1"/>
  <c r="T10" i="3"/>
  <c r="U10" i="3" s="1"/>
  <c r="T12" i="3"/>
  <c r="V12" i="3" s="1"/>
  <c r="T14" i="3"/>
  <c r="V14" i="3" s="1"/>
  <c r="T16" i="3"/>
  <c r="I18" i="3"/>
  <c r="J19" i="3"/>
  <c r="L19" i="3" s="1"/>
  <c r="J21" i="3"/>
  <c r="J26" i="3"/>
  <c r="K26" i="3" s="1"/>
  <c r="K29" i="3"/>
  <c r="L29" i="3"/>
  <c r="L32" i="3"/>
  <c r="K32" i="3"/>
  <c r="S32" i="3"/>
  <c r="R32" i="3"/>
  <c r="I34" i="3"/>
  <c r="H35" i="3"/>
  <c r="L37" i="3"/>
  <c r="L40" i="3"/>
  <c r="K40" i="3"/>
  <c r="S40" i="3"/>
  <c r="R40" i="3"/>
  <c r="I42" i="3"/>
  <c r="H43" i="3"/>
  <c r="L45" i="3"/>
  <c r="I48" i="3"/>
  <c r="H48" i="3"/>
  <c r="R49" i="3"/>
  <c r="H7" i="3"/>
  <c r="H11" i="3"/>
  <c r="H15" i="3"/>
  <c r="R21" i="3"/>
  <c r="T23" i="3"/>
  <c r="V23" i="3" s="1"/>
  <c r="L28" i="3"/>
  <c r="K28" i="3"/>
  <c r="S30" i="3"/>
  <c r="R30" i="3"/>
  <c r="R33" i="3"/>
  <c r="L38" i="3"/>
  <c r="K38" i="3"/>
  <c r="S38" i="3"/>
  <c r="R38" i="3"/>
  <c r="R41" i="3"/>
  <c r="R24" i="3"/>
  <c r="S26" i="3"/>
  <c r="R26" i="3"/>
  <c r="S28" i="3"/>
  <c r="R28" i="3"/>
  <c r="R31" i="3"/>
  <c r="J34" i="3"/>
  <c r="L36" i="3"/>
  <c r="K36" i="3"/>
  <c r="S36" i="3"/>
  <c r="R39" i="3"/>
  <c r="J42" i="3"/>
  <c r="L44" i="3"/>
  <c r="K44" i="3"/>
  <c r="I46" i="3"/>
  <c r="J48" i="3"/>
  <c r="S49" i="3"/>
  <c r="T25" i="3"/>
  <c r="T27" i="3"/>
  <c r="T29" i="3"/>
  <c r="U29" i="3" s="1"/>
  <c r="T31" i="3"/>
  <c r="V31" i="3" s="1"/>
  <c r="T33" i="3"/>
  <c r="T35" i="3"/>
  <c r="U35" i="3" s="1"/>
  <c r="T37" i="3"/>
  <c r="V37" i="3" s="1"/>
  <c r="T39" i="3"/>
  <c r="U39" i="3" s="1"/>
  <c r="T41" i="3"/>
  <c r="T43" i="3"/>
  <c r="U43" i="3" s="1"/>
  <c r="T45" i="3"/>
  <c r="U45" i="3" s="1"/>
  <c r="T47" i="3"/>
  <c r="V47" i="3" s="1"/>
  <c r="T49" i="3"/>
  <c r="V49" i="3" s="1"/>
  <c r="H32" i="3"/>
  <c r="H34" i="3"/>
  <c r="H36" i="3"/>
  <c r="H40" i="3"/>
  <c r="H42" i="3"/>
  <c r="H44" i="3"/>
  <c r="H46" i="3"/>
  <c r="J47" i="3"/>
  <c r="J49" i="3"/>
  <c r="V62" i="2"/>
  <c r="U62" i="2"/>
  <c r="L62" i="2"/>
  <c r="K62" i="2"/>
  <c r="J58" i="2"/>
  <c r="I33" i="3" l="1"/>
  <c r="S35" i="3"/>
  <c r="K41" i="3"/>
  <c r="R35" i="3"/>
  <c r="H28" i="3"/>
  <c r="L26" i="3"/>
  <c r="S48" i="3"/>
  <c r="K9" i="3"/>
  <c r="L9" i="3"/>
  <c r="R44" i="3"/>
  <c r="K13" i="3"/>
  <c r="K5" i="3"/>
  <c r="S44" i="3"/>
  <c r="R46" i="3"/>
  <c r="I37" i="3"/>
  <c r="S46" i="3"/>
  <c r="H9" i="3"/>
  <c r="H38" i="3"/>
  <c r="I4" i="3"/>
  <c r="H5" i="3"/>
  <c r="S45" i="3"/>
  <c r="H8" i="3"/>
  <c r="S24" i="3"/>
  <c r="I5" i="3"/>
  <c r="R47" i="3"/>
  <c r="R36" i="3"/>
  <c r="I43" i="3"/>
  <c r="S25" i="3"/>
  <c r="I26" i="3"/>
  <c r="K30" i="3"/>
  <c r="L16" i="3"/>
  <c r="S6" i="3"/>
  <c r="K15" i="3"/>
  <c r="I38" i="3"/>
  <c r="H13" i="3"/>
  <c r="L15" i="3"/>
  <c r="R5" i="3"/>
  <c r="L11" i="3"/>
  <c r="H23" i="3"/>
  <c r="I23" i="3"/>
  <c r="H19" i="3"/>
  <c r="H18" i="3"/>
  <c r="I19" i="3"/>
  <c r="R43" i="3"/>
  <c r="S43" i="3"/>
  <c r="U31" i="3"/>
  <c r="U23" i="3"/>
  <c r="I12" i="3"/>
  <c r="I35" i="3"/>
  <c r="S8" i="3"/>
  <c r="U12" i="3"/>
  <c r="K19" i="3"/>
  <c r="I11" i="3"/>
  <c r="H10" i="3"/>
  <c r="I8" i="3"/>
  <c r="I29" i="3"/>
  <c r="H22" i="3"/>
  <c r="V10" i="3"/>
  <c r="V34" i="3"/>
  <c r="U34" i="3"/>
  <c r="L22" i="3"/>
  <c r="K22" i="3"/>
  <c r="V7" i="3"/>
  <c r="U7" i="3"/>
  <c r="I25" i="3"/>
  <c r="H25" i="3"/>
  <c r="L48" i="3"/>
  <c r="K48" i="3"/>
  <c r="V44" i="3"/>
  <c r="U44" i="3"/>
  <c r="V36" i="3"/>
  <c r="U36" i="3"/>
  <c r="V28" i="3"/>
  <c r="U28" i="3"/>
  <c r="K43" i="3"/>
  <c r="L43" i="3"/>
  <c r="H24" i="3"/>
  <c r="V33" i="3"/>
  <c r="V17" i="3"/>
  <c r="U17" i="3"/>
  <c r="V9" i="3"/>
  <c r="U9" i="3"/>
  <c r="U49" i="3"/>
  <c r="L21" i="3"/>
  <c r="V6" i="3"/>
  <c r="V16" i="3"/>
  <c r="K39" i="3"/>
  <c r="L39" i="3"/>
  <c r="K31" i="3"/>
  <c r="L31" i="3"/>
  <c r="L42" i="3"/>
  <c r="U27" i="3"/>
  <c r="V42" i="3"/>
  <c r="U42" i="3"/>
  <c r="V26" i="3"/>
  <c r="U26" i="3"/>
  <c r="K35" i="3"/>
  <c r="L35" i="3"/>
  <c r="V15" i="3"/>
  <c r="U15" i="3"/>
  <c r="K12" i="3"/>
  <c r="L12" i="3"/>
  <c r="I31" i="3"/>
  <c r="H31" i="3"/>
  <c r="K34" i="3"/>
  <c r="U20" i="3"/>
  <c r="V19" i="3"/>
  <c r="U19" i="3"/>
  <c r="V20" i="3"/>
  <c r="K47" i="3"/>
  <c r="L47" i="3"/>
  <c r="V48" i="3"/>
  <c r="U48" i="3"/>
  <c r="V40" i="3"/>
  <c r="U40" i="3"/>
  <c r="V32" i="3"/>
  <c r="U32" i="3"/>
  <c r="U47" i="3"/>
  <c r="K46" i="3"/>
  <c r="V39" i="3"/>
  <c r="I24" i="3"/>
  <c r="U41" i="3"/>
  <c r="L20" i="3"/>
  <c r="K20" i="3"/>
  <c r="V13" i="3"/>
  <c r="U13" i="3"/>
  <c r="V4" i="3"/>
  <c r="U4" i="3"/>
  <c r="V5" i="3"/>
  <c r="U5" i="3"/>
  <c r="V43" i="3"/>
  <c r="V35" i="3"/>
  <c r="V25" i="3"/>
  <c r="L34" i="3"/>
  <c r="V8" i="3"/>
  <c r="I47" i="3"/>
  <c r="H47" i="3"/>
  <c r="L25" i="3"/>
  <c r="K25" i="3"/>
  <c r="K24" i="3"/>
  <c r="I39" i="3"/>
  <c r="H39" i="3"/>
  <c r="V46" i="3"/>
  <c r="U46" i="3"/>
  <c r="V38" i="3"/>
  <c r="U38" i="3"/>
  <c r="V30" i="3"/>
  <c r="U30" i="3"/>
  <c r="K49" i="3"/>
  <c r="L49" i="3"/>
  <c r="V45" i="3"/>
  <c r="U37" i="3"/>
  <c r="H30" i="3"/>
  <c r="L46" i="3"/>
  <c r="V24" i="3"/>
  <c r="U24" i="3"/>
  <c r="V41" i="3"/>
  <c r="U33" i="3"/>
  <c r="L27" i="3"/>
  <c r="K27" i="3"/>
  <c r="V11" i="3"/>
  <c r="U11" i="3"/>
  <c r="V29" i="3"/>
  <c r="K21" i="3"/>
  <c r="U14" i="3"/>
  <c r="U6" i="3"/>
  <c r="U16" i="3"/>
  <c r="K14" i="3"/>
  <c r="L14" i="3"/>
  <c r="K6" i="3"/>
  <c r="L6" i="3"/>
  <c r="U25" i="3"/>
  <c r="K42" i="3"/>
  <c r="V27" i="3"/>
  <c r="P60" i="2"/>
  <c r="F60" i="2"/>
  <c r="G60" i="2" l="1"/>
  <c r="I61" i="2" s="1"/>
  <c r="J60" i="2"/>
  <c r="Q60" i="2"/>
  <c r="S61" i="2" s="1"/>
  <c r="T60" i="2"/>
  <c r="S62" i="2"/>
  <c r="R62" i="2"/>
  <c r="H62" i="2"/>
  <c r="H61" i="2" l="1"/>
  <c r="R61" i="2"/>
  <c r="V61" i="2"/>
  <c r="U61" i="2"/>
  <c r="K61" i="2"/>
  <c r="L61" i="2"/>
  <c r="F59" i="2"/>
  <c r="P59" i="2"/>
  <c r="G59" i="2" l="1"/>
  <c r="J59" i="2"/>
  <c r="Q59" i="2"/>
  <c r="S60" i="2" s="1"/>
  <c r="T59" i="2"/>
  <c r="P58" i="2"/>
  <c r="P57" i="2"/>
  <c r="F57" i="2"/>
  <c r="I60" i="2" l="1"/>
  <c r="I59" i="2"/>
  <c r="H59" i="2"/>
  <c r="R60" i="2"/>
  <c r="L60" i="2"/>
  <c r="K60" i="2"/>
  <c r="L59" i="2"/>
  <c r="K59" i="2"/>
  <c r="H60" i="2"/>
  <c r="G57" i="2"/>
  <c r="I58" i="2" s="1"/>
  <c r="J57" i="2"/>
  <c r="Q57" i="2"/>
  <c r="T57" i="2"/>
  <c r="V60" i="2"/>
  <c r="U60" i="2"/>
  <c r="Q58" i="2"/>
  <c r="S59" i="2" s="1"/>
  <c r="T58" i="2"/>
  <c r="P56" i="2"/>
  <c r="F56" i="2"/>
  <c r="R58" i="2" l="1"/>
  <c r="S58" i="2"/>
  <c r="H58" i="2"/>
  <c r="V58" i="2"/>
  <c r="U58" i="2"/>
  <c r="R59" i="2"/>
  <c r="L58" i="2"/>
  <c r="K58" i="2"/>
  <c r="G56" i="2"/>
  <c r="I57" i="2" s="1"/>
  <c r="J56" i="2"/>
  <c r="V59" i="2"/>
  <c r="U59" i="2"/>
  <c r="Q56" i="2"/>
  <c r="S57" i="2" s="1"/>
  <c r="T56" i="2"/>
  <c r="P55" i="2"/>
  <c r="F55" i="2"/>
  <c r="Q55" i="2" l="1"/>
  <c r="S56" i="2" s="1"/>
  <c r="T55" i="2"/>
  <c r="G55" i="2"/>
  <c r="I56" i="2" s="1"/>
  <c r="J55" i="2"/>
  <c r="K57" i="2"/>
  <c r="L57" i="2"/>
  <c r="R57" i="2"/>
  <c r="H57" i="2"/>
  <c r="V57" i="2"/>
  <c r="U57" i="2"/>
  <c r="P54" i="2"/>
  <c r="F54" i="2"/>
  <c r="H56" i="2" l="1"/>
  <c r="G54" i="2"/>
  <c r="J54" i="2"/>
  <c r="Q54" i="2"/>
  <c r="R55" i="2" s="1"/>
  <c r="T54" i="2"/>
  <c r="R56" i="2"/>
  <c r="V56" i="2"/>
  <c r="U56" i="2"/>
  <c r="L56" i="2"/>
  <c r="K56" i="2"/>
  <c r="P53" i="2"/>
  <c r="F53" i="2"/>
  <c r="H55" i="2" l="1"/>
  <c r="I55" i="2"/>
  <c r="S55" i="2"/>
  <c r="G53" i="2"/>
  <c r="J53" i="2"/>
  <c r="V55" i="2"/>
  <c r="U55" i="2"/>
  <c r="L55" i="2"/>
  <c r="K55" i="2"/>
  <c r="Q53" i="2"/>
  <c r="S54" i="2" s="1"/>
  <c r="T53" i="2"/>
  <c r="P52" i="2"/>
  <c r="F52" i="2"/>
  <c r="H54" i="2" l="1"/>
  <c r="I54" i="2"/>
  <c r="G52" i="2"/>
  <c r="I53" i="2" s="1"/>
  <c r="J52" i="2"/>
  <c r="R54" i="2"/>
  <c r="V54" i="2"/>
  <c r="U54" i="2"/>
  <c r="L54" i="2"/>
  <c r="K54" i="2"/>
  <c r="Q52" i="2"/>
  <c r="S53" i="2" s="1"/>
  <c r="T52" i="2"/>
  <c r="P51" i="2"/>
  <c r="F51" i="2"/>
  <c r="V53" i="2" l="1"/>
  <c r="U53" i="2"/>
  <c r="Q51" i="2"/>
  <c r="R52" i="2" s="1"/>
  <c r="T51" i="2"/>
  <c r="R53" i="2"/>
  <c r="H53" i="2"/>
  <c r="G51" i="2"/>
  <c r="J51" i="2"/>
  <c r="K53" i="2"/>
  <c r="L53" i="2"/>
  <c r="P50" i="2"/>
  <c r="F50" i="2"/>
  <c r="H52" i="2" l="1"/>
  <c r="I52" i="2"/>
  <c r="S52" i="2"/>
  <c r="Q50" i="2"/>
  <c r="S51" i="2" s="1"/>
  <c r="T50" i="2"/>
  <c r="L52" i="2"/>
  <c r="K52" i="2"/>
  <c r="G50" i="2"/>
  <c r="I51" i="2" s="1"/>
  <c r="J50" i="2"/>
  <c r="V52" i="2"/>
  <c r="U52" i="2"/>
  <c r="P49" i="2"/>
  <c r="F49" i="2"/>
  <c r="R51" i="2" l="1"/>
  <c r="Q49" i="2"/>
  <c r="S50" i="2" s="1"/>
  <c r="T49" i="2"/>
  <c r="H51" i="2"/>
  <c r="G49" i="2"/>
  <c r="J49" i="2"/>
  <c r="L51" i="2"/>
  <c r="K51" i="2"/>
  <c r="V51" i="2"/>
  <c r="U51" i="2"/>
  <c r="P48" i="2"/>
  <c r="F48" i="2"/>
  <c r="H50" i="2" l="1"/>
  <c r="I50" i="2"/>
  <c r="R50" i="2"/>
  <c r="G48" i="2"/>
  <c r="I49" i="2" s="1"/>
  <c r="J48" i="2"/>
  <c r="Q48" i="2"/>
  <c r="S49" i="2" s="1"/>
  <c r="T48" i="2"/>
  <c r="L50" i="2"/>
  <c r="K50" i="2"/>
  <c r="V50" i="2"/>
  <c r="U50" i="2"/>
  <c r="P47" i="2"/>
  <c r="F47" i="2"/>
  <c r="H49" i="2" l="1"/>
  <c r="R49" i="2"/>
  <c r="Q47" i="2"/>
  <c r="R48" i="2" s="1"/>
  <c r="T47" i="2"/>
  <c r="G47" i="2"/>
  <c r="J47" i="2"/>
  <c r="V49" i="2"/>
  <c r="U49" i="2"/>
  <c r="K49" i="2"/>
  <c r="L49" i="2"/>
  <c r="P46" i="2"/>
  <c r="F46" i="2"/>
  <c r="P45" i="2"/>
  <c r="F45" i="2"/>
  <c r="P44" i="2"/>
  <c r="F44" i="2"/>
  <c r="P43" i="2"/>
  <c r="F43" i="2"/>
  <c r="H48" i="2" l="1"/>
  <c r="I48" i="2"/>
  <c r="S48" i="2"/>
  <c r="G45" i="2"/>
  <c r="J45" i="2"/>
  <c r="G46" i="2"/>
  <c r="J46" i="2"/>
  <c r="Q45" i="2"/>
  <c r="T45" i="2"/>
  <c r="Q46" i="2"/>
  <c r="S47" i="2" s="1"/>
  <c r="T46" i="2"/>
  <c r="G43" i="2"/>
  <c r="J43" i="2"/>
  <c r="L48" i="2"/>
  <c r="K48" i="2"/>
  <c r="Q43" i="2"/>
  <c r="T43" i="2"/>
  <c r="G44" i="2"/>
  <c r="J44" i="2"/>
  <c r="V48" i="2"/>
  <c r="U48" i="2"/>
  <c r="Q44" i="2"/>
  <c r="T44" i="2"/>
  <c r="P42" i="2"/>
  <c r="F42" i="2"/>
  <c r="I44" i="2" l="1"/>
  <c r="I46" i="2"/>
  <c r="I45" i="2"/>
  <c r="H47" i="2"/>
  <c r="I47" i="2"/>
  <c r="H44" i="2"/>
  <c r="S45" i="2"/>
  <c r="R47" i="2"/>
  <c r="R46" i="2"/>
  <c r="S46" i="2"/>
  <c r="H45" i="2"/>
  <c r="H46" i="2"/>
  <c r="K45" i="2"/>
  <c r="L45" i="2"/>
  <c r="G42" i="2"/>
  <c r="I43" i="2" s="1"/>
  <c r="J42" i="2"/>
  <c r="V47" i="2"/>
  <c r="U47" i="2"/>
  <c r="V44" i="2"/>
  <c r="U44" i="2"/>
  <c r="V46" i="2"/>
  <c r="U46" i="2"/>
  <c r="Q42" i="2"/>
  <c r="R43" i="2" s="1"/>
  <c r="T42" i="2"/>
  <c r="R44" i="2"/>
  <c r="V45" i="2"/>
  <c r="U45" i="2"/>
  <c r="L47" i="2"/>
  <c r="K47" i="2"/>
  <c r="S44" i="2"/>
  <c r="R45" i="2"/>
  <c r="L44" i="2"/>
  <c r="K44" i="2"/>
  <c r="L46" i="2"/>
  <c r="K46" i="2"/>
  <c r="P41" i="2"/>
  <c r="F41" i="2"/>
  <c r="P40" i="2"/>
  <c r="F40" i="2"/>
  <c r="P39" i="2"/>
  <c r="F39" i="2"/>
  <c r="S43" i="2" l="1"/>
  <c r="H43" i="2"/>
  <c r="G40" i="2"/>
  <c r="J40" i="2"/>
  <c r="Q40" i="2"/>
  <c r="T40" i="2"/>
  <c r="Q41" i="2"/>
  <c r="S42" i="2" s="1"/>
  <c r="T41" i="2"/>
  <c r="V43" i="2"/>
  <c r="U43" i="2"/>
  <c r="L43" i="2"/>
  <c r="K43" i="2"/>
  <c r="Q39" i="2"/>
  <c r="S40" i="2" s="1"/>
  <c r="T39" i="2"/>
  <c r="G41" i="2"/>
  <c r="J41" i="2"/>
  <c r="G39" i="2"/>
  <c r="J39" i="2"/>
  <c r="P38" i="2"/>
  <c r="F38" i="2"/>
  <c r="H42" i="2" l="1"/>
  <c r="I42" i="2"/>
  <c r="I41" i="2"/>
  <c r="I40" i="2"/>
  <c r="H40" i="2"/>
  <c r="R40" i="2"/>
  <c r="R42" i="2"/>
  <c r="R41" i="2"/>
  <c r="S41" i="2"/>
  <c r="H41" i="2"/>
  <c r="L40" i="2"/>
  <c r="K40" i="2"/>
  <c r="G38" i="2"/>
  <c r="J38" i="2"/>
  <c r="L42" i="2"/>
  <c r="K42" i="2"/>
  <c r="V42" i="2"/>
  <c r="U42" i="2"/>
  <c r="Q38" i="2"/>
  <c r="S39" i="2" s="1"/>
  <c r="T38" i="2"/>
  <c r="V40" i="2"/>
  <c r="U40" i="2"/>
  <c r="V41" i="2"/>
  <c r="U41" i="2"/>
  <c r="K41" i="2"/>
  <c r="L41" i="2"/>
  <c r="P37" i="2"/>
  <c r="T37" i="2" s="1"/>
  <c r="F37" i="2"/>
  <c r="H39" i="2" l="1"/>
  <c r="I39" i="2"/>
  <c r="Q37" i="2"/>
  <c r="S38" i="2" s="1"/>
  <c r="R39" i="2"/>
  <c r="L39" i="2"/>
  <c r="K39" i="2"/>
  <c r="V38" i="2"/>
  <c r="U38" i="2"/>
  <c r="V39" i="2"/>
  <c r="U39" i="2"/>
  <c r="G37" i="2"/>
  <c r="J37" i="2"/>
  <c r="P36" i="2"/>
  <c r="F36" i="2"/>
  <c r="H38" i="2" l="1"/>
  <c r="I38" i="2"/>
  <c r="R38" i="2"/>
  <c r="L38" i="2"/>
  <c r="K38" i="2"/>
  <c r="G36" i="2"/>
  <c r="J36" i="2"/>
  <c r="Q36" i="2"/>
  <c r="S37" i="2" s="1"/>
  <c r="T36" i="2"/>
  <c r="P35" i="2"/>
  <c r="F35" i="2"/>
  <c r="H37" i="2" l="1"/>
  <c r="I37" i="2"/>
  <c r="V37" i="2"/>
  <c r="U37" i="2"/>
  <c r="R37" i="2"/>
  <c r="G35" i="2"/>
  <c r="I36" i="2" s="1"/>
  <c r="J35" i="2"/>
  <c r="Q35" i="2"/>
  <c r="S36" i="2" s="1"/>
  <c r="T35" i="2"/>
  <c r="K37" i="2"/>
  <c r="L37" i="2"/>
  <c r="P34" i="2"/>
  <c r="F34" i="2"/>
  <c r="V36" i="2" l="1"/>
  <c r="U36" i="2"/>
  <c r="Q34" i="2"/>
  <c r="S35" i="2" s="1"/>
  <c r="T34" i="2"/>
  <c r="R36" i="2"/>
  <c r="G34" i="2"/>
  <c r="I35" i="2" s="1"/>
  <c r="J34" i="2"/>
  <c r="L36" i="2"/>
  <c r="K36" i="2"/>
  <c r="H36" i="2"/>
  <c r="P33" i="2"/>
  <c r="F33" i="2"/>
  <c r="R35" i="2" l="1"/>
  <c r="Q33" i="2"/>
  <c r="S34" i="2" s="1"/>
  <c r="T33" i="2"/>
  <c r="G33" i="2"/>
  <c r="J33" i="2"/>
  <c r="H35" i="2"/>
  <c r="V35" i="2"/>
  <c r="U35" i="2"/>
  <c r="L35" i="2"/>
  <c r="K35" i="2"/>
  <c r="P32" i="2"/>
  <c r="F32" i="2"/>
  <c r="H34" i="2" l="1"/>
  <c r="I34" i="2"/>
  <c r="R34" i="2"/>
  <c r="Q32" i="2"/>
  <c r="S33" i="2" s="1"/>
  <c r="T32" i="2"/>
  <c r="G32" i="2"/>
  <c r="I33" i="2" s="1"/>
  <c r="J32" i="2"/>
  <c r="L34" i="2"/>
  <c r="K34" i="2"/>
  <c r="V34" i="2"/>
  <c r="U34" i="2"/>
  <c r="P31" i="2"/>
  <c r="F31" i="2"/>
  <c r="R33" i="2" l="1"/>
  <c r="G31" i="2"/>
  <c r="I32" i="2" s="1"/>
  <c r="J31" i="2"/>
  <c r="Q31" i="2"/>
  <c r="S32" i="2" s="1"/>
  <c r="T31" i="2"/>
  <c r="K33" i="2"/>
  <c r="L33" i="2"/>
  <c r="H33" i="2"/>
  <c r="V33" i="2"/>
  <c r="U33" i="2"/>
  <c r="P30" i="2"/>
  <c r="F30" i="2"/>
  <c r="R32" i="2" l="1"/>
  <c r="H32" i="2"/>
  <c r="G30" i="2"/>
  <c r="J30" i="2"/>
  <c r="Q30" i="2"/>
  <c r="S31" i="2" s="1"/>
  <c r="T30" i="2"/>
  <c r="V32" i="2"/>
  <c r="U32" i="2"/>
  <c r="L32" i="2"/>
  <c r="K32" i="2"/>
  <c r="P29" i="2"/>
  <c r="F29" i="2"/>
  <c r="H31" i="2" l="1"/>
  <c r="I31" i="2"/>
  <c r="R31" i="2"/>
  <c r="G29" i="2"/>
  <c r="I30" i="2" s="1"/>
  <c r="J29" i="2"/>
  <c r="Q29" i="2"/>
  <c r="S30" i="2" s="1"/>
  <c r="T29" i="2"/>
  <c r="V31" i="2"/>
  <c r="U31" i="2"/>
  <c r="L31" i="2"/>
  <c r="K31" i="2"/>
  <c r="P28" i="2"/>
  <c r="F28" i="2"/>
  <c r="R30" i="2" l="1"/>
  <c r="H30" i="2"/>
  <c r="G28" i="2"/>
  <c r="I29" i="2" s="1"/>
  <c r="J28" i="2"/>
  <c r="Q28" i="2"/>
  <c r="S29" i="2" s="1"/>
  <c r="T28" i="2"/>
  <c r="V30" i="2"/>
  <c r="U30" i="2"/>
  <c r="L30" i="2"/>
  <c r="K30" i="2"/>
  <c r="P27" i="2"/>
  <c r="F27" i="2"/>
  <c r="H29" i="2" l="1"/>
  <c r="R29" i="2"/>
  <c r="G27" i="2"/>
  <c r="I28" i="2" s="1"/>
  <c r="J27" i="2"/>
  <c r="Q27" i="2"/>
  <c r="S28" i="2" s="1"/>
  <c r="T27" i="2"/>
  <c r="V29" i="2"/>
  <c r="U29" i="2"/>
  <c r="K29" i="2"/>
  <c r="L29" i="2"/>
  <c r="P26" i="2"/>
  <c r="F26" i="2"/>
  <c r="H28" i="2" l="1"/>
  <c r="R28" i="2"/>
  <c r="G26" i="2"/>
  <c r="J26" i="2"/>
  <c r="Q26" i="2"/>
  <c r="S27" i="2" s="1"/>
  <c r="T26" i="2"/>
  <c r="V28" i="2"/>
  <c r="U28" i="2"/>
  <c r="L28" i="2"/>
  <c r="K28" i="2"/>
  <c r="P25" i="2"/>
  <c r="F25" i="2"/>
  <c r="H27" i="2" l="1"/>
  <c r="I27" i="2"/>
  <c r="R27" i="2"/>
  <c r="Q25" i="2"/>
  <c r="R26" i="2" s="1"/>
  <c r="T25" i="2"/>
  <c r="G25" i="2"/>
  <c r="J25" i="2"/>
  <c r="V27" i="2"/>
  <c r="U27" i="2"/>
  <c r="L27" i="2"/>
  <c r="K27" i="2"/>
  <c r="P24" i="2"/>
  <c r="F24" i="2"/>
  <c r="H26" i="2" l="1"/>
  <c r="I26" i="2"/>
  <c r="S26" i="2"/>
  <c r="G24" i="2"/>
  <c r="I25" i="2" s="1"/>
  <c r="J24" i="2"/>
  <c r="Q24" i="2"/>
  <c r="S25" i="2" s="1"/>
  <c r="T24" i="2"/>
  <c r="L26" i="2"/>
  <c r="K26" i="2"/>
  <c r="V26" i="2"/>
  <c r="U26" i="2"/>
  <c r="P23" i="2"/>
  <c r="F23" i="2"/>
  <c r="R25" i="2" l="1"/>
  <c r="H25" i="2"/>
  <c r="Q23" i="2"/>
  <c r="T23" i="2"/>
  <c r="G23" i="2"/>
  <c r="J23" i="2"/>
  <c r="V25" i="2"/>
  <c r="U25" i="2"/>
  <c r="K25" i="2"/>
  <c r="L25" i="2"/>
  <c r="S23" i="2"/>
  <c r="R23" i="2"/>
  <c r="S24" i="2"/>
  <c r="R24" i="2"/>
  <c r="F22" i="2"/>
  <c r="H24" i="2" l="1"/>
  <c r="I24" i="2"/>
  <c r="G22" i="2"/>
  <c r="I23" i="2" s="1"/>
  <c r="J22" i="2"/>
  <c r="L24" i="2"/>
  <c r="K24" i="2"/>
  <c r="V24" i="2"/>
  <c r="U24" i="2"/>
  <c r="V23" i="2"/>
  <c r="U23" i="2"/>
  <c r="P20" i="2"/>
  <c r="P18" i="2"/>
  <c r="P19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21" i="2"/>
  <c r="P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3" i="2"/>
  <c r="G12" i="2" l="1"/>
  <c r="J12" i="2"/>
  <c r="Q12" i="2"/>
  <c r="T12" i="2"/>
  <c r="G19" i="2"/>
  <c r="J19" i="2"/>
  <c r="G11" i="2"/>
  <c r="J11" i="2"/>
  <c r="Q3" i="2"/>
  <c r="T3" i="2"/>
  <c r="Q11" i="2"/>
  <c r="R12" i="2" s="1"/>
  <c r="T11" i="2"/>
  <c r="Q19" i="2"/>
  <c r="T19" i="2"/>
  <c r="G20" i="2"/>
  <c r="J20" i="2"/>
  <c r="G4" i="2"/>
  <c r="J4" i="2"/>
  <c r="Q4" i="2"/>
  <c r="S4" i="2" s="1"/>
  <c r="T4" i="2"/>
  <c r="G18" i="2"/>
  <c r="J18" i="2"/>
  <c r="G10" i="2"/>
  <c r="I11" i="2" s="1"/>
  <c r="J10" i="2"/>
  <c r="Q21" i="2"/>
  <c r="T21" i="2"/>
  <c r="Q10" i="2"/>
  <c r="T10" i="2"/>
  <c r="Q18" i="2"/>
  <c r="S19" i="2" s="1"/>
  <c r="T18" i="2"/>
  <c r="Q20" i="2"/>
  <c r="T20" i="2"/>
  <c r="G17" i="2"/>
  <c r="J17" i="2"/>
  <c r="Q17" i="2"/>
  <c r="T17" i="2"/>
  <c r="G16" i="2"/>
  <c r="J16" i="2"/>
  <c r="G8" i="2"/>
  <c r="J8" i="2"/>
  <c r="Q16" i="2"/>
  <c r="T16" i="2"/>
  <c r="Q8" i="2"/>
  <c r="T8" i="2"/>
  <c r="H23" i="2"/>
  <c r="G5" i="2"/>
  <c r="J5" i="2"/>
  <c r="G7" i="2"/>
  <c r="J7" i="2"/>
  <c r="G21" i="2"/>
  <c r="J21" i="2"/>
  <c r="G9" i="2"/>
  <c r="J9" i="2"/>
  <c r="Q9" i="2"/>
  <c r="T9" i="2"/>
  <c r="G15" i="2"/>
  <c r="J15" i="2"/>
  <c r="Q15" i="2"/>
  <c r="T15" i="2"/>
  <c r="Q7" i="2"/>
  <c r="T7" i="2"/>
  <c r="G3" i="2"/>
  <c r="J3" i="2"/>
  <c r="G14" i="2"/>
  <c r="J14" i="2"/>
  <c r="G6" i="2"/>
  <c r="I7" i="2" s="1"/>
  <c r="J6" i="2"/>
  <c r="Q14" i="2"/>
  <c r="T14" i="2"/>
  <c r="Q6" i="2"/>
  <c r="T6" i="2"/>
  <c r="G13" i="2"/>
  <c r="I14" i="2" s="1"/>
  <c r="J13" i="2"/>
  <c r="Q13" i="2"/>
  <c r="T13" i="2"/>
  <c r="Q5" i="2"/>
  <c r="S5" i="2" s="1"/>
  <c r="T5" i="2"/>
  <c r="L23" i="2"/>
  <c r="K23" i="2"/>
  <c r="H11" i="2"/>
  <c r="S12" i="2"/>
  <c r="I8" i="2" l="1"/>
  <c r="R20" i="2"/>
  <c r="I20" i="2"/>
  <c r="I10" i="2"/>
  <c r="L22" i="2"/>
  <c r="K22" i="2"/>
  <c r="S9" i="2"/>
  <c r="H22" i="2"/>
  <c r="I22" i="2"/>
  <c r="U22" i="2"/>
  <c r="V22" i="2"/>
  <c r="S22" i="2"/>
  <c r="R22" i="2"/>
  <c r="I5" i="2"/>
  <c r="I13" i="2"/>
  <c r="I19" i="2"/>
  <c r="R11" i="2"/>
  <c r="H19" i="2"/>
  <c r="S18" i="2"/>
  <c r="H17" i="2"/>
  <c r="I17" i="2"/>
  <c r="R10" i="2"/>
  <c r="H15" i="2"/>
  <c r="I15" i="2"/>
  <c r="I16" i="2"/>
  <c r="I9" i="2"/>
  <c r="I21" i="2"/>
  <c r="I12" i="2"/>
  <c r="I18" i="2"/>
  <c r="H18" i="2"/>
  <c r="I4" i="2"/>
  <c r="H6" i="2"/>
  <c r="I6" i="2"/>
  <c r="S11" i="2"/>
  <c r="R9" i="2"/>
  <c r="R15" i="2"/>
  <c r="R8" i="2"/>
  <c r="R13" i="2"/>
  <c r="R16" i="2"/>
  <c r="H21" i="2"/>
  <c r="R19" i="2"/>
  <c r="S20" i="2"/>
  <c r="S10" i="2"/>
  <c r="H20" i="2"/>
  <c r="H16" i="2"/>
  <c r="S17" i="2"/>
  <c r="S21" i="2"/>
  <c r="R4" i="2"/>
  <c r="S16" i="2"/>
  <c r="S7" i="2"/>
  <c r="R7" i="2"/>
  <c r="S14" i="2"/>
  <c r="R18" i="2"/>
  <c r="S15" i="2"/>
  <c r="H5" i="2"/>
  <c r="H12" i="2"/>
  <c r="R21" i="2"/>
  <c r="H10" i="2"/>
  <c r="S8" i="2"/>
  <c r="R17" i="2"/>
  <c r="R6" i="2"/>
  <c r="H9" i="2"/>
  <c r="H4" i="2"/>
  <c r="H7" i="2"/>
  <c r="S13" i="2"/>
  <c r="H13" i="2"/>
  <c r="V7" i="2"/>
  <c r="U7" i="2"/>
  <c r="L4" i="2"/>
  <c r="K4" i="2"/>
  <c r="V10" i="2"/>
  <c r="U10" i="2"/>
  <c r="L9" i="2"/>
  <c r="K9" i="2"/>
  <c r="V21" i="2"/>
  <c r="U21" i="2"/>
  <c r="L11" i="2"/>
  <c r="K11" i="2"/>
  <c r="L21" i="2"/>
  <c r="K21" i="2"/>
  <c r="L12" i="2"/>
  <c r="K12" i="2"/>
  <c r="V6" i="2"/>
  <c r="U6" i="2"/>
  <c r="K6" i="2"/>
  <c r="L6" i="2"/>
  <c r="V15" i="2"/>
  <c r="U15" i="2"/>
  <c r="V8" i="2"/>
  <c r="U8" i="2"/>
  <c r="K10" i="2"/>
  <c r="L10" i="2"/>
  <c r="L17" i="2"/>
  <c r="K17" i="2"/>
  <c r="V19" i="2"/>
  <c r="U19" i="2"/>
  <c r="L19" i="2"/>
  <c r="K19" i="2"/>
  <c r="V20" i="2"/>
  <c r="U20" i="2"/>
  <c r="L20" i="2"/>
  <c r="K20" i="2"/>
  <c r="R5" i="2"/>
  <c r="V14" i="2"/>
  <c r="U14" i="2"/>
  <c r="S6" i="2"/>
  <c r="L7" i="2"/>
  <c r="K7" i="2"/>
  <c r="V16" i="2"/>
  <c r="U16" i="2"/>
  <c r="V9" i="2"/>
  <c r="U9" i="2"/>
  <c r="V18" i="2"/>
  <c r="U18" i="2"/>
  <c r="V11" i="2"/>
  <c r="U11" i="2"/>
  <c r="V5" i="2"/>
  <c r="U5" i="2"/>
  <c r="V12" i="2"/>
  <c r="U12" i="2"/>
  <c r="V13" i="2"/>
  <c r="U13" i="2"/>
  <c r="K14" i="2"/>
  <c r="L14" i="2"/>
  <c r="L15" i="2"/>
  <c r="K15" i="2"/>
  <c r="L16" i="2"/>
  <c r="K16" i="2"/>
  <c r="V17" i="2"/>
  <c r="U17" i="2"/>
  <c r="L5" i="2"/>
  <c r="K5" i="2"/>
  <c r="L13" i="2"/>
  <c r="K13" i="2"/>
  <c r="K18" i="2"/>
  <c r="L18" i="2"/>
  <c r="V4" i="2"/>
  <c r="U4" i="2"/>
  <c r="R14" i="2"/>
  <c r="H14" i="2"/>
  <c r="H8" i="2"/>
  <c r="L8" i="2"/>
  <c r="K8" i="2"/>
  <c r="R108" i="2" l="1"/>
  <c r="I108" i="2"/>
  <c r="H108" i="2"/>
  <c r="S108" i="2"/>
  <c r="U108" i="2"/>
  <c r="V108" i="2"/>
  <c r="K108" i="2"/>
  <c r="L108" i="2"/>
  <c r="R109" i="2" l="1"/>
  <c r="H109" i="2"/>
  <c r="K109" i="2"/>
  <c r="U10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RSWCD</author>
  </authors>
  <commentList>
    <comment ref="C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RSWCD:</t>
        </r>
        <r>
          <rPr>
            <sz val="9"/>
            <color indexed="81"/>
            <rFont val="Tahoma"/>
            <family val="2"/>
          </rPr>
          <t xml:space="preserve">
After adding 36 additional balls
</t>
        </r>
      </text>
    </comment>
    <comment ref="W3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RSWCD:</t>
        </r>
        <r>
          <rPr>
            <sz val="9"/>
            <color indexed="81"/>
            <rFont val="Tahoma"/>
            <family val="2"/>
          </rPr>
          <t xml:space="preserve">
thermometer out of water.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RSWCD</author>
  </authors>
  <commentList>
    <comment ref="A11" authorId="0" shapeId="0" xr:uid="{6C228E46-3D9A-4C18-94AB-B7D66FE50FCC}">
      <text>
        <r>
          <rPr>
            <b/>
            <sz val="9"/>
            <color indexed="81"/>
            <rFont val="Tahoma"/>
            <family val="2"/>
          </rPr>
          <t>RSWCD:</t>
        </r>
        <r>
          <rPr>
            <sz val="9"/>
            <color indexed="81"/>
            <rFont val="Tahoma"/>
            <family val="2"/>
          </rPr>
          <t xml:space="preserve">
After adding 36 additional balls
</t>
        </r>
      </text>
    </comment>
  </commentList>
</comments>
</file>

<file path=xl/sharedStrings.xml><?xml version="1.0" encoding="utf-8"?>
<sst xmlns="http://schemas.openxmlformats.org/spreadsheetml/2006/main" count="434" uniqueCount="163">
  <si>
    <t>Date</t>
  </si>
  <si>
    <t>Ball Cover #1</t>
  </si>
  <si>
    <t>Ball Cover #2</t>
  </si>
  <si>
    <t>Rainfall</t>
  </si>
  <si>
    <t>Sept. 1, 2015</t>
  </si>
  <si>
    <t>Non-Ball Cover #1</t>
  </si>
  <si>
    <t>Non-Ball Cover #2</t>
  </si>
  <si>
    <t>2/10"</t>
  </si>
  <si>
    <t>Sept. 9, 2015</t>
  </si>
  <si>
    <t>Sept. 15, 2015</t>
  </si>
  <si>
    <t>Sept. 22, 2015</t>
  </si>
  <si>
    <t>8/10"</t>
  </si>
  <si>
    <t>Sept. 25, 2015</t>
  </si>
  <si>
    <t>Sept. 30, 2015</t>
  </si>
  <si>
    <t>1 1/10"</t>
  </si>
  <si>
    <t>Oct. 5, 2015</t>
  </si>
  <si>
    <t>2 3/10"</t>
  </si>
  <si>
    <t>Oct. 15, 2015</t>
  </si>
  <si>
    <t>3 1/10"</t>
  </si>
  <si>
    <t>Oct. 22, 2015</t>
  </si>
  <si>
    <t>SHADE BALL WATER CONSERVATION PROJECT</t>
  </si>
  <si>
    <t>Oct. 29, 2015</t>
  </si>
  <si>
    <t>Nov. 4, 2015</t>
  </si>
  <si>
    <t>Nov. 9, 2015</t>
  </si>
  <si>
    <t>Nov. 23, 2015</t>
  </si>
  <si>
    <t>Dec. 2, 2015</t>
  </si>
  <si>
    <t>4/10"</t>
  </si>
  <si>
    <t>Dec. 9, 2015</t>
  </si>
  <si>
    <t>3/10"</t>
  </si>
  <si>
    <t>Dec. 16, 2015</t>
  </si>
  <si>
    <t>Dec. 21, 2015</t>
  </si>
  <si>
    <t>ice</t>
  </si>
  <si>
    <t>36 Balls Added</t>
  </si>
  <si>
    <t>Avg. Measurement</t>
  </si>
  <si>
    <t>Avg. Gallons</t>
  </si>
  <si>
    <t>Temp</t>
  </si>
  <si>
    <t>1.5/10"</t>
  </si>
  <si>
    <t>Jan. 4, 2016</t>
  </si>
  <si>
    <t>ice-covered</t>
  </si>
  <si>
    <t>n/a</t>
  </si>
  <si>
    <t>Jan. 13, 2016</t>
  </si>
  <si>
    <t>Jan. 19, 2016</t>
  </si>
  <si>
    <t>Feb. 3, 2016</t>
  </si>
  <si>
    <t>Feb. 11, 2016</t>
  </si>
  <si>
    <t>Feb. 22, 2016</t>
  </si>
  <si>
    <t>Feb. 29, 2016</t>
  </si>
  <si>
    <t>Mar. 11, 2016</t>
  </si>
  <si>
    <t>Mar. 31, 2016</t>
  </si>
  <si>
    <t>fill non-ball tank</t>
  </si>
  <si>
    <t>fill both tanks</t>
  </si>
  <si>
    <t>Apr. 13, 2016</t>
  </si>
  <si>
    <t>Apr. 18, 2016</t>
  </si>
  <si>
    <t>Apr. 28, 2016</t>
  </si>
  <si>
    <t>1 3/10"</t>
  </si>
  <si>
    <t>*May 11, 2016</t>
  </si>
  <si>
    <t>*May 19, 2016</t>
  </si>
  <si>
    <t>*June 2, 2016</t>
  </si>
  <si>
    <t>2"</t>
  </si>
  <si>
    <t>*June 15, 2016</t>
  </si>
  <si>
    <t>*June 17, 2016</t>
  </si>
  <si>
    <t>*June 22, 2016</t>
  </si>
  <si>
    <t>*July 6, 2016</t>
  </si>
  <si>
    <t>*July 14, 2016</t>
  </si>
  <si>
    <t>*July 19, 2016</t>
  </si>
  <si>
    <t>1/10"</t>
  </si>
  <si>
    <t>*July 28, 2016</t>
  </si>
  <si>
    <t>*Aug. 4, 2016</t>
  </si>
  <si>
    <t>*Aug. 8, 2016</t>
  </si>
  <si>
    <t>*Aug. 18, 2016</t>
  </si>
  <si>
    <t>*Aug. 25, 2016</t>
  </si>
  <si>
    <t>2 4/10"</t>
  </si>
  <si>
    <t>*Sept. 1, 2016</t>
  </si>
  <si>
    <t>2 8/10"</t>
  </si>
  <si>
    <t>*Sept. 9, 2016</t>
  </si>
  <si>
    <t>1 2/10"</t>
  </si>
  <si>
    <t>*Sept. 16, 2016</t>
  </si>
  <si>
    <t>*Sept. 29, 2016</t>
  </si>
  <si>
    <t>*Oct. 6, 2016</t>
  </si>
  <si>
    <t>*Oct. 19, 2016</t>
  </si>
  <si>
    <t>*Nov. 18, 2016</t>
  </si>
  <si>
    <t>*Dec. 12, 2016</t>
  </si>
  <si>
    <t>fill uncover tank</t>
  </si>
  <si>
    <t>*Jan. 9, 2017</t>
  </si>
  <si>
    <t>17/14</t>
  </si>
  <si>
    <t>Gallons Lost</t>
  </si>
  <si>
    <t>Gallons Added</t>
  </si>
  <si>
    <t>TOTAL</t>
  </si>
  <si>
    <t>*Feb. 2, 2017</t>
  </si>
  <si>
    <t>TOTAL GALLONS LOST</t>
  </si>
  <si>
    <t>20' Gal Lost</t>
  </si>
  <si>
    <t>20' Gal Add</t>
  </si>
  <si>
    <t>20' Gallons</t>
  </si>
  <si>
    <t>7/10"</t>
  </si>
  <si>
    <t>*Feb. 15, 2017</t>
  </si>
  <si>
    <t>*Feb. 28, 2017</t>
  </si>
  <si>
    <t>*Mar. 8, 2017</t>
  </si>
  <si>
    <t>*Mar. 23, 2017</t>
  </si>
  <si>
    <t>fill covered tank</t>
  </si>
  <si>
    <t>1"</t>
  </si>
  <si>
    <t>*April 7, 2017</t>
  </si>
  <si>
    <t>*April 17, 2017</t>
  </si>
  <si>
    <t>fill uncovered</t>
  </si>
  <si>
    <t>*May 4, 2017</t>
  </si>
  <si>
    <t>4.5/10"</t>
  </si>
  <si>
    <t>*May 23, 2017</t>
  </si>
  <si>
    <t>5/10"</t>
  </si>
  <si>
    <t>*June 9, 2017</t>
  </si>
  <si>
    <t>*June 21, 2017</t>
  </si>
  <si>
    <t xml:space="preserve">*June 21, 2017 </t>
  </si>
  <si>
    <t>fill both</t>
  </si>
  <si>
    <t>*June 30, 2017</t>
  </si>
  <si>
    <t>17 14</t>
  </si>
  <si>
    <t>*July 10, 2017</t>
  </si>
  <si>
    <t>*July 24, 2017</t>
  </si>
  <si>
    <t>3 3/10"</t>
  </si>
  <si>
    <t>*July 31, 2017</t>
  </si>
  <si>
    <t>*Aug. 7, 2017</t>
  </si>
  <si>
    <t>*Aug. 10, 2017</t>
  </si>
  <si>
    <t>over flowing</t>
  </si>
  <si>
    <t>1 7/10"</t>
  </si>
  <si>
    <t>2 7/10"</t>
  </si>
  <si>
    <t>*Aug. 14, 2017</t>
  </si>
  <si>
    <t>3"</t>
  </si>
  <si>
    <t>*Aug. 23, 2017</t>
  </si>
  <si>
    <t>*Sept. 8, 2017</t>
  </si>
  <si>
    <t>*Sept. 20, 2017</t>
  </si>
  <si>
    <t>*Sept. 27, 2017</t>
  </si>
  <si>
    <t>5 8/10"</t>
  </si>
  <si>
    <t>2 1/10"</t>
  </si>
  <si>
    <t>*Oct. 10, 2017</t>
  </si>
  <si>
    <t>*Nov. 3, 2017</t>
  </si>
  <si>
    <t>*Nov. 16, 2017</t>
  </si>
  <si>
    <t>*Nov. 27, 2017</t>
  </si>
  <si>
    <t>*Dec. 20, 2017</t>
  </si>
  <si>
    <t>*Jan. 18, 2018</t>
  </si>
  <si>
    <t>refill tank</t>
  </si>
  <si>
    <t>frozen</t>
  </si>
  <si>
    <t>*Mar. 7, 2018</t>
  </si>
  <si>
    <t>*Mar. 20, 2018</t>
  </si>
  <si>
    <t>*Mar. 22, 2018</t>
  </si>
  <si>
    <t>Add 14" No Balls</t>
  </si>
  <si>
    <t>WITH SHADE BALLS</t>
  </si>
  <si>
    <t>WITHOUT SHADE BALLS</t>
  </si>
  <si>
    <t>WATERING FACILITY EVAPORATION LOSSES</t>
  </si>
  <si>
    <t>7.5' Drinker, Gallons Lost In Excess of Rainfall</t>
  </si>
  <si>
    <t>20' Drinker, Gallons Lost In Excess of Rainfall (Estimated)</t>
  </si>
  <si>
    <t>***Zero values in loss column generally indicate rainfall received during measurement period so no evaporation loss recorded.</t>
  </si>
  <si>
    <t>*Apr. 5, 2018</t>
  </si>
  <si>
    <t>*Apr. 19, 2018</t>
  </si>
  <si>
    <t>*Apr. 30, 2018</t>
  </si>
  <si>
    <t>*May 15, 2018</t>
  </si>
  <si>
    <t>*May 17, 2018</t>
  </si>
  <si>
    <t>1 5/10"</t>
  </si>
  <si>
    <t>*May 23, 2018</t>
  </si>
  <si>
    <t>*May 30, 2018</t>
  </si>
  <si>
    <t>*June 19, 2018</t>
  </si>
  <si>
    <t>*June 25, 2018</t>
  </si>
  <si>
    <t>*July 9, 2018</t>
  </si>
  <si>
    <t>*July 18, 2018</t>
  </si>
  <si>
    <t>*July 25, 2018</t>
  </si>
  <si>
    <t>6/10"</t>
  </si>
  <si>
    <t>*Aug. 20, 2018</t>
  </si>
  <si>
    <t>*Sept. 4,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</si>
</sst>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0" xfId="0" applyFont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2" fontId="6" fillId="0" borderId="2" xfId="0" applyNumberFormat="1" applyFont="1" applyBorder="1" applyAlignment="1">
      <alignment horizontal="center"/>
    </xf>
    <xf numFmtId="12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2" fontId="6" fillId="0" borderId="9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2" fontId="6" fillId="0" borderId="1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2" fontId="6" fillId="0" borderId="1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8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5" fontId="6" fillId="0" borderId="1" xfId="0" applyNumberFormat="1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13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0" xfId="0" applyFont="1"/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left"/>
    </xf>
    <xf numFmtId="15" fontId="0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0" borderId="1" xfId="0" applyFont="1" applyBorder="1"/>
    <xf numFmtId="0" fontId="12" fillId="0" borderId="1" xfId="0" applyFont="1" applyBorder="1" applyAlignment="1">
      <alignment horizontal="center" wrapText="1"/>
    </xf>
    <xf numFmtId="0" fontId="0" fillId="0" borderId="1" xfId="0" applyBorder="1"/>
    <xf numFmtId="0" fontId="11" fillId="0" borderId="1" xfId="0" applyFont="1" applyBorder="1"/>
    <xf numFmtId="2" fontId="11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5" fillId="2" borderId="5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/>
    <xf numFmtId="0" fontId="6" fillId="0" borderId="6" xfId="0" applyFont="1" applyBorder="1" applyAlignment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/>
    <xf numFmtId="0" fontId="4" fillId="0" borderId="6" xfId="0" applyFont="1" applyBorder="1" applyAlignment="1"/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3" fillId="0" borderId="8" xfId="0" applyFont="1" applyBorder="1" applyAlignment="1"/>
    <xf numFmtId="0" fontId="13" fillId="0" borderId="14" xfId="0" applyFont="1" applyBorder="1" applyAlignment="1"/>
    <xf numFmtId="0" fontId="13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5"/>
  <sheetViews>
    <sheetView tabSelected="1" view="pageBreakPreview" zoomScale="71" zoomScaleNormal="71" zoomScaleSheetLayoutView="71" workbookViewId="0">
      <pane xSplit="1" topLeftCell="J1" activePane="topRight" state="frozen"/>
      <selection pane="topRight" activeCell="M8" sqref="M8"/>
    </sheetView>
  </sheetViews>
  <sheetFormatPr defaultColWidth="8.88671875" defaultRowHeight="14.4" x14ac:dyDescent="0.3"/>
  <cols>
    <col min="1" max="1" width="21.6640625" style="5" bestFit="1" customWidth="1"/>
    <col min="2" max="2" width="28.44140625" style="5" customWidth="1"/>
    <col min="3" max="3" width="27" style="5" customWidth="1"/>
    <col min="4" max="5" width="23" style="42" bestFit="1" customWidth="1"/>
    <col min="6" max="6" width="33.33203125" style="42" bestFit="1" customWidth="1"/>
    <col min="7" max="7" width="22" style="42" bestFit="1" customWidth="1"/>
    <col min="8" max="8" width="22" style="42" customWidth="1"/>
    <col min="9" max="12" width="25.33203125" style="42" customWidth="1"/>
    <col min="13" max="13" width="10.6640625" style="43" bestFit="1" customWidth="1"/>
    <col min="14" max="15" width="31.5546875" style="42" bestFit="1" customWidth="1"/>
    <col min="16" max="16" width="33.33203125" style="42" bestFit="1" customWidth="1"/>
    <col min="17" max="17" width="22" style="42" bestFit="1" customWidth="1"/>
    <col min="18" max="18" width="22" style="42" customWidth="1"/>
    <col min="19" max="22" width="25.33203125" style="42" customWidth="1"/>
    <col min="23" max="23" width="10.5546875" style="5" bestFit="1" customWidth="1"/>
    <col min="24" max="16384" width="8.88671875" style="5"/>
  </cols>
  <sheetData>
    <row r="1" spans="1:23" ht="27" thickTop="1" thickBot="1" x14ac:dyDescent="0.55000000000000004">
      <c r="A1" s="61" t="s">
        <v>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3"/>
    </row>
    <row r="2" spans="1:23" ht="41.4" customHeight="1" thickTop="1" thickBot="1" x14ac:dyDescent="0.55000000000000004">
      <c r="A2" s="6" t="s">
        <v>3</v>
      </c>
      <c r="B2" s="6"/>
      <c r="C2" s="6" t="s">
        <v>0</v>
      </c>
      <c r="D2" s="7" t="s">
        <v>1</v>
      </c>
      <c r="E2" s="7" t="s">
        <v>2</v>
      </c>
      <c r="F2" s="7" t="s">
        <v>33</v>
      </c>
      <c r="G2" s="7" t="s">
        <v>34</v>
      </c>
      <c r="H2" s="7" t="s">
        <v>84</v>
      </c>
      <c r="I2" s="7" t="s">
        <v>85</v>
      </c>
      <c r="J2" s="7" t="s">
        <v>91</v>
      </c>
      <c r="K2" s="7" t="s">
        <v>89</v>
      </c>
      <c r="L2" s="7" t="s">
        <v>90</v>
      </c>
      <c r="M2" s="57" t="s">
        <v>35</v>
      </c>
      <c r="N2" s="8" t="s">
        <v>5</v>
      </c>
      <c r="O2" s="7" t="s">
        <v>6</v>
      </c>
      <c r="P2" s="7" t="s">
        <v>33</v>
      </c>
      <c r="Q2" s="7" t="s">
        <v>34</v>
      </c>
      <c r="R2" s="7" t="s">
        <v>84</v>
      </c>
      <c r="S2" s="7" t="s">
        <v>85</v>
      </c>
      <c r="T2" s="7" t="s">
        <v>91</v>
      </c>
      <c r="U2" s="7" t="s">
        <v>89</v>
      </c>
      <c r="V2" s="7" t="s">
        <v>90</v>
      </c>
      <c r="W2" s="54" t="s">
        <v>35</v>
      </c>
    </row>
    <row r="3" spans="1:23" ht="26.4" thickTop="1" x14ac:dyDescent="0.5">
      <c r="A3" s="9">
        <v>0</v>
      </c>
      <c r="B3" s="9"/>
      <c r="C3" s="9" t="s">
        <v>4</v>
      </c>
      <c r="D3" s="10">
        <v>18</v>
      </c>
      <c r="E3" s="11">
        <v>18.75</v>
      </c>
      <c r="F3" s="11">
        <f>AVERAGE(D3:E3)</f>
        <v>18.375</v>
      </c>
      <c r="G3" s="10">
        <f t="shared" ref="G3:G21" si="0">F3*26</f>
        <v>477.75</v>
      </c>
      <c r="H3" s="10"/>
      <c r="I3" s="10"/>
      <c r="J3" s="12">
        <f>F3*196</f>
        <v>3601.5</v>
      </c>
      <c r="K3" s="13"/>
      <c r="L3" s="13"/>
      <c r="M3" s="58"/>
      <c r="N3" s="14">
        <v>21.25</v>
      </c>
      <c r="O3" s="11">
        <v>21.625</v>
      </c>
      <c r="P3" s="11">
        <f>AVERAGE(N3:O3)</f>
        <v>21.4375</v>
      </c>
      <c r="Q3" s="13">
        <f>P3*26</f>
        <v>557.375</v>
      </c>
      <c r="R3" s="10"/>
      <c r="S3" s="10"/>
      <c r="T3" s="12">
        <f>P3*196</f>
        <v>4201.75</v>
      </c>
      <c r="U3" s="10"/>
      <c r="V3" s="10"/>
      <c r="W3" s="55"/>
    </row>
    <row r="4" spans="1:23" ht="25.8" x14ac:dyDescent="0.5">
      <c r="A4" s="15" t="s">
        <v>7</v>
      </c>
      <c r="B4" s="15"/>
      <c r="C4" s="15" t="s">
        <v>8</v>
      </c>
      <c r="D4" s="16">
        <v>17.625</v>
      </c>
      <c r="E4" s="16">
        <v>17.5</v>
      </c>
      <c r="F4" s="11">
        <f t="shared" ref="F4:F90" si="1">AVERAGE(D4:E4)</f>
        <v>17.5625</v>
      </c>
      <c r="G4" s="10">
        <f t="shared" si="0"/>
        <v>456.625</v>
      </c>
      <c r="H4" s="10">
        <f>IF(G3&gt;G4,SUM(G3-G4),0)</f>
        <v>21.125</v>
      </c>
      <c r="I4" s="10">
        <f>IF(G3&lt;G4,SUM(G4-G3),0)</f>
        <v>0</v>
      </c>
      <c r="J4" s="12">
        <f t="shared" ref="J4:J89" si="2">F4*196</f>
        <v>3442.25</v>
      </c>
      <c r="K4" s="10">
        <f>IF(J3&gt;J4,SUM(J3-J4),0)</f>
        <v>159.25</v>
      </c>
      <c r="L4" s="10">
        <f>IF(J3&lt;J4,SUM(J3-J4),0)</f>
        <v>0</v>
      </c>
      <c r="M4" s="58"/>
      <c r="N4" s="17">
        <v>19</v>
      </c>
      <c r="O4" s="16">
        <v>18.75</v>
      </c>
      <c r="P4" s="16">
        <f t="shared" ref="P4:P21" si="3">AVERAGE(N4:O4)</f>
        <v>18.875</v>
      </c>
      <c r="Q4" s="18">
        <f t="shared" ref="Q4:Q20" si="4">P4*26</f>
        <v>490.75</v>
      </c>
      <c r="R4" s="10">
        <f>IF(Q3&gt;Q4,SUM(Q3-Q4),0)</f>
        <v>66.625</v>
      </c>
      <c r="S4" s="10">
        <f>IF(Q3&lt;Q4,SUM(Q3-Q4),0)</f>
        <v>0</v>
      </c>
      <c r="T4" s="12">
        <f t="shared" ref="T4:T87" si="5">P4*196</f>
        <v>3699.5</v>
      </c>
      <c r="U4" s="10">
        <f>IF(T3&gt;T4,SUM(T3-T4),0)</f>
        <v>502.25</v>
      </c>
      <c r="V4" s="10">
        <f>IF(T3&lt;T4,SUM(T3-T4),0)</f>
        <v>0</v>
      </c>
      <c r="W4" s="56"/>
    </row>
    <row r="5" spans="1:23" ht="25.8" x14ac:dyDescent="0.5">
      <c r="A5" s="15">
        <v>0</v>
      </c>
      <c r="B5" s="15"/>
      <c r="C5" s="15" t="s">
        <v>9</v>
      </c>
      <c r="D5" s="19">
        <v>16</v>
      </c>
      <c r="E5" s="16">
        <v>16.5</v>
      </c>
      <c r="F5" s="11">
        <f t="shared" si="1"/>
        <v>16.25</v>
      </c>
      <c r="G5" s="10">
        <f t="shared" si="0"/>
        <v>422.5</v>
      </c>
      <c r="H5" s="10">
        <f t="shared" ref="H5:H87" si="6">IF(G4&gt;G5,SUM(G4-G5),0)</f>
        <v>34.125</v>
      </c>
      <c r="I5" s="10">
        <f t="shared" ref="I5:I67" si="7">IF(G4&lt;G5,SUM(G5-G4),0)</f>
        <v>0</v>
      </c>
      <c r="J5" s="12">
        <f t="shared" si="2"/>
        <v>3185</v>
      </c>
      <c r="K5" s="10">
        <f t="shared" ref="K5:K105" si="8">IF(J4&gt;J5,SUM(J4-J5),0)</f>
        <v>257.25</v>
      </c>
      <c r="L5" s="10">
        <f t="shared" ref="L5:L105" si="9">IF(J4&lt;J5,SUM(J4-J5),0)</f>
        <v>0</v>
      </c>
      <c r="M5" s="58"/>
      <c r="N5" s="20">
        <v>16.25</v>
      </c>
      <c r="O5" s="16">
        <v>16.625</v>
      </c>
      <c r="P5" s="16">
        <f t="shared" si="3"/>
        <v>16.4375</v>
      </c>
      <c r="Q5" s="18">
        <f t="shared" si="4"/>
        <v>427.375</v>
      </c>
      <c r="R5" s="10">
        <f t="shared" ref="R5:R86" si="10">IF(Q4&gt;Q5,SUM(Q4-Q5),0)</f>
        <v>63.375</v>
      </c>
      <c r="S5" s="10">
        <f t="shared" ref="S5:S67" si="11">IF(Q4&lt;Q5,SUM(Q4-Q5),0)</f>
        <v>0</v>
      </c>
      <c r="T5" s="12">
        <f t="shared" si="5"/>
        <v>3221.75</v>
      </c>
      <c r="U5" s="10">
        <f t="shared" ref="U5:U87" si="12">IF(T4&gt;T5,SUM(T4-T5),0)</f>
        <v>477.75</v>
      </c>
      <c r="V5" s="10">
        <f t="shared" ref="V5:V87" si="13">IF(T4&lt;T5,SUM(T4-T5),0)</f>
        <v>0</v>
      </c>
      <c r="W5" s="56"/>
    </row>
    <row r="6" spans="1:23" ht="25.8" x14ac:dyDescent="0.5">
      <c r="A6" s="15">
        <v>0</v>
      </c>
      <c r="B6" s="15"/>
      <c r="C6" s="15" t="s">
        <v>10</v>
      </c>
      <c r="D6" s="16">
        <v>14.25</v>
      </c>
      <c r="E6" s="16">
        <v>15.25</v>
      </c>
      <c r="F6" s="11">
        <f t="shared" si="1"/>
        <v>14.75</v>
      </c>
      <c r="G6" s="10">
        <f t="shared" si="0"/>
        <v>383.5</v>
      </c>
      <c r="H6" s="10">
        <f t="shared" si="6"/>
        <v>39</v>
      </c>
      <c r="I6" s="10">
        <f t="shared" si="7"/>
        <v>0</v>
      </c>
      <c r="J6" s="12">
        <f t="shared" si="2"/>
        <v>2891</v>
      </c>
      <c r="K6" s="10">
        <f t="shared" si="8"/>
        <v>294</v>
      </c>
      <c r="L6" s="10">
        <f t="shared" si="9"/>
        <v>0</v>
      </c>
      <c r="M6" s="58"/>
      <c r="N6" s="17">
        <v>14</v>
      </c>
      <c r="O6" s="16">
        <v>14.125</v>
      </c>
      <c r="P6" s="16">
        <f t="shared" si="3"/>
        <v>14.0625</v>
      </c>
      <c r="Q6" s="18">
        <f t="shared" si="4"/>
        <v>365.625</v>
      </c>
      <c r="R6" s="10">
        <f t="shared" si="10"/>
        <v>61.75</v>
      </c>
      <c r="S6" s="10">
        <f t="shared" si="11"/>
        <v>0</v>
      </c>
      <c r="T6" s="12">
        <f t="shared" si="5"/>
        <v>2756.25</v>
      </c>
      <c r="U6" s="10">
        <f t="shared" si="12"/>
        <v>465.5</v>
      </c>
      <c r="V6" s="10">
        <f t="shared" si="13"/>
        <v>0</v>
      </c>
      <c r="W6" s="56"/>
    </row>
    <row r="7" spans="1:23" ht="25.8" x14ac:dyDescent="0.5">
      <c r="A7" s="15" t="s">
        <v>11</v>
      </c>
      <c r="B7" s="15"/>
      <c r="C7" s="15" t="s">
        <v>12</v>
      </c>
      <c r="D7" s="16">
        <v>15.125</v>
      </c>
      <c r="E7" s="16">
        <v>16.125</v>
      </c>
      <c r="F7" s="11">
        <f t="shared" si="1"/>
        <v>15.625</v>
      </c>
      <c r="G7" s="10">
        <f t="shared" si="0"/>
        <v>406.25</v>
      </c>
      <c r="H7" s="10">
        <f t="shared" si="6"/>
        <v>0</v>
      </c>
      <c r="I7" s="10">
        <f t="shared" si="7"/>
        <v>22.75</v>
      </c>
      <c r="J7" s="12">
        <f t="shared" si="2"/>
        <v>3062.5</v>
      </c>
      <c r="K7" s="10">
        <f t="shared" si="8"/>
        <v>0</v>
      </c>
      <c r="L7" s="10">
        <f t="shared" si="9"/>
        <v>-171.5</v>
      </c>
      <c r="M7" s="58"/>
      <c r="N7" s="20">
        <v>14.25</v>
      </c>
      <c r="O7" s="19">
        <v>15</v>
      </c>
      <c r="P7" s="16">
        <f t="shared" si="3"/>
        <v>14.625</v>
      </c>
      <c r="Q7" s="18">
        <f t="shared" si="4"/>
        <v>380.25</v>
      </c>
      <c r="R7" s="10">
        <f t="shared" si="10"/>
        <v>0</v>
      </c>
      <c r="S7" s="10">
        <f t="shared" si="11"/>
        <v>-14.625</v>
      </c>
      <c r="T7" s="12">
        <f t="shared" si="5"/>
        <v>2866.5</v>
      </c>
      <c r="U7" s="10">
        <f t="shared" si="12"/>
        <v>0</v>
      </c>
      <c r="V7" s="10">
        <f t="shared" si="13"/>
        <v>-110.25</v>
      </c>
      <c r="W7" s="56"/>
    </row>
    <row r="8" spans="1:23" ht="25.8" x14ac:dyDescent="0.5">
      <c r="A8" s="15">
        <v>0</v>
      </c>
      <c r="B8" s="15"/>
      <c r="C8" s="15" t="s">
        <v>13</v>
      </c>
      <c r="D8" s="16">
        <v>15.25</v>
      </c>
      <c r="E8" s="16">
        <v>15.125</v>
      </c>
      <c r="F8" s="11">
        <f t="shared" si="1"/>
        <v>15.1875</v>
      </c>
      <c r="G8" s="10">
        <f t="shared" si="0"/>
        <v>394.875</v>
      </c>
      <c r="H8" s="10">
        <f t="shared" si="6"/>
        <v>11.375</v>
      </c>
      <c r="I8" s="10">
        <f t="shared" si="7"/>
        <v>0</v>
      </c>
      <c r="J8" s="12">
        <f t="shared" si="2"/>
        <v>2976.75</v>
      </c>
      <c r="K8" s="10">
        <f t="shared" si="8"/>
        <v>85.75</v>
      </c>
      <c r="L8" s="10">
        <f t="shared" si="9"/>
        <v>0</v>
      </c>
      <c r="M8" s="58"/>
      <c r="N8" s="20">
        <v>13.5</v>
      </c>
      <c r="O8" s="19">
        <v>13</v>
      </c>
      <c r="P8" s="16">
        <f t="shared" si="3"/>
        <v>13.25</v>
      </c>
      <c r="Q8" s="18">
        <f t="shared" si="4"/>
        <v>344.5</v>
      </c>
      <c r="R8" s="10">
        <f t="shared" si="10"/>
        <v>35.75</v>
      </c>
      <c r="S8" s="10">
        <f t="shared" si="11"/>
        <v>0</v>
      </c>
      <c r="T8" s="12">
        <f t="shared" si="5"/>
        <v>2597</v>
      </c>
      <c r="U8" s="10">
        <f t="shared" si="12"/>
        <v>269.5</v>
      </c>
      <c r="V8" s="10">
        <f t="shared" si="13"/>
        <v>0</v>
      </c>
      <c r="W8" s="56"/>
    </row>
    <row r="9" spans="1:23" ht="25.8" x14ac:dyDescent="0.5">
      <c r="A9" s="15" t="s">
        <v>14</v>
      </c>
      <c r="B9" s="15"/>
      <c r="C9" s="15" t="s">
        <v>15</v>
      </c>
      <c r="D9" s="16">
        <v>15.5</v>
      </c>
      <c r="E9" s="16">
        <v>15.75</v>
      </c>
      <c r="F9" s="11">
        <f t="shared" si="1"/>
        <v>15.625</v>
      </c>
      <c r="G9" s="10">
        <f t="shared" si="0"/>
        <v>406.25</v>
      </c>
      <c r="H9" s="10">
        <f t="shared" si="6"/>
        <v>0</v>
      </c>
      <c r="I9" s="10">
        <f t="shared" si="7"/>
        <v>11.375</v>
      </c>
      <c r="J9" s="12">
        <f t="shared" si="2"/>
        <v>3062.5</v>
      </c>
      <c r="K9" s="10">
        <f t="shared" si="8"/>
        <v>0</v>
      </c>
      <c r="L9" s="10">
        <f t="shared" si="9"/>
        <v>-85.75</v>
      </c>
      <c r="M9" s="58"/>
      <c r="N9" s="20">
        <v>13.25</v>
      </c>
      <c r="O9" s="19">
        <v>13</v>
      </c>
      <c r="P9" s="16">
        <f t="shared" si="3"/>
        <v>13.125</v>
      </c>
      <c r="Q9" s="18">
        <f t="shared" si="4"/>
        <v>341.25</v>
      </c>
      <c r="R9" s="10">
        <f t="shared" si="10"/>
        <v>3.25</v>
      </c>
      <c r="S9" s="10">
        <f t="shared" si="11"/>
        <v>0</v>
      </c>
      <c r="T9" s="12">
        <f t="shared" si="5"/>
        <v>2572.5</v>
      </c>
      <c r="U9" s="10">
        <f t="shared" si="12"/>
        <v>24.5</v>
      </c>
      <c r="V9" s="10">
        <f t="shared" si="13"/>
        <v>0</v>
      </c>
      <c r="W9" s="56"/>
    </row>
    <row r="10" spans="1:23" ht="25.8" x14ac:dyDescent="0.5">
      <c r="A10" s="15"/>
      <c r="B10" s="21" t="s">
        <v>32</v>
      </c>
      <c r="C10" s="15" t="s">
        <v>15</v>
      </c>
      <c r="D10" s="19">
        <v>16</v>
      </c>
      <c r="E10" s="19">
        <v>16</v>
      </c>
      <c r="F10" s="11">
        <f t="shared" si="1"/>
        <v>16</v>
      </c>
      <c r="G10" s="10">
        <f t="shared" si="0"/>
        <v>416</v>
      </c>
      <c r="H10" s="10">
        <f t="shared" si="6"/>
        <v>0</v>
      </c>
      <c r="I10" s="10">
        <f t="shared" si="7"/>
        <v>9.75</v>
      </c>
      <c r="J10" s="12">
        <f t="shared" si="2"/>
        <v>3136</v>
      </c>
      <c r="K10" s="10">
        <f t="shared" si="8"/>
        <v>0</v>
      </c>
      <c r="L10" s="10">
        <f t="shared" si="9"/>
        <v>-73.5</v>
      </c>
      <c r="M10" s="58"/>
      <c r="N10" s="20">
        <v>13.25</v>
      </c>
      <c r="O10" s="19">
        <v>13</v>
      </c>
      <c r="P10" s="16">
        <f t="shared" si="3"/>
        <v>13.125</v>
      </c>
      <c r="Q10" s="18">
        <f t="shared" si="4"/>
        <v>341.25</v>
      </c>
      <c r="R10" s="10">
        <f t="shared" si="10"/>
        <v>0</v>
      </c>
      <c r="S10" s="10">
        <f t="shared" si="11"/>
        <v>0</v>
      </c>
      <c r="T10" s="12">
        <f t="shared" si="5"/>
        <v>2572.5</v>
      </c>
      <c r="U10" s="10">
        <f t="shared" si="12"/>
        <v>0</v>
      </c>
      <c r="V10" s="10">
        <f t="shared" si="13"/>
        <v>0</v>
      </c>
      <c r="W10" s="56"/>
    </row>
    <row r="11" spans="1:23" ht="25.8" x14ac:dyDescent="0.5">
      <c r="A11" s="15" t="s">
        <v>16</v>
      </c>
      <c r="B11" s="15"/>
      <c r="C11" s="15" t="s">
        <v>17</v>
      </c>
      <c r="D11" s="16">
        <v>17.5</v>
      </c>
      <c r="E11" s="16">
        <v>17.5</v>
      </c>
      <c r="F11" s="11">
        <f t="shared" si="1"/>
        <v>17.5</v>
      </c>
      <c r="G11" s="10">
        <f t="shared" si="0"/>
        <v>455</v>
      </c>
      <c r="H11" s="10">
        <f t="shared" si="6"/>
        <v>0</v>
      </c>
      <c r="I11" s="10">
        <f t="shared" si="7"/>
        <v>39</v>
      </c>
      <c r="J11" s="12">
        <f t="shared" si="2"/>
        <v>3430</v>
      </c>
      <c r="K11" s="10">
        <f t="shared" si="8"/>
        <v>0</v>
      </c>
      <c r="L11" s="10">
        <f t="shared" si="9"/>
        <v>-294</v>
      </c>
      <c r="M11" s="58"/>
      <c r="N11" s="20">
        <v>13.75</v>
      </c>
      <c r="O11" s="16">
        <v>13.5</v>
      </c>
      <c r="P11" s="16">
        <f t="shared" si="3"/>
        <v>13.625</v>
      </c>
      <c r="Q11" s="18">
        <f t="shared" si="4"/>
        <v>354.25</v>
      </c>
      <c r="R11" s="10">
        <f t="shared" si="10"/>
        <v>0</v>
      </c>
      <c r="S11" s="10">
        <f t="shared" si="11"/>
        <v>-13</v>
      </c>
      <c r="T11" s="12">
        <f t="shared" si="5"/>
        <v>2670.5</v>
      </c>
      <c r="U11" s="10">
        <f t="shared" si="12"/>
        <v>0</v>
      </c>
      <c r="V11" s="10">
        <f t="shared" si="13"/>
        <v>-98</v>
      </c>
      <c r="W11" s="56"/>
    </row>
    <row r="12" spans="1:23" ht="25.8" x14ac:dyDescent="0.5">
      <c r="A12" s="15" t="s">
        <v>18</v>
      </c>
      <c r="B12" s="15"/>
      <c r="C12" s="15" t="s">
        <v>19</v>
      </c>
      <c r="D12" s="16">
        <v>20.25</v>
      </c>
      <c r="E12" s="16">
        <v>20.25</v>
      </c>
      <c r="F12" s="11">
        <f t="shared" si="1"/>
        <v>20.25</v>
      </c>
      <c r="G12" s="10">
        <f t="shared" si="0"/>
        <v>526.5</v>
      </c>
      <c r="H12" s="10">
        <f t="shared" si="6"/>
        <v>0</v>
      </c>
      <c r="I12" s="10">
        <f t="shared" si="7"/>
        <v>71.5</v>
      </c>
      <c r="J12" s="12">
        <f t="shared" si="2"/>
        <v>3969</v>
      </c>
      <c r="K12" s="10">
        <f t="shared" si="8"/>
        <v>0</v>
      </c>
      <c r="L12" s="10">
        <f t="shared" si="9"/>
        <v>-539</v>
      </c>
      <c r="M12" s="58"/>
      <c r="N12" s="20">
        <v>15.75</v>
      </c>
      <c r="O12" s="19">
        <v>15</v>
      </c>
      <c r="P12" s="16">
        <f t="shared" si="3"/>
        <v>15.375</v>
      </c>
      <c r="Q12" s="18">
        <f t="shared" si="4"/>
        <v>399.75</v>
      </c>
      <c r="R12" s="10">
        <f t="shared" si="10"/>
        <v>0</v>
      </c>
      <c r="S12" s="10">
        <f t="shared" si="11"/>
        <v>-45.5</v>
      </c>
      <c r="T12" s="12">
        <f t="shared" si="5"/>
        <v>3013.5</v>
      </c>
      <c r="U12" s="10">
        <f t="shared" si="12"/>
        <v>0</v>
      </c>
      <c r="V12" s="10">
        <f t="shared" si="13"/>
        <v>-343</v>
      </c>
      <c r="W12" s="56"/>
    </row>
    <row r="13" spans="1:23" ht="25.8" x14ac:dyDescent="0.5">
      <c r="A13" s="15">
        <v>0</v>
      </c>
      <c r="B13" s="15"/>
      <c r="C13" s="15" t="s">
        <v>21</v>
      </c>
      <c r="D13" s="19">
        <v>20</v>
      </c>
      <c r="E13" s="16">
        <v>19.75</v>
      </c>
      <c r="F13" s="11">
        <f t="shared" si="1"/>
        <v>19.875</v>
      </c>
      <c r="G13" s="10">
        <f t="shared" si="0"/>
        <v>516.75</v>
      </c>
      <c r="H13" s="10">
        <f t="shared" si="6"/>
        <v>9.75</v>
      </c>
      <c r="I13" s="10">
        <f t="shared" si="7"/>
        <v>0</v>
      </c>
      <c r="J13" s="12">
        <f t="shared" si="2"/>
        <v>3895.5</v>
      </c>
      <c r="K13" s="10">
        <f t="shared" si="8"/>
        <v>73.5</v>
      </c>
      <c r="L13" s="10">
        <f t="shared" si="9"/>
        <v>0</v>
      </c>
      <c r="M13" s="58"/>
      <c r="N13" s="20">
        <v>14.25</v>
      </c>
      <c r="O13" s="19">
        <v>14</v>
      </c>
      <c r="P13" s="16">
        <f t="shared" si="3"/>
        <v>14.125</v>
      </c>
      <c r="Q13" s="18">
        <f t="shared" si="4"/>
        <v>367.25</v>
      </c>
      <c r="R13" s="10">
        <f t="shared" si="10"/>
        <v>32.5</v>
      </c>
      <c r="S13" s="10">
        <f t="shared" si="11"/>
        <v>0</v>
      </c>
      <c r="T13" s="12">
        <f t="shared" si="5"/>
        <v>2768.5</v>
      </c>
      <c r="U13" s="10">
        <f t="shared" si="12"/>
        <v>245</v>
      </c>
      <c r="V13" s="10">
        <f t="shared" si="13"/>
        <v>0</v>
      </c>
      <c r="W13" s="56"/>
    </row>
    <row r="14" spans="1:23" ht="25.8" x14ac:dyDescent="0.5">
      <c r="A14" s="15">
        <v>0</v>
      </c>
      <c r="B14" s="15"/>
      <c r="C14" s="15" t="s">
        <v>22</v>
      </c>
      <c r="D14" s="16">
        <v>19.5</v>
      </c>
      <c r="E14" s="16">
        <v>19.375</v>
      </c>
      <c r="F14" s="11">
        <f t="shared" si="1"/>
        <v>19.4375</v>
      </c>
      <c r="G14" s="10">
        <f t="shared" si="0"/>
        <v>505.375</v>
      </c>
      <c r="H14" s="10">
        <f t="shared" si="6"/>
        <v>11.375</v>
      </c>
      <c r="I14" s="10">
        <f t="shared" si="7"/>
        <v>0</v>
      </c>
      <c r="J14" s="12">
        <f t="shared" si="2"/>
        <v>3809.75</v>
      </c>
      <c r="K14" s="10">
        <f t="shared" si="8"/>
        <v>85.75</v>
      </c>
      <c r="L14" s="10">
        <f t="shared" si="9"/>
        <v>0</v>
      </c>
      <c r="M14" s="58"/>
      <c r="N14" s="20">
        <v>13.5</v>
      </c>
      <c r="O14" s="16">
        <v>13.25</v>
      </c>
      <c r="P14" s="16">
        <f t="shared" si="3"/>
        <v>13.375</v>
      </c>
      <c r="Q14" s="18">
        <f t="shared" si="4"/>
        <v>347.75</v>
      </c>
      <c r="R14" s="10">
        <f t="shared" si="10"/>
        <v>19.5</v>
      </c>
      <c r="S14" s="10">
        <f t="shared" si="11"/>
        <v>0</v>
      </c>
      <c r="T14" s="12">
        <f t="shared" si="5"/>
        <v>2621.5</v>
      </c>
      <c r="U14" s="10">
        <f t="shared" si="12"/>
        <v>147</v>
      </c>
      <c r="V14" s="10">
        <f t="shared" si="13"/>
        <v>0</v>
      </c>
      <c r="W14" s="56"/>
    </row>
    <row r="15" spans="1:23" ht="25.8" x14ac:dyDescent="0.5">
      <c r="A15" s="15">
        <v>0</v>
      </c>
      <c r="B15" s="15"/>
      <c r="C15" s="15" t="s">
        <v>23</v>
      </c>
      <c r="D15" s="16">
        <v>19.125</v>
      </c>
      <c r="E15" s="19">
        <v>19</v>
      </c>
      <c r="F15" s="11">
        <f t="shared" si="1"/>
        <v>19.0625</v>
      </c>
      <c r="G15" s="10">
        <f t="shared" si="0"/>
        <v>495.625</v>
      </c>
      <c r="H15" s="10">
        <f t="shared" si="6"/>
        <v>9.75</v>
      </c>
      <c r="I15" s="10">
        <f t="shared" si="7"/>
        <v>0</v>
      </c>
      <c r="J15" s="12">
        <f t="shared" si="2"/>
        <v>3736.25</v>
      </c>
      <c r="K15" s="10">
        <f t="shared" si="8"/>
        <v>73.5</v>
      </c>
      <c r="L15" s="10">
        <f t="shared" si="9"/>
        <v>0</v>
      </c>
      <c r="M15" s="58"/>
      <c r="N15" s="20">
        <v>12.5</v>
      </c>
      <c r="O15" s="19">
        <v>12</v>
      </c>
      <c r="P15" s="16">
        <f t="shared" si="3"/>
        <v>12.25</v>
      </c>
      <c r="Q15" s="18">
        <f t="shared" si="4"/>
        <v>318.5</v>
      </c>
      <c r="R15" s="10">
        <f t="shared" si="10"/>
        <v>29.25</v>
      </c>
      <c r="S15" s="10">
        <f t="shared" si="11"/>
        <v>0</v>
      </c>
      <c r="T15" s="12">
        <f t="shared" si="5"/>
        <v>2401</v>
      </c>
      <c r="U15" s="10">
        <f t="shared" si="12"/>
        <v>220.5</v>
      </c>
      <c r="V15" s="10">
        <f t="shared" si="13"/>
        <v>0</v>
      </c>
      <c r="W15" s="56"/>
    </row>
    <row r="16" spans="1:23" ht="25.8" x14ac:dyDescent="0.5">
      <c r="A16" s="15">
        <v>0</v>
      </c>
      <c r="B16" s="15"/>
      <c r="C16" s="15" t="s">
        <v>24</v>
      </c>
      <c r="D16" s="19">
        <v>18</v>
      </c>
      <c r="E16" s="19">
        <v>18</v>
      </c>
      <c r="F16" s="11">
        <f t="shared" si="1"/>
        <v>18</v>
      </c>
      <c r="G16" s="10">
        <f t="shared" si="0"/>
        <v>468</v>
      </c>
      <c r="H16" s="10">
        <f t="shared" si="6"/>
        <v>27.625</v>
      </c>
      <c r="I16" s="10">
        <f t="shared" si="7"/>
        <v>0</v>
      </c>
      <c r="J16" s="12">
        <f t="shared" si="2"/>
        <v>3528</v>
      </c>
      <c r="K16" s="10">
        <f t="shared" si="8"/>
        <v>208.25</v>
      </c>
      <c r="L16" s="10">
        <f t="shared" si="9"/>
        <v>0</v>
      </c>
      <c r="M16" s="58"/>
      <c r="N16" s="20">
        <v>10.25</v>
      </c>
      <c r="O16" s="19">
        <v>10</v>
      </c>
      <c r="P16" s="16">
        <f t="shared" si="3"/>
        <v>10.125</v>
      </c>
      <c r="Q16" s="18">
        <f t="shared" si="4"/>
        <v>263.25</v>
      </c>
      <c r="R16" s="10">
        <f t="shared" si="10"/>
        <v>55.25</v>
      </c>
      <c r="S16" s="10">
        <f t="shared" si="11"/>
        <v>0</v>
      </c>
      <c r="T16" s="12">
        <f t="shared" si="5"/>
        <v>1984.5</v>
      </c>
      <c r="U16" s="10">
        <f t="shared" si="12"/>
        <v>416.5</v>
      </c>
      <c r="V16" s="10">
        <f t="shared" si="13"/>
        <v>0</v>
      </c>
      <c r="W16" s="56"/>
    </row>
    <row r="17" spans="1:23" ht="25.8" x14ac:dyDescent="0.5">
      <c r="A17" s="15" t="s">
        <v>26</v>
      </c>
      <c r="B17" s="15"/>
      <c r="C17" s="15" t="s">
        <v>25</v>
      </c>
      <c r="D17" s="16">
        <v>17.875</v>
      </c>
      <c r="E17" s="16">
        <v>17.875</v>
      </c>
      <c r="F17" s="11">
        <f t="shared" si="1"/>
        <v>17.875</v>
      </c>
      <c r="G17" s="10">
        <f t="shared" si="0"/>
        <v>464.75</v>
      </c>
      <c r="H17" s="10">
        <f t="shared" si="6"/>
        <v>3.25</v>
      </c>
      <c r="I17" s="10">
        <f t="shared" si="7"/>
        <v>0</v>
      </c>
      <c r="J17" s="12">
        <f t="shared" si="2"/>
        <v>3503.5</v>
      </c>
      <c r="K17" s="10">
        <f t="shared" si="8"/>
        <v>24.5</v>
      </c>
      <c r="L17" s="10">
        <f t="shared" si="9"/>
        <v>0</v>
      </c>
      <c r="M17" s="58"/>
      <c r="N17" s="20">
        <v>10.25</v>
      </c>
      <c r="O17" s="16">
        <v>9.75</v>
      </c>
      <c r="P17" s="16">
        <f t="shared" si="3"/>
        <v>10</v>
      </c>
      <c r="Q17" s="18">
        <f t="shared" si="4"/>
        <v>260</v>
      </c>
      <c r="R17" s="10">
        <f t="shared" si="10"/>
        <v>3.25</v>
      </c>
      <c r="S17" s="10">
        <f t="shared" si="11"/>
        <v>0</v>
      </c>
      <c r="T17" s="12">
        <f t="shared" si="5"/>
        <v>1960</v>
      </c>
      <c r="U17" s="10">
        <f t="shared" si="12"/>
        <v>24.5</v>
      </c>
      <c r="V17" s="10">
        <f t="shared" si="13"/>
        <v>0</v>
      </c>
      <c r="W17" s="56"/>
    </row>
    <row r="18" spans="1:23" ht="25.8" x14ac:dyDescent="0.5">
      <c r="A18" s="15">
        <v>0</v>
      </c>
      <c r="B18" s="15"/>
      <c r="C18" s="15" t="s">
        <v>27</v>
      </c>
      <c r="D18" s="19">
        <v>18</v>
      </c>
      <c r="E18" s="19">
        <v>18</v>
      </c>
      <c r="F18" s="11">
        <f t="shared" si="1"/>
        <v>18</v>
      </c>
      <c r="G18" s="10">
        <f t="shared" si="0"/>
        <v>468</v>
      </c>
      <c r="H18" s="10">
        <f t="shared" si="6"/>
        <v>0</v>
      </c>
      <c r="I18" s="10">
        <f t="shared" si="7"/>
        <v>3.25</v>
      </c>
      <c r="J18" s="12">
        <f t="shared" si="2"/>
        <v>3528</v>
      </c>
      <c r="K18" s="10">
        <f t="shared" si="8"/>
        <v>0</v>
      </c>
      <c r="L18" s="10">
        <f t="shared" si="9"/>
        <v>-24.5</v>
      </c>
      <c r="M18" s="58"/>
      <c r="N18" s="20">
        <v>9.75</v>
      </c>
      <c r="O18" s="16">
        <v>9.25</v>
      </c>
      <c r="P18" s="16">
        <f>AVERAGE(N18:O18)</f>
        <v>9.5</v>
      </c>
      <c r="Q18" s="18">
        <f t="shared" si="4"/>
        <v>247</v>
      </c>
      <c r="R18" s="10">
        <f t="shared" si="10"/>
        <v>13</v>
      </c>
      <c r="S18" s="10">
        <f t="shared" si="11"/>
        <v>0</v>
      </c>
      <c r="T18" s="12">
        <f t="shared" si="5"/>
        <v>1862</v>
      </c>
      <c r="U18" s="10">
        <f t="shared" si="12"/>
        <v>98</v>
      </c>
      <c r="V18" s="10">
        <f t="shared" si="13"/>
        <v>0</v>
      </c>
      <c r="W18" s="56"/>
    </row>
    <row r="19" spans="1:23" ht="25.8" x14ac:dyDescent="0.5">
      <c r="A19" s="15" t="s">
        <v>28</v>
      </c>
      <c r="B19" s="19" t="s">
        <v>31</v>
      </c>
      <c r="C19" s="15" t="s">
        <v>29</v>
      </c>
      <c r="D19" s="16">
        <v>18.25</v>
      </c>
      <c r="E19" s="19">
        <v>18</v>
      </c>
      <c r="F19" s="11">
        <f t="shared" si="1"/>
        <v>18.125</v>
      </c>
      <c r="G19" s="10">
        <f t="shared" si="0"/>
        <v>471.25</v>
      </c>
      <c r="H19" s="10">
        <f t="shared" si="6"/>
        <v>0</v>
      </c>
      <c r="I19" s="10">
        <f t="shared" si="7"/>
        <v>3.25</v>
      </c>
      <c r="J19" s="12">
        <f t="shared" si="2"/>
        <v>3552.5</v>
      </c>
      <c r="K19" s="10">
        <f t="shared" si="8"/>
        <v>0</v>
      </c>
      <c r="L19" s="10">
        <f t="shared" si="9"/>
        <v>-24.5</v>
      </c>
      <c r="M19" s="58"/>
      <c r="N19" s="20">
        <v>9.25</v>
      </c>
      <c r="O19" s="16">
        <v>9.25</v>
      </c>
      <c r="P19" s="16">
        <f>AVERAGE(N19:O19)</f>
        <v>9.25</v>
      </c>
      <c r="Q19" s="22">
        <f>P19*26</f>
        <v>240.5</v>
      </c>
      <c r="R19" s="10">
        <f t="shared" si="10"/>
        <v>6.5</v>
      </c>
      <c r="S19" s="10">
        <f t="shared" si="11"/>
        <v>0</v>
      </c>
      <c r="T19" s="12">
        <f t="shared" si="5"/>
        <v>1813</v>
      </c>
      <c r="U19" s="10">
        <f t="shared" si="12"/>
        <v>49</v>
      </c>
      <c r="V19" s="10">
        <f t="shared" si="13"/>
        <v>0</v>
      </c>
      <c r="W19" s="56"/>
    </row>
    <row r="20" spans="1:23" ht="25.8" x14ac:dyDescent="0.5">
      <c r="A20" s="15" t="s">
        <v>48</v>
      </c>
      <c r="B20" s="15"/>
      <c r="C20" s="15" t="s">
        <v>29</v>
      </c>
      <c r="D20" s="16">
        <v>18.25</v>
      </c>
      <c r="E20" s="19">
        <v>18</v>
      </c>
      <c r="F20" s="11">
        <f t="shared" si="1"/>
        <v>18.125</v>
      </c>
      <c r="G20" s="10">
        <f t="shared" si="0"/>
        <v>471.25</v>
      </c>
      <c r="H20" s="10">
        <f t="shared" si="6"/>
        <v>0</v>
      </c>
      <c r="I20" s="10">
        <f t="shared" si="7"/>
        <v>0</v>
      </c>
      <c r="J20" s="12">
        <f t="shared" si="2"/>
        <v>3552.5</v>
      </c>
      <c r="K20" s="10">
        <f t="shared" si="8"/>
        <v>0</v>
      </c>
      <c r="L20" s="10">
        <f t="shared" si="9"/>
        <v>0</v>
      </c>
      <c r="M20" s="58"/>
      <c r="N20" s="20">
        <v>16.75</v>
      </c>
      <c r="O20" s="16">
        <v>16.5</v>
      </c>
      <c r="P20" s="16">
        <f>AVERAGE(N20:O20)</f>
        <v>16.625</v>
      </c>
      <c r="Q20" s="18">
        <f t="shared" si="4"/>
        <v>432.25</v>
      </c>
      <c r="R20" s="10">
        <f t="shared" si="10"/>
        <v>0</v>
      </c>
      <c r="S20" s="10">
        <f t="shared" si="11"/>
        <v>-191.75</v>
      </c>
      <c r="T20" s="12">
        <f t="shared" si="5"/>
        <v>3258.5</v>
      </c>
      <c r="U20" s="10">
        <f t="shared" si="12"/>
        <v>0</v>
      </c>
      <c r="V20" s="10">
        <f t="shared" si="13"/>
        <v>-1445.5</v>
      </c>
      <c r="W20" s="56"/>
    </row>
    <row r="21" spans="1:23" ht="25.8" x14ac:dyDescent="0.5">
      <c r="A21" s="15">
        <v>0</v>
      </c>
      <c r="B21" s="15"/>
      <c r="C21" s="15" t="s">
        <v>30</v>
      </c>
      <c r="D21" s="19">
        <v>18</v>
      </c>
      <c r="E21" s="16">
        <v>17.75</v>
      </c>
      <c r="F21" s="11">
        <f t="shared" si="1"/>
        <v>17.875</v>
      </c>
      <c r="G21" s="10">
        <f t="shared" si="0"/>
        <v>464.75</v>
      </c>
      <c r="H21" s="10">
        <f t="shared" si="6"/>
        <v>6.5</v>
      </c>
      <c r="I21" s="10">
        <f t="shared" si="7"/>
        <v>0</v>
      </c>
      <c r="J21" s="12">
        <f t="shared" si="2"/>
        <v>3503.5</v>
      </c>
      <c r="K21" s="10">
        <f t="shared" si="8"/>
        <v>49</v>
      </c>
      <c r="L21" s="10">
        <f t="shared" si="9"/>
        <v>0</v>
      </c>
      <c r="M21" s="58"/>
      <c r="N21" s="17">
        <v>16</v>
      </c>
      <c r="O21" s="16">
        <v>15.75</v>
      </c>
      <c r="P21" s="16">
        <f t="shared" si="3"/>
        <v>15.875</v>
      </c>
      <c r="Q21" s="22">
        <f>P21*26</f>
        <v>412.75</v>
      </c>
      <c r="R21" s="10">
        <f t="shared" si="10"/>
        <v>19.5</v>
      </c>
      <c r="S21" s="10">
        <f t="shared" si="11"/>
        <v>0</v>
      </c>
      <c r="T21" s="12">
        <f t="shared" si="5"/>
        <v>3111.5</v>
      </c>
      <c r="U21" s="10">
        <f t="shared" si="12"/>
        <v>147</v>
      </c>
      <c r="V21" s="10">
        <f t="shared" si="13"/>
        <v>0</v>
      </c>
      <c r="W21" s="56"/>
    </row>
    <row r="22" spans="1:23" ht="25.8" x14ac:dyDescent="0.5">
      <c r="A22" s="15" t="s">
        <v>36</v>
      </c>
      <c r="B22" s="19" t="s">
        <v>31</v>
      </c>
      <c r="C22" s="15" t="s">
        <v>37</v>
      </c>
      <c r="D22" s="19">
        <v>18</v>
      </c>
      <c r="E22" s="16">
        <v>17.625</v>
      </c>
      <c r="F22" s="19">
        <f t="shared" si="1"/>
        <v>17.8125</v>
      </c>
      <c r="G22" s="19">
        <f t="shared" ref="G22:G58" si="14">F22*26</f>
        <v>463.125</v>
      </c>
      <c r="H22" s="10">
        <f t="shared" si="6"/>
        <v>1.625</v>
      </c>
      <c r="I22" s="10">
        <f t="shared" si="7"/>
        <v>0</v>
      </c>
      <c r="J22" s="12">
        <f t="shared" si="2"/>
        <v>3491.25</v>
      </c>
      <c r="K22" s="10">
        <f t="shared" si="8"/>
        <v>12.25</v>
      </c>
      <c r="L22" s="10">
        <f t="shared" si="9"/>
        <v>0</v>
      </c>
      <c r="M22" s="59"/>
      <c r="N22" s="17" t="s">
        <v>38</v>
      </c>
      <c r="O22" s="19" t="s">
        <v>38</v>
      </c>
      <c r="P22" s="19" t="s">
        <v>39</v>
      </c>
      <c r="Q22" s="18"/>
      <c r="R22" s="10">
        <f t="shared" si="10"/>
        <v>412.75</v>
      </c>
      <c r="S22" s="10">
        <f t="shared" si="11"/>
        <v>0</v>
      </c>
      <c r="T22" s="12">
        <v>0</v>
      </c>
      <c r="U22" s="10">
        <f t="shared" si="12"/>
        <v>3111.5</v>
      </c>
      <c r="V22" s="10">
        <f t="shared" si="13"/>
        <v>0</v>
      </c>
      <c r="W22" s="56"/>
    </row>
    <row r="23" spans="1:23" ht="25.8" x14ac:dyDescent="0.5">
      <c r="A23" s="15" t="s">
        <v>28</v>
      </c>
      <c r="B23" s="19" t="s">
        <v>31</v>
      </c>
      <c r="C23" s="15" t="s">
        <v>40</v>
      </c>
      <c r="D23" s="19">
        <v>18</v>
      </c>
      <c r="E23" s="16">
        <v>17.75</v>
      </c>
      <c r="F23" s="19">
        <f t="shared" si="1"/>
        <v>17.875</v>
      </c>
      <c r="G23" s="19">
        <f t="shared" si="14"/>
        <v>464.75</v>
      </c>
      <c r="H23" s="10">
        <f t="shared" si="6"/>
        <v>0</v>
      </c>
      <c r="I23" s="10">
        <f>IF(G22&lt;G23,SUM(G23-G22),0)</f>
        <v>1.625</v>
      </c>
      <c r="J23" s="12">
        <f t="shared" si="2"/>
        <v>3503.5</v>
      </c>
      <c r="K23" s="10">
        <f t="shared" si="8"/>
        <v>0</v>
      </c>
      <c r="L23" s="10">
        <f t="shared" si="9"/>
        <v>-12.25</v>
      </c>
      <c r="M23" s="59"/>
      <c r="N23" s="20">
        <v>15.25</v>
      </c>
      <c r="O23" s="16">
        <v>15.25</v>
      </c>
      <c r="P23" s="19">
        <f t="shared" ref="P23:P87" si="15">AVERAGE(N23:O23)</f>
        <v>15.25</v>
      </c>
      <c r="Q23" s="18">
        <f t="shared" ref="Q23:Q87" si="16">P23*26</f>
        <v>396.5</v>
      </c>
      <c r="R23" s="10">
        <f t="shared" si="10"/>
        <v>0</v>
      </c>
      <c r="S23" s="10">
        <f t="shared" si="11"/>
        <v>-396.5</v>
      </c>
      <c r="T23" s="12">
        <f t="shared" si="5"/>
        <v>2989</v>
      </c>
      <c r="U23" s="10">
        <f t="shared" si="12"/>
        <v>0</v>
      </c>
      <c r="V23" s="10">
        <f t="shared" si="13"/>
        <v>-2989</v>
      </c>
      <c r="W23" s="56"/>
    </row>
    <row r="24" spans="1:23" ht="25.8" x14ac:dyDescent="0.5">
      <c r="A24" s="15">
        <v>0</v>
      </c>
      <c r="B24" s="15"/>
      <c r="C24" s="15" t="s">
        <v>41</v>
      </c>
      <c r="D24" s="16">
        <v>17.75</v>
      </c>
      <c r="E24" s="16">
        <v>17.5</v>
      </c>
      <c r="F24" s="19">
        <f t="shared" si="1"/>
        <v>17.625</v>
      </c>
      <c r="G24" s="19">
        <f t="shared" si="14"/>
        <v>458.25</v>
      </c>
      <c r="H24" s="10">
        <f t="shared" si="6"/>
        <v>6.5</v>
      </c>
      <c r="I24" s="10">
        <f t="shared" si="7"/>
        <v>0</v>
      </c>
      <c r="J24" s="12">
        <f t="shared" si="2"/>
        <v>3454.5</v>
      </c>
      <c r="K24" s="10">
        <f t="shared" si="8"/>
        <v>49</v>
      </c>
      <c r="L24" s="10">
        <f t="shared" si="9"/>
        <v>0</v>
      </c>
      <c r="M24" s="59">
        <v>32</v>
      </c>
      <c r="N24" s="20">
        <v>15.25</v>
      </c>
      <c r="O24" s="19">
        <v>15</v>
      </c>
      <c r="P24" s="19">
        <f t="shared" si="15"/>
        <v>15.125</v>
      </c>
      <c r="Q24" s="18">
        <f t="shared" si="16"/>
        <v>393.25</v>
      </c>
      <c r="R24" s="10">
        <f t="shared" si="10"/>
        <v>3.25</v>
      </c>
      <c r="S24" s="10">
        <f t="shared" si="11"/>
        <v>0</v>
      </c>
      <c r="T24" s="12">
        <f t="shared" si="5"/>
        <v>2964.5</v>
      </c>
      <c r="U24" s="10">
        <f t="shared" si="12"/>
        <v>24.5</v>
      </c>
      <c r="V24" s="10">
        <f t="shared" si="13"/>
        <v>0</v>
      </c>
      <c r="W24" s="56">
        <v>32</v>
      </c>
    </row>
    <row r="25" spans="1:23" ht="25.8" x14ac:dyDescent="0.5">
      <c r="A25" s="15">
        <v>0</v>
      </c>
      <c r="B25" s="15"/>
      <c r="C25" s="15" t="s">
        <v>42</v>
      </c>
      <c r="D25" s="16">
        <v>16.75</v>
      </c>
      <c r="E25" s="16">
        <v>16.75</v>
      </c>
      <c r="F25" s="19">
        <f t="shared" si="1"/>
        <v>16.75</v>
      </c>
      <c r="G25" s="19">
        <f t="shared" si="14"/>
        <v>435.5</v>
      </c>
      <c r="H25" s="10">
        <f t="shared" si="6"/>
        <v>22.75</v>
      </c>
      <c r="I25" s="10">
        <f t="shared" si="7"/>
        <v>0</v>
      </c>
      <c r="J25" s="12">
        <f t="shared" si="2"/>
        <v>3283</v>
      </c>
      <c r="K25" s="10">
        <f t="shared" si="8"/>
        <v>171.5</v>
      </c>
      <c r="L25" s="10">
        <f t="shared" si="9"/>
        <v>0</v>
      </c>
      <c r="M25" s="59">
        <v>25</v>
      </c>
      <c r="N25" s="17">
        <v>13</v>
      </c>
      <c r="O25" s="19">
        <v>13</v>
      </c>
      <c r="P25" s="19">
        <f t="shared" si="15"/>
        <v>13</v>
      </c>
      <c r="Q25" s="18">
        <f t="shared" si="16"/>
        <v>338</v>
      </c>
      <c r="R25" s="10">
        <f t="shared" si="10"/>
        <v>55.25</v>
      </c>
      <c r="S25" s="10">
        <f t="shared" si="11"/>
        <v>0</v>
      </c>
      <c r="T25" s="12">
        <f t="shared" si="5"/>
        <v>2548</v>
      </c>
      <c r="U25" s="10">
        <f t="shared" si="12"/>
        <v>416.5</v>
      </c>
      <c r="V25" s="10">
        <f t="shared" si="13"/>
        <v>0</v>
      </c>
      <c r="W25" s="56">
        <v>25</v>
      </c>
    </row>
    <row r="26" spans="1:23" ht="25.8" x14ac:dyDescent="0.5">
      <c r="A26" s="15">
        <v>0</v>
      </c>
      <c r="B26" s="15"/>
      <c r="C26" s="15" t="s">
        <v>43</v>
      </c>
      <c r="D26" s="16">
        <v>16.875</v>
      </c>
      <c r="E26" s="16">
        <v>16.75</v>
      </c>
      <c r="F26" s="19">
        <f t="shared" si="1"/>
        <v>16.8125</v>
      </c>
      <c r="G26" s="19">
        <f t="shared" si="14"/>
        <v>437.125</v>
      </c>
      <c r="H26" s="10">
        <f t="shared" si="6"/>
        <v>0</v>
      </c>
      <c r="I26" s="10">
        <f t="shared" si="7"/>
        <v>1.625</v>
      </c>
      <c r="J26" s="12">
        <f t="shared" si="2"/>
        <v>3295.25</v>
      </c>
      <c r="K26" s="10">
        <f t="shared" si="8"/>
        <v>0</v>
      </c>
      <c r="L26" s="10">
        <f t="shared" si="9"/>
        <v>-12.25</v>
      </c>
      <c r="M26" s="59">
        <v>35</v>
      </c>
      <c r="N26" s="20">
        <v>12.25</v>
      </c>
      <c r="O26" s="19">
        <v>12</v>
      </c>
      <c r="P26" s="19">
        <f t="shared" si="15"/>
        <v>12.125</v>
      </c>
      <c r="Q26" s="18">
        <f t="shared" si="16"/>
        <v>315.25</v>
      </c>
      <c r="R26" s="10">
        <f t="shared" si="10"/>
        <v>22.75</v>
      </c>
      <c r="S26" s="10">
        <f t="shared" si="11"/>
        <v>0</v>
      </c>
      <c r="T26" s="12">
        <f t="shared" si="5"/>
        <v>2376.5</v>
      </c>
      <c r="U26" s="10">
        <f t="shared" si="12"/>
        <v>171.5</v>
      </c>
      <c r="V26" s="10">
        <f t="shared" si="13"/>
        <v>0</v>
      </c>
      <c r="W26" s="56">
        <v>40</v>
      </c>
    </row>
    <row r="27" spans="1:23" ht="25.8" x14ac:dyDescent="0.5">
      <c r="A27" s="15">
        <v>0</v>
      </c>
      <c r="B27" s="15"/>
      <c r="C27" s="15" t="s">
        <v>44</v>
      </c>
      <c r="D27" s="19">
        <v>16</v>
      </c>
      <c r="E27" s="19">
        <v>16</v>
      </c>
      <c r="F27" s="19">
        <f t="shared" si="1"/>
        <v>16</v>
      </c>
      <c r="G27" s="19">
        <f t="shared" si="14"/>
        <v>416</v>
      </c>
      <c r="H27" s="10">
        <f t="shared" si="6"/>
        <v>21.125</v>
      </c>
      <c r="I27" s="10">
        <f t="shared" si="7"/>
        <v>0</v>
      </c>
      <c r="J27" s="12">
        <f t="shared" si="2"/>
        <v>3136</v>
      </c>
      <c r="K27" s="10">
        <f t="shared" si="8"/>
        <v>159.25</v>
      </c>
      <c r="L27" s="10">
        <f t="shared" si="9"/>
        <v>0</v>
      </c>
      <c r="M27" s="59">
        <v>35</v>
      </c>
      <c r="N27" s="17">
        <v>10</v>
      </c>
      <c r="O27" s="16">
        <v>9.75</v>
      </c>
      <c r="P27" s="19">
        <f t="shared" si="15"/>
        <v>9.875</v>
      </c>
      <c r="Q27" s="18">
        <f t="shared" si="16"/>
        <v>256.75</v>
      </c>
      <c r="R27" s="10">
        <f t="shared" si="10"/>
        <v>58.5</v>
      </c>
      <c r="S27" s="10">
        <f t="shared" si="11"/>
        <v>0</v>
      </c>
      <c r="T27" s="12">
        <f t="shared" si="5"/>
        <v>1935.5</v>
      </c>
      <c r="U27" s="10">
        <f t="shared" si="12"/>
        <v>441</v>
      </c>
      <c r="V27" s="10">
        <f t="shared" si="13"/>
        <v>0</v>
      </c>
      <c r="W27" s="56">
        <v>32</v>
      </c>
    </row>
    <row r="28" spans="1:23" ht="25.8" x14ac:dyDescent="0.5">
      <c r="A28" s="15">
        <v>0</v>
      </c>
      <c r="B28" s="15"/>
      <c r="C28" s="15" t="s">
        <v>45</v>
      </c>
      <c r="D28" s="16">
        <v>15.75</v>
      </c>
      <c r="E28" s="16">
        <v>15.75</v>
      </c>
      <c r="F28" s="19">
        <f t="shared" si="1"/>
        <v>15.75</v>
      </c>
      <c r="G28" s="19">
        <f t="shared" si="14"/>
        <v>409.5</v>
      </c>
      <c r="H28" s="10">
        <f t="shared" si="6"/>
        <v>6.5</v>
      </c>
      <c r="I28" s="10">
        <f t="shared" si="7"/>
        <v>0</v>
      </c>
      <c r="J28" s="12">
        <f t="shared" si="2"/>
        <v>3087</v>
      </c>
      <c r="K28" s="10">
        <f t="shared" si="8"/>
        <v>49</v>
      </c>
      <c r="L28" s="10">
        <f t="shared" si="9"/>
        <v>0</v>
      </c>
      <c r="M28" s="59">
        <v>42</v>
      </c>
      <c r="N28" s="20">
        <v>9.125</v>
      </c>
      <c r="O28" s="16">
        <v>9.25</v>
      </c>
      <c r="P28" s="19">
        <f t="shared" si="15"/>
        <v>9.1875</v>
      </c>
      <c r="Q28" s="18">
        <f t="shared" si="16"/>
        <v>238.875</v>
      </c>
      <c r="R28" s="10">
        <f t="shared" si="10"/>
        <v>17.875</v>
      </c>
      <c r="S28" s="10">
        <f t="shared" si="11"/>
        <v>0</v>
      </c>
      <c r="T28" s="12">
        <f t="shared" si="5"/>
        <v>1800.75</v>
      </c>
      <c r="U28" s="10">
        <f t="shared" si="12"/>
        <v>134.75</v>
      </c>
      <c r="V28" s="10">
        <f t="shared" si="13"/>
        <v>0</v>
      </c>
      <c r="W28" s="56">
        <v>45</v>
      </c>
    </row>
    <row r="29" spans="1:23" ht="25.8" x14ac:dyDescent="0.5">
      <c r="A29" s="15">
        <v>0</v>
      </c>
      <c r="B29" s="15"/>
      <c r="C29" s="15" t="s">
        <v>46</v>
      </c>
      <c r="D29" s="19">
        <v>14</v>
      </c>
      <c r="E29" s="16">
        <v>14.75</v>
      </c>
      <c r="F29" s="19">
        <f t="shared" si="1"/>
        <v>14.375</v>
      </c>
      <c r="G29" s="19">
        <f t="shared" si="14"/>
        <v>373.75</v>
      </c>
      <c r="H29" s="10">
        <f t="shared" si="6"/>
        <v>35.75</v>
      </c>
      <c r="I29" s="10">
        <f t="shared" si="7"/>
        <v>0</v>
      </c>
      <c r="J29" s="12">
        <f t="shared" si="2"/>
        <v>2817.5</v>
      </c>
      <c r="K29" s="10">
        <f t="shared" si="8"/>
        <v>269.5</v>
      </c>
      <c r="L29" s="10">
        <f t="shared" si="9"/>
        <v>0</v>
      </c>
      <c r="M29" s="59">
        <v>36</v>
      </c>
      <c r="N29" s="17">
        <v>6</v>
      </c>
      <c r="O29" s="16">
        <v>6.5</v>
      </c>
      <c r="P29" s="19">
        <f t="shared" si="15"/>
        <v>6.25</v>
      </c>
      <c r="Q29" s="18">
        <f t="shared" si="16"/>
        <v>162.5</v>
      </c>
      <c r="R29" s="10">
        <f t="shared" si="10"/>
        <v>76.375</v>
      </c>
      <c r="S29" s="10">
        <f t="shared" si="11"/>
        <v>0</v>
      </c>
      <c r="T29" s="12">
        <f t="shared" si="5"/>
        <v>1225</v>
      </c>
      <c r="U29" s="10">
        <f t="shared" si="12"/>
        <v>575.75</v>
      </c>
      <c r="V29" s="10">
        <f t="shared" si="13"/>
        <v>0</v>
      </c>
      <c r="W29" s="56">
        <v>28</v>
      </c>
    </row>
    <row r="30" spans="1:23" ht="25.8" x14ac:dyDescent="0.5">
      <c r="A30" s="15">
        <v>0</v>
      </c>
      <c r="B30" s="15"/>
      <c r="C30" s="15" t="s">
        <v>47</v>
      </c>
      <c r="D30" s="16">
        <v>13.5</v>
      </c>
      <c r="E30" s="16">
        <v>12.75</v>
      </c>
      <c r="F30" s="19">
        <f t="shared" si="1"/>
        <v>13.125</v>
      </c>
      <c r="G30" s="19">
        <f t="shared" si="14"/>
        <v>341.25</v>
      </c>
      <c r="H30" s="10">
        <f t="shared" si="6"/>
        <v>32.5</v>
      </c>
      <c r="I30" s="10">
        <f t="shared" si="7"/>
        <v>0</v>
      </c>
      <c r="J30" s="12">
        <f t="shared" si="2"/>
        <v>2572.5</v>
      </c>
      <c r="K30" s="10">
        <f t="shared" si="8"/>
        <v>245</v>
      </c>
      <c r="L30" s="10">
        <f t="shared" si="9"/>
        <v>0</v>
      </c>
      <c r="M30" s="59"/>
      <c r="N30" s="20">
        <v>2.5</v>
      </c>
      <c r="O30" s="16">
        <v>2.25</v>
      </c>
      <c r="P30" s="19">
        <f t="shared" si="15"/>
        <v>2.375</v>
      </c>
      <c r="Q30" s="18">
        <f t="shared" si="16"/>
        <v>61.75</v>
      </c>
      <c r="R30" s="10">
        <f t="shared" si="10"/>
        <v>100.75</v>
      </c>
      <c r="S30" s="10">
        <f t="shared" si="11"/>
        <v>0</v>
      </c>
      <c r="T30" s="12">
        <f t="shared" si="5"/>
        <v>465.5</v>
      </c>
      <c r="U30" s="10">
        <f t="shared" si="12"/>
        <v>759.5</v>
      </c>
      <c r="V30" s="10">
        <f t="shared" si="13"/>
        <v>0</v>
      </c>
      <c r="W30" s="56"/>
    </row>
    <row r="31" spans="1:23" ht="25.8" x14ac:dyDescent="0.5">
      <c r="A31" s="15" t="s">
        <v>49</v>
      </c>
      <c r="B31" s="15"/>
      <c r="C31" s="15" t="s">
        <v>47</v>
      </c>
      <c r="D31" s="16">
        <v>18.25</v>
      </c>
      <c r="E31" s="16">
        <v>17.75</v>
      </c>
      <c r="F31" s="19">
        <f t="shared" si="1"/>
        <v>18</v>
      </c>
      <c r="G31" s="19">
        <f t="shared" si="14"/>
        <v>468</v>
      </c>
      <c r="H31" s="10">
        <f t="shared" si="6"/>
        <v>0</v>
      </c>
      <c r="I31" s="10">
        <f t="shared" si="7"/>
        <v>126.75</v>
      </c>
      <c r="J31" s="12">
        <f t="shared" si="2"/>
        <v>3528</v>
      </c>
      <c r="K31" s="10">
        <f t="shared" si="8"/>
        <v>0</v>
      </c>
      <c r="L31" s="10">
        <f t="shared" si="9"/>
        <v>-955.5</v>
      </c>
      <c r="M31" s="59"/>
      <c r="N31" s="20">
        <v>19.5</v>
      </c>
      <c r="O31" s="19">
        <v>19</v>
      </c>
      <c r="P31" s="19">
        <f t="shared" si="15"/>
        <v>19.25</v>
      </c>
      <c r="Q31" s="18">
        <f t="shared" si="16"/>
        <v>500.5</v>
      </c>
      <c r="R31" s="10">
        <f t="shared" si="10"/>
        <v>0</v>
      </c>
      <c r="S31" s="10">
        <f t="shared" si="11"/>
        <v>-438.75</v>
      </c>
      <c r="T31" s="12">
        <f t="shared" si="5"/>
        <v>3773</v>
      </c>
      <c r="U31" s="10">
        <f t="shared" si="12"/>
        <v>0</v>
      </c>
      <c r="V31" s="10">
        <f t="shared" si="13"/>
        <v>-3307.5</v>
      </c>
      <c r="W31" s="56"/>
    </row>
    <row r="32" spans="1:23" ht="25.8" x14ac:dyDescent="0.5">
      <c r="A32" s="15" t="s">
        <v>28</v>
      </c>
      <c r="B32" s="15"/>
      <c r="C32" s="24" t="s">
        <v>50</v>
      </c>
      <c r="D32" s="16">
        <v>17.75</v>
      </c>
      <c r="E32" s="16">
        <v>17.5</v>
      </c>
      <c r="F32" s="19">
        <f t="shared" si="1"/>
        <v>17.625</v>
      </c>
      <c r="G32" s="19">
        <f t="shared" si="14"/>
        <v>458.25</v>
      </c>
      <c r="H32" s="10">
        <f t="shared" si="6"/>
        <v>9.75</v>
      </c>
      <c r="I32" s="10">
        <f t="shared" si="7"/>
        <v>0</v>
      </c>
      <c r="J32" s="12">
        <f t="shared" si="2"/>
        <v>3454.5</v>
      </c>
      <c r="K32" s="10">
        <f t="shared" si="8"/>
        <v>73.5</v>
      </c>
      <c r="L32" s="10">
        <f t="shared" si="9"/>
        <v>0</v>
      </c>
      <c r="M32" s="59">
        <v>40</v>
      </c>
      <c r="N32" s="20">
        <v>17.25</v>
      </c>
      <c r="O32" s="16">
        <v>16.25</v>
      </c>
      <c r="P32" s="19">
        <f t="shared" si="15"/>
        <v>16.75</v>
      </c>
      <c r="Q32" s="18">
        <f t="shared" si="16"/>
        <v>435.5</v>
      </c>
      <c r="R32" s="10">
        <f t="shared" si="10"/>
        <v>65</v>
      </c>
      <c r="S32" s="10">
        <f t="shared" si="11"/>
        <v>0</v>
      </c>
      <c r="T32" s="12">
        <f t="shared" si="5"/>
        <v>3283</v>
      </c>
      <c r="U32" s="10">
        <f t="shared" si="12"/>
        <v>490</v>
      </c>
      <c r="V32" s="10">
        <f t="shared" si="13"/>
        <v>0</v>
      </c>
      <c r="W32" s="56">
        <v>43</v>
      </c>
    </row>
    <row r="33" spans="1:23" ht="25.8" x14ac:dyDescent="0.5">
      <c r="A33" s="15">
        <v>0</v>
      </c>
      <c r="B33" s="15"/>
      <c r="C33" s="15" t="s">
        <v>51</v>
      </c>
      <c r="D33" s="16">
        <v>17.375</v>
      </c>
      <c r="E33" s="16">
        <v>16.75</v>
      </c>
      <c r="F33" s="19">
        <f t="shared" si="1"/>
        <v>17.0625</v>
      </c>
      <c r="G33" s="19">
        <f t="shared" si="14"/>
        <v>443.625</v>
      </c>
      <c r="H33" s="10">
        <f t="shared" si="6"/>
        <v>14.625</v>
      </c>
      <c r="I33" s="10">
        <f t="shared" si="7"/>
        <v>0</v>
      </c>
      <c r="J33" s="12">
        <f t="shared" si="2"/>
        <v>3344.25</v>
      </c>
      <c r="K33" s="10">
        <f t="shared" si="8"/>
        <v>110.25</v>
      </c>
      <c r="L33" s="10">
        <f t="shared" si="9"/>
        <v>0</v>
      </c>
      <c r="M33" s="59">
        <v>48</v>
      </c>
      <c r="N33" s="20">
        <v>15.25</v>
      </c>
      <c r="O33" s="19">
        <v>15</v>
      </c>
      <c r="P33" s="19">
        <f t="shared" si="15"/>
        <v>15.125</v>
      </c>
      <c r="Q33" s="19">
        <f t="shared" si="16"/>
        <v>393.25</v>
      </c>
      <c r="R33" s="10">
        <f t="shared" si="10"/>
        <v>42.25</v>
      </c>
      <c r="S33" s="10">
        <f t="shared" si="11"/>
        <v>0</v>
      </c>
      <c r="T33" s="12">
        <f t="shared" si="5"/>
        <v>2964.5</v>
      </c>
      <c r="U33" s="10">
        <f t="shared" si="12"/>
        <v>318.5</v>
      </c>
      <c r="V33" s="10">
        <f t="shared" si="13"/>
        <v>0</v>
      </c>
      <c r="W33" s="56">
        <v>45</v>
      </c>
    </row>
    <row r="34" spans="1:23" ht="25.8" x14ac:dyDescent="0.5">
      <c r="A34" s="15" t="s">
        <v>28</v>
      </c>
      <c r="B34" s="15"/>
      <c r="C34" s="15" t="s">
        <v>52</v>
      </c>
      <c r="D34" s="19">
        <v>17</v>
      </c>
      <c r="E34" s="16">
        <v>16.75</v>
      </c>
      <c r="F34" s="19">
        <f t="shared" si="1"/>
        <v>16.875</v>
      </c>
      <c r="G34" s="19">
        <f t="shared" si="14"/>
        <v>438.75</v>
      </c>
      <c r="H34" s="10">
        <f t="shared" si="6"/>
        <v>4.875</v>
      </c>
      <c r="I34" s="10">
        <f t="shared" si="7"/>
        <v>0</v>
      </c>
      <c r="J34" s="12">
        <f t="shared" si="2"/>
        <v>3307.5</v>
      </c>
      <c r="K34" s="10">
        <f t="shared" si="8"/>
        <v>36.75</v>
      </c>
      <c r="L34" s="10">
        <f t="shared" si="9"/>
        <v>0</v>
      </c>
      <c r="M34" s="59">
        <v>58</v>
      </c>
      <c r="N34" s="17">
        <v>13</v>
      </c>
      <c r="O34" s="16">
        <v>12.375</v>
      </c>
      <c r="P34" s="19">
        <f t="shared" si="15"/>
        <v>12.6875</v>
      </c>
      <c r="Q34" s="19">
        <f t="shared" si="16"/>
        <v>329.875</v>
      </c>
      <c r="R34" s="10">
        <f t="shared" si="10"/>
        <v>63.375</v>
      </c>
      <c r="S34" s="10">
        <f t="shared" si="11"/>
        <v>0</v>
      </c>
      <c r="T34" s="12">
        <f t="shared" si="5"/>
        <v>2486.75</v>
      </c>
      <c r="U34" s="10">
        <f t="shared" si="12"/>
        <v>477.75</v>
      </c>
      <c r="V34" s="10">
        <f t="shared" si="13"/>
        <v>0</v>
      </c>
      <c r="W34" s="56">
        <v>45</v>
      </c>
    </row>
    <row r="35" spans="1:23" ht="25.8" x14ac:dyDescent="0.5">
      <c r="A35" s="15">
        <v>0</v>
      </c>
      <c r="B35" s="15"/>
      <c r="C35" s="24" t="s">
        <v>54</v>
      </c>
      <c r="D35" s="16">
        <v>15.875</v>
      </c>
      <c r="E35" s="16">
        <v>15.5</v>
      </c>
      <c r="F35" s="19">
        <f t="shared" si="1"/>
        <v>15.6875</v>
      </c>
      <c r="G35" s="19">
        <f t="shared" si="14"/>
        <v>407.875</v>
      </c>
      <c r="H35" s="10">
        <f t="shared" si="6"/>
        <v>30.875</v>
      </c>
      <c r="I35" s="10">
        <f t="shared" si="7"/>
        <v>0</v>
      </c>
      <c r="J35" s="12">
        <f t="shared" si="2"/>
        <v>3074.75</v>
      </c>
      <c r="K35" s="10">
        <f t="shared" si="8"/>
        <v>232.75</v>
      </c>
      <c r="L35" s="10">
        <f t="shared" si="9"/>
        <v>0</v>
      </c>
      <c r="M35" s="59">
        <v>58</v>
      </c>
      <c r="N35" s="20">
        <v>8.5</v>
      </c>
      <c r="O35" s="16">
        <v>8.25</v>
      </c>
      <c r="P35" s="19">
        <f t="shared" si="15"/>
        <v>8.375</v>
      </c>
      <c r="Q35" s="19">
        <f t="shared" si="16"/>
        <v>217.75</v>
      </c>
      <c r="R35" s="10">
        <f t="shared" si="10"/>
        <v>112.125</v>
      </c>
      <c r="S35" s="10">
        <f t="shared" si="11"/>
        <v>0</v>
      </c>
      <c r="T35" s="12">
        <f t="shared" si="5"/>
        <v>1641.5</v>
      </c>
      <c r="U35" s="10">
        <f t="shared" si="12"/>
        <v>845.25</v>
      </c>
      <c r="V35" s="10">
        <f t="shared" si="13"/>
        <v>0</v>
      </c>
      <c r="W35" s="56">
        <v>62</v>
      </c>
    </row>
    <row r="36" spans="1:23" ht="25.8" x14ac:dyDescent="0.5">
      <c r="A36" s="15" t="s">
        <v>53</v>
      </c>
      <c r="B36" s="15"/>
      <c r="C36" s="24" t="s">
        <v>55</v>
      </c>
      <c r="D36" s="16">
        <v>16.75</v>
      </c>
      <c r="E36" s="16">
        <v>16.5</v>
      </c>
      <c r="F36" s="19">
        <f t="shared" si="1"/>
        <v>16.625</v>
      </c>
      <c r="G36" s="19">
        <f t="shared" si="14"/>
        <v>432.25</v>
      </c>
      <c r="H36" s="10">
        <f t="shared" si="6"/>
        <v>0</v>
      </c>
      <c r="I36" s="10">
        <f t="shared" si="7"/>
        <v>24.375</v>
      </c>
      <c r="J36" s="12">
        <f t="shared" si="2"/>
        <v>3258.5</v>
      </c>
      <c r="K36" s="10">
        <f t="shared" si="8"/>
        <v>0</v>
      </c>
      <c r="L36" s="10">
        <f t="shared" si="9"/>
        <v>-183.75</v>
      </c>
      <c r="M36" s="59">
        <v>60</v>
      </c>
      <c r="N36" s="20">
        <v>8.25</v>
      </c>
      <c r="O36" s="19">
        <v>8</v>
      </c>
      <c r="P36" s="19">
        <f t="shared" si="15"/>
        <v>8.125</v>
      </c>
      <c r="Q36" s="19">
        <f t="shared" si="16"/>
        <v>211.25</v>
      </c>
      <c r="R36" s="10">
        <f t="shared" si="10"/>
        <v>6.5</v>
      </c>
      <c r="S36" s="10">
        <f t="shared" si="11"/>
        <v>0</v>
      </c>
      <c r="T36" s="12">
        <f t="shared" si="5"/>
        <v>1592.5</v>
      </c>
      <c r="U36" s="10">
        <f t="shared" si="12"/>
        <v>49</v>
      </c>
      <c r="V36" s="10">
        <f t="shared" si="13"/>
        <v>0</v>
      </c>
      <c r="W36" s="56">
        <v>58</v>
      </c>
    </row>
    <row r="37" spans="1:23" ht="25.8" x14ac:dyDescent="0.5">
      <c r="A37" s="15" t="s">
        <v>57</v>
      </c>
      <c r="B37" s="15"/>
      <c r="C37" s="24" t="s">
        <v>56</v>
      </c>
      <c r="D37" s="16">
        <v>17.5</v>
      </c>
      <c r="E37" s="16">
        <v>17.125</v>
      </c>
      <c r="F37" s="19">
        <f t="shared" si="1"/>
        <v>17.3125</v>
      </c>
      <c r="G37" s="19">
        <f t="shared" si="14"/>
        <v>450.125</v>
      </c>
      <c r="H37" s="10">
        <f t="shared" si="6"/>
        <v>0</v>
      </c>
      <c r="I37" s="10">
        <f t="shared" si="7"/>
        <v>17.875</v>
      </c>
      <c r="J37" s="12">
        <f t="shared" si="2"/>
        <v>3393.25</v>
      </c>
      <c r="K37" s="10">
        <f t="shared" si="8"/>
        <v>0</v>
      </c>
      <c r="L37" s="10">
        <f t="shared" si="9"/>
        <v>-134.75</v>
      </c>
      <c r="M37" s="59">
        <v>63</v>
      </c>
      <c r="N37" s="20">
        <v>6.375</v>
      </c>
      <c r="O37" s="16">
        <v>6.375</v>
      </c>
      <c r="P37" s="19">
        <f t="shared" si="15"/>
        <v>6.375</v>
      </c>
      <c r="Q37" s="19">
        <f t="shared" si="16"/>
        <v>165.75</v>
      </c>
      <c r="R37" s="10">
        <f t="shared" si="10"/>
        <v>45.5</v>
      </c>
      <c r="S37" s="10">
        <f t="shared" si="11"/>
        <v>0</v>
      </c>
      <c r="T37" s="12">
        <f t="shared" si="5"/>
        <v>1249.5</v>
      </c>
      <c r="U37" s="10">
        <f t="shared" si="12"/>
        <v>343</v>
      </c>
      <c r="V37" s="10">
        <f t="shared" si="13"/>
        <v>0</v>
      </c>
      <c r="W37" s="56">
        <v>58</v>
      </c>
    </row>
    <row r="38" spans="1:23" ht="25.8" x14ac:dyDescent="0.5">
      <c r="A38" s="15" t="s">
        <v>26</v>
      </c>
      <c r="B38" s="15"/>
      <c r="C38" s="15" t="s">
        <v>58</v>
      </c>
      <c r="D38" s="16">
        <v>16.625</v>
      </c>
      <c r="E38" s="19">
        <v>16</v>
      </c>
      <c r="F38" s="19">
        <f t="shared" si="1"/>
        <v>16.3125</v>
      </c>
      <c r="G38" s="19">
        <f t="shared" si="14"/>
        <v>424.125</v>
      </c>
      <c r="H38" s="10">
        <f t="shared" si="6"/>
        <v>26</v>
      </c>
      <c r="I38" s="10">
        <f t="shared" si="7"/>
        <v>0</v>
      </c>
      <c r="J38" s="12">
        <f t="shared" si="2"/>
        <v>3197.25</v>
      </c>
      <c r="K38" s="10">
        <f t="shared" si="8"/>
        <v>196</v>
      </c>
      <c r="L38" s="10">
        <f t="shared" si="9"/>
        <v>0</v>
      </c>
      <c r="M38" s="59">
        <v>78</v>
      </c>
      <c r="N38" s="17">
        <v>3</v>
      </c>
      <c r="O38" s="19">
        <v>3</v>
      </c>
      <c r="P38" s="19">
        <f t="shared" si="15"/>
        <v>3</v>
      </c>
      <c r="Q38" s="19">
        <f t="shared" si="16"/>
        <v>78</v>
      </c>
      <c r="R38" s="10">
        <f t="shared" si="10"/>
        <v>87.75</v>
      </c>
      <c r="S38" s="10">
        <f t="shared" si="11"/>
        <v>0</v>
      </c>
      <c r="T38" s="12">
        <f t="shared" si="5"/>
        <v>588</v>
      </c>
      <c r="U38" s="10">
        <f t="shared" si="12"/>
        <v>661.5</v>
      </c>
      <c r="V38" s="10">
        <f t="shared" si="13"/>
        <v>0</v>
      </c>
      <c r="W38" s="56" t="s">
        <v>39</v>
      </c>
    </row>
    <row r="39" spans="1:23" ht="25.8" x14ac:dyDescent="0.5">
      <c r="A39" s="15" t="s">
        <v>48</v>
      </c>
      <c r="B39" s="15"/>
      <c r="C39" s="15" t="s">
        <v>59</v>
      </c>
      <c r="D39" s="19">
        <v>16</v>
      </c>
      <c r="E39" s="19">
        <v>16</v>
      </c>
      <c r="F39" s="19">
        <f t="shared" si="1"/>
        <v>16</v>
      </c>
      <c r="G39" s="19">
        <f t="shared" si="14"/>
        <v>416</v>
      </c>
      <c r="H39" s="10">
        <f t="shared" si="6"/>
        <v>8.125</v>
      </c>
      <c r="I39" s="10">
        <f t="shared" si="7"/>
        <v>0</v>
      </c>
      <c r="J39" s="12">
        <f t="shared" si="2"/>
        <v>3136</v>
      </c>
      <c r="K39" s="10">
        <f t="shared" si="8"/>
        <v>61.25</v>
      </c>
      <c r="L39" s="10">
        <f t="shared" si="9"/>
        <v>0</v>
      </c>
      <c r="M39" s="59">
        <v>86</v>
      </c>
      <c r="N39" s="20">
        <v>19.5</v>
      </c>
      <c r="O39" s="16">
        <v>19.5</v>
      </c>
      <c r="P39" s="19">
        <f t="shared" si="15"/>
        <v>19.5</v>
      </c>
      <c r="Q39" s="19">
        <f t="shared" si="16"/>
        <v>507</v>
      </c>
      <c r="R39" s="10">
        <f t="shared" si="10"/>
        <v>0</v>
      </c>
      <c r="S39" s="10">
        <f t="shared" si="11"/>
        <v>-429</v>
      </c>
      <c r="T39" s="12">
        <f t="shared" si="5"/>
        <v>3822</v>
      </c>
      <c r="U39" s="10">
        <f t="shared" si="12"/>
        <v>0</v>
      </c>
      <c r="V39" s="10">
        <f t="shared" si="13"/>
        <v>-3234</v>
      </c>
      <c r="W39" s="56">
        <v>84</v>
      </c>
    </row>
    <row r="40" spans="1:23" ht="25.8" x14ac:dyDescent="0.5">
      <c r="A40" s="15">
        <v>0</v>
      </c>
      <c r="B40" s="15"/>
      <c r="C40" s="15" t="s">
        <v>60</v>
      </c>
      <c r="D40" s="16">
        <v>15.875</v>
      </c>
      <c r="E40" s="16">
        <v>15.5</v>
      </c>
      <c r="F40" s="19">
        <f t="shared" si="1"/>
        <v>15.6875</v>
      </c>
      <c r="G40" s="19">
        <f t="shared" si="14"/>
        <v>407.875</v>
      </c>
      <c r="H40" s="10">
        <f t="shared" si="6"/>
        <v>8.125</v>
      </c>
      <c r="I40" s="10">
        <f t="shared" si="7"/>
        <v>0</v>
      </c>
      <c r="J40" s="12">
        <f t="shared" si="2"/>
        <v>3074.75</v>
      </c>
      <c r="K40" s="10">
        <f t="shared" si="8"/>
        <v>61.25</v>
      </c>
      <c r="L40" s="10">
        <f t="shared" si="9"/>
        <v>0</v>
      </c>
      <c r="M40" s="59">
        <v>84</v>
      </c>
      <c r="N40" s="17">
        <v>18</v>
      </c>
      <c r="O40" s="16">
        <v>17.125</v>
      </c>
      <c r="P40" s="19">
        <f t="shared" si="15"/>
        <v>17.5625</v>
      </c>
      <c r="Q40" s="19">
        <f t="shared" si="16"/>
        <v>456.625</v>
      </c>
      <c r="R40" s="10">
        <f t="shared" si="10"/>
        <v>50.375</v>
      </c>
      <c r="S40" s="10">
        <f t="shared" si="11"/>
        <v>0</v>
      </c>
      <c r="T40" s="12">
        <f t="shared" si="5"/>
        <v>3442.25</v>
      </c>
      <c r="U40" s="10">
        <f t="shared" si="12"/>
        <v>379.75</v>
      </c>
      <c r="V40" s="10">
        <f t="shared" si="13"/>
        <v>0</v>
      </c>
      <c r="W40" s="56">
        <v>85</v>
      </c>
    </row>
    <row r="41" spans="1:23" ht="25.8" x14ac:dyDescent="0.5">
      <c r="A41" s="15">
        <v>0</v>
      </c>
      <c r="B41" s="15"/>
      <c r="C41" s="15" t="s">
        <v>61</v>
      </c>
      <c r="D41" s="19">
        <v>14</v>
      </c>
      <c r="E41" s="19">
        <v>14</v>
      </c>
      <c r="F41" s="19">
        <f t="shared" si="1"/>
        <v>14</v>
      </c>
      <c r="G41" s="19">
        <f t="shared" si="14"/>
        <v>364</v>
      </c>
      <c r="H41" s="10">
        <f t="shared" si="6"/>
        <v>43.875</v>
      </c>
      <c r="I41" s="10">
        <f t="shared" si="7"/>
        <v>0</v>
      </c>
      <c r="J41" s="12">
        <f t="shared" si="2"/>
        <v>2744</v>
      </c>
      <c r="K41" s="10">
        <f t="shared" si="8"/>
        <v>330.75</v>
      </c>
      <c r="L41" s="10">
        <f t="shared" si="9"/>
        <v>0</v>
      </c>
      <c r="M41" s="59">
        <v>85</v>
      </c>
      <c r="N41" s="20">
        <v>11.5</v>
      </c>
      <c r="O41" s="16">
        <v>11.5</v>
      </c>
      <c r="P41" s="19">
        <f t="shared" si="15"/>
        <v>11.5</v>
      </c>
      <c r="Q41" s="19">
        <f t="shared" si="16"/>
        <v>299</v>
      </c>
      <c r="R41" s="10">
        <f t="shared" si="10"/>
        <v>157.625</v>
      </c>
      <c r="S41" s="10">
        <f t="shared" si="11"/>
        <v>0</v>
      </c>
      <c r="T41" s="12">
        <f t="shared" si="5"/>
        <v>2254</v>
      </c>
      <c r="U41" s="10">
        <f t="shared" si="12"/>
        <v>1188.25</v>
      </c>
      <c r="V41" s="10">
        <f t="shared" si="13"/>
        <v>0</v>
      </c>
      <c r="W41" s="56">
        <v>79</v>
      </c>
    </row>
    <row r="42" spans="1:23" ht="25.8" x14ac:dyDescent="0.5">
      <c r="A42" s="15">
        <v>0</v>
      </c>
      <c r="B42" s="15"/>
      <c r="C42" s="15" t="s">
        <v>62</v>
      </c>
      <c r="D42" s="19">
        <v>13</v>
      </c>
      <c r="E42" s="19">
        <v>13</v>
      </c>
      <c r="F42" s="19">
        <f t="shared" si="1"/>
        <v>13</v>
      </c>
      <c r="G42" s="19">
        <f t="shared" si="14"/>
        <v>338</v>
      </c>
      <c r="H42" s="10">
        <f t="shared" si="6"/>
        <v>26</v>
      </c>
      <c r="I42" s="10">
        <f t="shared" si="7"/>
        <v>0</v>
      </c>
      <c r="J42" s="12">
        <f t="shared" si="2"/>
        <v>2548</v>
      </c>
      <c r="K42" s="10">
        <f t="shared" si="8"/>
        <v>196</v>
      </c>
      <c r="L42" s="10">
        <f t="shared" si="9"/>
        <v>0</v>
      </c>
      <c r="M42" s="59">
        <v>85</v>
      </c>
      <c r="N42" s="20">
        <v>7.75</v>
      </c>
      <c r="O42" s="16">
        <v>7.5</v>
      </c>
      <c r="P42" s="19">
        <f t="shared" si="15"/>
        <v>7.625</v>
      </c>
      <c r="Q42" s="19">
        <f t="shared" si="16"/>
        <v>198.25</v>
      </c>
      <c r="R42" s="10">
        <f t="shared" si="10"/>
        <v>100.75</v>
      </c>
      <c r="S42" s="10">
        <f t="shared" si="11"/>
        <v>0</v>
      </c>
      <c r="T42" s="12">
        <f t="shared" si="5"/>
        <v>1494.5</v>
      </c>
      <c r="U42" s="10">
        <f t="shared" si="12"/>
        <v>759.5</v>
      </c>
      <c r="V42" s="10">
        <f t="shared" si="13"/>
        <v>0</v>
      </c>
      <c r="W42" s="56">
        <v>73</v>
      </c>
    </row>
    <row r="43" spans="1:23" ht="25.8" x14ac:dyDescent="0.5">
      <c r="A43" s="15"/>
      <c r="B43" s="15"/>
      <c r="C43" s="15" t="s">
        <v>63</v>
      </c>
      <c r="D43" s="16">
        <v>12.25</v>
      </c>
      <c r="E43" s="19">
        <v>12</v>
      </c>
      <c r="F43" s="19">
        <f t="shared" si="1"/>
        <v>12.125</v>
      </c>
      <c r="G43" s="19">
        <f t="shared" si="14"/>
        <v>315.25</v>
      </c>
      <c r="H43" s="10">
        <f t="shared" si="6"/>
        <v>22.75</v>
      </c>
      <c r="I43" s="10">
        <f t="shared" si="7"/>
        <v>0</v>
      </c>
      <c r="J43" s="12">
        <f t="shared" si="2"/>
        <v>2376.5</v>
      </c>
      <c r="K43" s="10">
        <f t="shared" si="8"/>
        <v>171.5</v>
      </c>
      <c r="L43" s="10">
        <f t="shared" si="9"/>
        <v>0</v>
      </c>
      <c r="M43" s="59">
        <v>85</v>
      </c>
      <c r="N43" s="20">
        <v>5.5</v>
      </c>
      <c r="O43" s="16">
        <v>5.5</v>
      </c>
      <c r="P43" s="19">
        <f t="shared" si="15"/>
        <v>5.5</v>
      </c>
      <c r="Q43" s="19">
        <f t="shared" si="16"/>
        <v>143</v>
      </c>
      <c r="R43" s="10">
        <f t="shared" si="10"/>
        <v>55.25</v>
      </c>
      <c r="S43" s="10">
        <f t="shared" si="11"/>
        <v>0</v>
      </c>
      <c r="T43" s="12">
        <f t="shared" si="5"/>
        <v>1078</v>
      </c>
      <c r="U43" s="10">
        <f t="shared" si="12"/>
        <v>416.5</v>
      </c>
      <c r="V43" s="10">
        <f t="shared" si="13"/>
        <v>0</v>
      </c>
      <c r="W43" s="56" t="s">
        <v>39</v>
      </c>
    </row>
    <row r="44" spans="1:23" ht="25.8" x14ac:dyDescent="0.5">
      <c r="A44" s="25" t="s">
        <v>64</v>
      </c>
      <c r="B44" s="15"/>
      <c r="C44" s="15" t="s">
        <v>65</v>
      </c>
      <c r="D44" s="19">
        <v>12</v>
      </c>
      <c r="E44" s="19">
        <v>12</v>
      </c>
      <c r="F44" s="19">
        <f t="shared" si="1"/>
        <v>12</v>
      </c>
      <c r="G44" s="19">
        <f t="shared" si="14"/>
        <v>312</v>
      </c>
      <c r="H44" s="10">
        <f t="shared" si="6"/>
        <v>3.25</v>
      </c>
      <c r="I44" s="10">
        <f t="shared" si="7"/>
        <v>0</v>
      </c>
      <c r="J44" s="12">
        <f t="shared" si="2"/>
        <v>2352</v>
      </c>
      <c r="K44" s="10">
        <f t="shared" si="8"/>
        <v>24.5</v>
      </c>
      <c r="L44" s="10">
        <f t="shared" si="9"/>
        <v>0</v>
      </c>
      <c r="M44" s="59">
        <v>84</v>
      </c>
      <c r="N44" s="17">
        <v>3</v>
      </c>
      <c r="O44" s="19">
        <v>3</v>
      </c>
      <c r="P44" s="19">
        <f t="shared" si="15"/>
        <v>3</v>
      </c>
      <c r="Q44" s="19">
        <f t="shared" si="16"/>
        <v>78</v>
      </c>
      <c r="R44" s="10">
        <f t="shared" si="10"/>
        <v>65</v>
      </c>
      <c r="S44" s="10">
        <f t="shared" si="11"/>
        <v>0</v>
      </c>
      <c r="T44" s="12">
        <f t="shared" si="5"/>
        <v>588</v>
      </c>
      <c r="U44" s="10">
        <f t="shared" si="12"/>
        <v>490</v>
      </c>
      <c r="V44" s="10">
        <f t="shared" si="13"/>
        <v>0</v>
      </c>
      <c r="W44" s="56" t="s">
        <v>39</v>
      </c>
    </row>
    <row r="45" spans="1:23" ht="25.8" x14ac:dyDescent="0.5">
      <c r="A45" s="15" t="s">
        <v>64</v>
      </c>
      <c r="B45" s="15"/>
      <c r="C45" s="15" t="s">
        <v>66</v>
      </c>
      <c r="D45" s="19">
        <v>11</v>
      </c>
      <c r="E45" s="19">
        <v>11</v>
      </c>
      <c r="F45" s="19">
        <f t="shared" si="1"/>
        <v>11</v>
      </c>
      <c r="G45" s="19">
        <f t="shared" si="14"/>
        <v>286</v>
      </c>
      <c r="H45" s="10">
        <f t="shared" si="6"/>
        <v>26</v>
      </c>
      <c r="I45" s="10">
        <f t="shared" si="7"/>
        <v>0</v>
      </c>
      <c r="J45" s="12">
        <f t="shared" si="2"/>
        <v>2156</v>
      </c>
      <c r="K45" s="10">
        <f t="shared" si="8"/>
        <v>196</v>
      </c>
      <c r="L45" s="10">
        <f t="shared" si="9"/>
        <v>0</v>
      </c>
      <c r="M45" s="59">
        <v>82</v>
      </c>
      <c r="N45" s="17">
        <v>0</v>
      </c>
      <c r="O45" s="16">
        <v>0.125</v>
      </c>
      <c r="P45" s="19">
        <f t="shared" si="15"/>
        <v>6.25E-2</v>
      </c>
      <c r="Q45" s="19">
        <f t="shared" si="16"/>
        <v>1.625</v>
      </c>
      <c r="R45" s="10">
        <f t="shared" si="10"/>
        <v>76.375</v>
      </c>
      <c r="S45" s="10">
        <f t="shared" si="11"/>
        <v>0</v>
      </c>
      <c r="T45" s="12">
        <f t="shared" si="5"/>
        <v>12.25</v>
      </c>
      <c r="U45" s="10">
        <f t="shared" si="12"/>
        <v>575.75</v>
      </c>
      <c r="V45" s="10">
        <f t="shared" si="13"/>
        <v>0</v>
      </c>
      <c r="W45" s="56" t="s">
        <v>39</v>
      </c>
    </row>
    <row r="46" spans="1:23" ht="25.8" x14ac:dyDescent="0.5">
      <c r="A46" s="15" t="s">
        <v>49</v>
      </c>
      <c r="B46" s="15"/>
      <c r="C46" s="15" t="s">
        <v>66</v>
      </c>
      <c r="D46" s="19">
        <v>18</v>
      </c>
      <c r="E46" s="16">
        <v>17.875</v>
      </c>
      <c r="F46" s="19">
        <f t="shared" si="1"/>
        <v>17.9375</v>
      </c>
      <c r="G46" s="19">
        <f t="shared" si="14"/>
        <v>466.375</v>
      </c>
      <c r="H46" s="10">
        <f t="shared" si="6"/>
        <v>0</v>
      </c>
      <c r="I46" s="10">
        <f t="shared" si="7"/>
        <v>180.375</v>
      </c>
      <c r="J46" s="12">
        <f t="shared" si="2"/>
        <v>3515.75</v>
      </c>
      <c r="K46" s="10">
        <f t="shared" si="8"/>
        <v>0</v>
      </c>
      <c r="L46" s="10">
        <f t="shared" si="9"/>
        <v>-1359.75</v>
      </c>
      <c r="M46" s="59"/>
      <c r="N46" s="20">
        <v>22.875</v>
      </c>
      <c r="O46" s="16">
        <v>22.75</v>
      </c>
      <c r="P46" s="19">
        <f t="shared" si="15"/>
        <v>22.8125</v>
      </c>
      <c r="Q46" s="19">
        <f t="shared" si="16"/>
        <v>593.125</v>
      </c>
      <c r="R46" s="10">
        <f t="shared" si="10"/>
        <v>0</v>
      </c>
      <c r="S46" s="10">
        <f t="shared" si="11"/>
        <v>-591.5</v>
      </c>
      <c r="T46" s="12">
        <f t="shared" si="5"/>
        <v>4471.25</v>
      </c>
      <c r="U46" s="10">
        <f t="shared" si="12"/>
        <v>0</v>
      </c>
      <c r="V46" s="10">
        <f t="shared" si="13"/>
        <v>-4459</v>
      </c>
      <c r="W46" s="56"/>
    </row>
    <row r="47" spans="1:23" ht="25.8" x14ac:dyDescent="0.5">
      <c r="A47" s="15"/>
      <c r="B47" s="15"/>
      <c r="C47" s="15" t="s">
        <v>67</v>
      </c>
      <c r="D47" s="16">
        <v>17.375</v>
      </c>
      <c r="E47" s="16">
        <v>17.25</v>
      </c>
      <c r="F47" s="19">
        <f t="shared" si="1"/>
        <v>17.3125</v>
      </c>
      <c r="G47" s="19">
        <f t="shared" si="14"/>
        <v>450.125</v>
      </c>
      <c r="H47" s="10">
        <f t="shared" si="6"/>
        <v>16.25</v>
      </c>
      <c r="I47" s="10">
        <f t="shared" si="7"/>
        <v>0</v>
      </c>
      <c r="J47" s="12">
        <f t="shared" si="2"/>
        <v>3393.25</v>
      </c>
      <c r="K47" s="10">
        <f t="shared" si="8"/>
        <v>122.5</v>
      </c>
      <c r="L47" s="10">
        <f t="shared" si="9"/>
        <v>0</v>
      </c>
      <c r="M47" s="59">
        <v>82</v>
      </c>
      <c r="N47" s="17">
        <v>21</v>
      </c>
      <c r="O47" s="16">
        <v>20.75</v>
      </c>
      <c r="P47" s="19">
        <f t="shared" si="15"/>
        <v>20.875</v>
      </c>
      <c r="Q47" s="19">
        <f t="shared" si="16"/>
        <v>542.75</v>
      </c>
      <c r="R47" s="10">
        <f t="shared" si="10"/>
        <v>50.375</v>
      </c>
      <c r="S47" s="10">
        <f t="shared" si="11"/>
        <v>0</v>
      </c>
      <c r="T47" s="12">
        <f t="shared" si="5"/>
        <v>4091.5</v>
      </c>
      <c r="U47" s="10">
        <f t="shared" si="12"/>
        <v>379.75</v>
      </c>
      <c r="V47" s="10">
        <f t="shared" si="13"/>
        <v>0</v>
      </c>
      <c r="W47" s="56" t="s">
        <v>39</v>
      </c>
    </row>
    <row r="48" spans="1:23" ht="25.8" x14ac:dyDescent="0.5">
      <c r="A48" s="15"/>
      <c r="B48" s="15"/>
      <c r="C48" s="15" t="s">
        <v>68</v>
      </c>
      <c r="D48" s="16">
        <v>16.875</v>
      </c>
      <c r="E48" s="16">
        <v>16.875</v>
      </c>
      <c r="F48" s="19">
        <f t="shared" si="1"/>
        <v>16.875</v>
      </c>
      <c r="G48" s="19">
        <f t="shared" si="14"/>
        <v>438.75</v>
      </c>
      <c r="H48" s="10">
        <f t="shared" si="6"/>
        <v>11.375</v>
      </c>
      <c r="I48" s="10">
        <f t="shared" si="7"/>
        <v>0</v>
      </c>
      <c r="J48" s="12">
        <f t="shared" si="2"/>
        <v>3307.5</v>
      </c>
      <c r="K48" s="10">
        <f t="shared" si="8"/>
        <v>85.75</v>
      </c>
      <c r="L48" s="10">
        <f t="shared" si="9"/>
        <v>0</v>
      </c>
      <c r="M48" s="59">
        <v>78</v>
      </c>
      <c r="N48" s="17">
        <v>18</v>
      </c>
      <c r="O48" s="16">
        <v>17.875</v>
      </c>
      <c r="P48" s="19">
        <f t="shared" si="15"/>
        <v>17.9375</v>
      </c>
      <c r="Q48" s="19">
        <f t="shared" si="16"/>
        <v>466.375</v>
      </c>
      <c r="R48" s="10">
        <f t="shared" si="10"/>
        <v>76.375</v>
      </c>
      <c r="S48" s="10">
        <f t="shared" si="11"/>
        <v>0</v>
      </c>
      <c r="T48" s="12">
        <f t="shared" si="5"/>
        <v>3515.75</v>
      </c>
      <c r="U48" s="10">
        <f t="shared" si="12"/>
        <v>575.75</v>
      </c>
      <c r="V48" s="10">
        <f t="shared" si="13"/>
        <v>0</v>
      </c>
      <c r="W48" s="56" t="s">
        <v>39</v>
      </c>
    </row>
    <row r="49" spans="1:23" ht="25.8" x14ac:dyDescent="0.5">
      <c r="A49" s="15"/>
      <c r="B49" s="15"/>
      <c r="C49" s="15" t="s">
        <v>69</v>
      </c>
      <c r="D49" s="16">
        <v>16.25</v>
      </c>
      <c r="E49" s="16">
        <v>16.125</v>
      </c>
      <c r="F49" s="19">
        <f t="shared" si="1"/>
        <v>16.1875</v>
      </c>
      <c r="G49" s="19">
        <f t="shared" si="14"/>
        <v>420.875</v>
      </c>
      <c r="H49" s="10">
        <f t="shared" si="6"/>
        <v>17.875</v>
      </c>
      <c r="I49" s="10">
        <f t="shared" si="7"/>
        <v>0</v>
      </c>
      <c r="J49" s="12">
        <f t="shared" si="2"/>
        <v>3172.75</v>
      </c>
      <c r="K49" s="10">
        <f t="shared" si="8"/>
        <v>134.75</v>
      </c>
      <c r="L49" s="10">
        <f t="shared" si="9"/>
        <v>0</v>
      </c>
      <c r="M49" s="59">
        <v>78</v>
      </c>
      <c r="N49" s="20">
        <v>15.5</v>
      </c>
      <c r="O49" s="16">
        <v>15.5</v>
      </c>
      <c r="P49" s="19">
        <f t="shared" si="15"/>
        <v>15.5</v>
      </c>
      <c r="Q49" s="19">
        <f t="shared" si="16"/>
        <v>403</v>
      </c>
      <c r="R49" s="10">
        <f t="shared" si="10"/>
        <v>63.375</v>
      </c>
      <c r="S49" s="10">
        <f t="shared" si="11"/>
        <v>0</v>
      </c>
      <c r="T49" s="12">
        <f t="shared" si="5"/>
        <v>3038</v>
      </c>
      <c r="U49" s="10">
        <f t="shared" si="12"/>
        <v>477.75</v>
      </c>
      <c r="V49" s="10">
        <f t="shared" si="13"/>
        <v>0</v>
      </c>
      <c r="W49" s="56" t="s">
        <v>39</v>
      </c>
    </row>
    <row r="50" spans="1:23" ht="25.8" x14ac:dyDescent="0.5">
      <c r="A50" s="15" t="s">
        <v>70</v>
      </c>
      <c r="B50" s="15"/>
      <c r="C50" s="15" t="s">
        <v>71</v>
      </c>
      <c r="D50" s="16">
        <v>18.25</v>
      </c>
      <c r="E50" s="16">
        <v>18.125</v>
      </c>
      <c r="F50" s="19">
        <f t="shared" si="1"/>
        <v>18.1875</v>
      </c>
      <c r="G50" s="19">
        <f t="shared" si="14"/>
        <v>472.875</v>
      </c>
      <c r="H50" s="10">
        <f t="shared" si="6"/>
        <v>0</v>
      </c>
      <c r="I50" s="10">
        <f t="shared" si="7"/>
        <v>52</v>
      </c>
      <c r="J50" s="12">
        <f t="shared" si="2"/>
        <v>3564.75</v>
      </c>
      <c r="K50" s="10">
        <f t="shared" si="8"/>
        <v>0</v>
      </c>
      <c r="L50" s="10">
        <f t="shared" si="9"/>
        <v>-392</v>
      </c>
      <c r="M50" s="59">
        <v>73</v>
      </c>
      <c r="N50" s="20">
        <v>16.875</v>
      </c>
      <c r="O50" s="16">
        <v>16.5</v>
      </c>
      <c r="P50" s="19">
        <f t="shared" si="15"/>
        <v>16.6875</v>
      </c>
      <c r="Q50" s="19">
        <f t="shared" si="16"/>
        <v>433.875</v>
      </c>
      <c r="R50" s="10">
        <f t="shared" si="10"/>
        <v>0</v>
      </c>
      <c r="S50" s="10">
        <f t="shared" si="11"/>
        <v>-30.875</v>
      </c>
      <c r="T50" s="12">
        <f t="shared" si="5"/>
        <v>3270.75</v>
      </c>
      <c r="U50" s="10">
        <f t="shared" si="12"/>
        <v>0</v>
      </c>
      <c r="V50" s="10">
        <f t="shared" si="13"/>
        <v>-232.75</v>
      </c>
      <c r="W50" s="56" t="s">
        <v>39</v>
      </c>
    </row>
    <row r="51" spans="1:23" ht="25.8" x14ac:dyDescent="0.5">
      <c r="A51" s="15" t="s">
        <v>72</v>
      </c>
      <c r="B51" s="15"/>
      <c r="C51" s="15" t="s">
        <v>73</v>
      </c>
      <c r="D51" s="16">
        <v>18.5</v>
      </c>
      <c r="E51" s="16">
        <v>18.5</v>
      </c>
      <c r="F51" s="19">
        <f t="shared" si="1"/>
        <v>18.5</v>
      </c>
      <c r="G51" s="19">
        <f t="shared" si="14"/>
        <v>481</v>
      </c>
      <c r="H51" s="10">
        <f t="shared" si="6"/>
        <v>0</v>
      </c>
      <c r="I51" s="10">
        <f t="shared" si="7"/>
        <v>8.125</v>
      </c>
      <c r="J51" s="12">
        <f t="shared" si="2"/>
        <v>3626</v>
      </c>
      <c r="K51" s="10">
        <f t="shared" si="8"/>
        <v>0</v>
      </c>
      <c r="L51" s="10">
        <f t="shared" si="9"/>
        <v>-61.25</v>
      </c>
      <c r="M51" s="59">
        <v>75</v>
      </c>
      <c r="N51" s="20">
        <v>16.125</v>
      </c>
      <c r="O51" s="19">
        <v>16</v>
      </c>
      <c r="P51" s="19">
        <f t="shared" si="15"/>
        <v>16.0625</v>
      </c>
      <c r="Q51" s="19">
        <f t="shared" si="16"/>
        <v>417.625</v>
      </c>
      <c r="R51" s="10">
        <f t="shared" si="10"/>
        <v>16.25</v>
      </c>
      <c r="S51" s="10">
        <f t="shared" si="11"/>
        <v>0</v>
      </c>
      <c r="T51" s="12">
        <f t="shared" si="5"/>
        <v>3148.25</v>
      </c>
      <c r="U51" s="10">
        <f t="shared" si="12"/>
        <v>122.5</v>
      </c>
      <c r="V51" s="10">
        <f t="shared" si="13"/>
        <v>0</v>
      </c>
      <c r="W51" s="56" t="s">
        <v>39</v>
      </c>
    </row>
    <row r="52" spans="1:23" ht="25.8" x14ac:dyDescent="0.5">
      <c r="A52" s="15" t="s">
        <v>74</v>
      </c>
      <c r="B52" s="15"/>
      <c r="C52" s="15" t="s">
        <v>75</v>
      </c>
      <c r="D52" s="16">
        <v>19.25</v>
      </c>
      <c r="E52" s="16">
        <v>19.125</v>
      </c>
      <c r="F52" s="19">
        <f t="shared" si="1"/>
        <v>19.1875</v>
      </c>
      <c r="G52" s="19">
        <f t="shared" si="14"/>
        <v>498.875</v>
      </c>
      <c r="H52" s="10">
        <f t="shared" si="6"/>
        <v>0</v>
      </c>
      <c r="I52" s="10">
        <f t="shared" si="7"/>
        <v>17.875</v>
      </c>
      <c r="J52" s="12">
        <f t="shared" si="2"/>
        <v>3760.75</v>
      </c>
      <c r="K52" s="10">
        <f t="shared" si="8"/>
        <v>0</v>
      </c>
      <c r="L52" s="10">
        <f t="shared" si="9"/>
        <v>-134.75</v>
      </c>
      <c r="M52" s="59">
        <v>70</v>
      </c>
      <c r="N52" s="17">
        <v>15</v>
      </c>
      <c r="O52" s="16">
        <v>15.5</v>
      </c>
      <c r="P52" s="19">
        <f t="shared" si="15"/>
        <v>15.25</v>
      </c>
      <c r="Q52" s="19">
        <f t="shared" si="16"/>
        <v>396.5</v>
      </c>
      <c r="R52" s="10">
        <f t="shared" si="10"/>
        <v>21.125</v>
      </c>
      <c r="S52" s="10">
        <f t="shared" si="11"/>
        <v>0</v>
      </c>
      <c r="T52" s="12">
        <f t="shared" si="5"/>
        <v>2989</v>
      </c>
      <c r="U52" s="10">
        <f t="shared" si="12"/>
        <v>159.25</v>
      </c>
      <c r="V52" s="10">
        <f t="shared" si="13"/>
        <v>0</v>
      </c>
      <c r="W52" s="56" t="s">
        <v>39</v>
      </c>
    </row>
    <row r="53" spans="1:23" ht="25.8" x14ac:dyDescent="0.5">
      <c r="A53" s="15">
        <v>0</v>
      </c>
      <c r="B53" s="15"/>
      <c r="C53" s="15" t="s">
        <v>76</v>
      </c>
      <c r="D53" s="16">
        <v>18.25</v>
      </c>
      <c r="E53" s="16">
        <v>18.25</v>
      </c>
      <c r="F53" s="19">
        <f t="shared" si="1"/>
        <v>18.25</v>
      </c>
      <c r="G53" s="19">
        <f t="shared" si="14"/>
        <v>474.5</v>
      </c>
      <c r="H53" s="10">
        <f t="shared" si="6"/>
        <v>24.375</v>
      </c>
      <c r="I53" s="10">
        <f t="shared" si="7"/>
        <v>0</v>
      </c>
      <c r="J53" s="12">
        <f t="shared" si="2"/>
        <v>3577</v>
      </c>
      <c r="K53" s="10">
        <f t="shared" si="8"/>
        <v>183.75</v>
      </c>
      <c r="L53" s="10">
        <f t="shared" si="9"/>
        <v>0</v>
      </c>
      <c r="M53" s="59">
        <v>68</v>
      </c>
      <c r="N53" s="20">
        <v>12.5</v>
      </c>
      <c r="O53" s="16">
        <v>12.25</v>
      </c>
      <c r="P53" s="19">
        <f t="shared" si="15"/>
        <v>12.375</v>
      </c>
      <c r="Q53" s="19">
        <f t="shared" si="16"/>
        <v>321.75</v>
      </c>
      <c r="R53" s="10">
        <f t="shared" si="10"/>
        <v>74.75</v>
      </c>
      <c r="S53" s="10">
        <f t="shared" si="11"/>
        <v>0</v>
      </c>
      <c r="T53" s="12">
        <f t="shared" si="5"/>
        <v>2425.5</v>
      </c>
      <c r="U53" s="10">
        <f t="shared" si="12"/>
        <v>563.5</v>
      </c>
      <c r="V53" s="10">
        <f t="shared" si="13"/>
        <v>0</v>
      </c>
      <c r="W53" s="56" t="s">
        <v>39</v>
      </c>
    </row>
    <row r="54" spans="1:23" ht="25.8" x14ac:dyDescent="0.5">
      <c r="A54" s="15">
        <v>0</v>
      </c>
      <c r="B54" s="15"/>
      <c r="C54" s="15" t="s">
        <v>77</v>
      </c>
      <c r="D54" s="16">
        <v>17.75</v>
      </c>
      <c r="E54" s="16">
        <v>17.625</v>
      </c>
      <c r="F54" s="19">
        <f t="shared" si="1"/>
        <v>17.6875</v>
      </c>
      <c r="G54" s="19">
        <f t="shared" si="14"/>
        <v>459.875</v>
      </c>
      <c r="H54" s="10">
        <f t="shared" si="6"/>
        <v>14.625</v>
      </c>
      <c r="I54" s="10">
        <f t="shared" si="7"/>
        <v>0</v>
      </c>
      <c r="J54" s="12">
        <f t="shared" si="2"/>
        <v>3466.75</v>
      </c>
      <c r="K54" s="10">
        <f t="shared" si="8"/>
        <v>110.25</v>
      </c>
      <c r="L54" s="10">
        <f t="shared" si="9"/>
        <v>0</v>
      </c>
      <c r="M54" s="59">
        <v>70</v>
      </c>
      <c r="N54" s="17">
        <v>11</v>
      </c>
      <c r="O54" s="16">
        <v>10.25</v>
      </c>
      <c r="P54" s="19">
        <f t="shared" si="15"/>
        <v>10.625</v>
      </c>
      <c r="Q54" s="19">
        <f t="shared" si="16"/>
        <v>276.25</v>
      </c>
      <c r="R54" s="10">
        <f t="shared" si="10"/>
        <v>45.5</v>
      </c>
      <c r="S54" s="10">
        <f t="shared" si="11"/>
        <v>0</v>
      </c>
      <c r="T54" s="12">
        <f t="shared" si="5"/>
        <v>2082.5</v>
      </c>
      <c r="U54" s="10">
        <f t="shared" si="12"/>
        <v>343</v>
      </c>
      <c r="V54" s="10">
        <f t="shared" si="13"/>
        <v>0</v>
      </c>
      <c r="W54" s="56" t="s">
        <v>39</v>
      </c>
    </row>
    <row r="55" spans="1:23" ht="25.8" x14ac:dyDescent="0.5">
      <c r="A55" s="15">
        <v>0</v>
      </c>
      <c r="B55" s="15"/>
      <c r="C55" s="15" t="s">
        <v>78</v>
      </c>
      <c r="D55" s="19">
        <v>17</v>
      </c>
      <c r="E55" s="16">
        <v>16.875</v>
      </c>
      <c r="F55" s="19">
        <f t="shared" si="1"/>
        <v>16.9375</v>
      </c>
      <c r="G55" s="19">
        <f t="shared" si="14"/>
        <v>440.375</v>
      </c>
      <c r="H55" s="10">
        <f t="shared" si="6"/>
        <v>19.5</v>
      </c>
      <c r="I55" s="10">
        <f t="shared" si="7"/>
        <v>0</v>
      </c>
      <c r="J55" s="12">
        <f t="shared" si="2"/>
        <v>3319.75</v>
      </c>
      <c r="K55" s="10">
        <f t="shared" si="8"/>
        <v>147</v>
      </c>
      <c r="L55" s="10">
        <f t="shared" si="9"/>
        <v>0</v>
      </c>
      <c r="M55" s="59">
        <v>66</v>
      </c>
      <c r="N55" s="20">
        <v>8.25</v>
      </c>
      <c r="O55" s="19">
        <v>8</v>
      </c>
      <c r="P55" s="19">
        <f t="shared" si="15"/>
        <v>8.125</v>
      </c>
      <c r="Q55" s="19">
        <f t="shared" si="16"/>
        <v>211.25</v>
      </c>
      <c r="R55" s="10">
        <f t="shared" si="10"/>
        <v>65</v>
      </c>
      <c r="S55" s="10">
        <f t="shared" si="11"/>
        <v>0</v>
      </c>
      <c r="T55" s="12">
        <f t="shared" si="5"/>
        <v>1592.5</v>
      </c>
      <c r="U55" s="10">
        <f t="shared" si="12"/>
        <v>490</v>
      </c>
      <c r="V55" s="10">
        <f t="shared" si="13"/>
        <v>0</v>
      </c>
      <c r="W55" s="56" t="s">
        <v>39</v>
      </c>
    </row>
    <row r="56" spans="1:23" ht="25.8" x14ac:dyDescent="0.5">
      <c r="A56" s="15" t="s">
        <v>74</v>
      </c>
      <c r="B56" s="15"/>
      <c r="C56" s="15" t="s">
        <v>79</v>
      </c>
      <c r="D56" s="16">
        <v>16.875</v>
      </c>
      <c r="E56" s="16">
        <v>16.875</v>
      </c>
      <c r="F56" s="19">
        <f t="shared" si="1"/>
        <v>16.875</v>
      </c>
      <c r="G56" s="19">
        <f t="shared" si="14"/>
        <v>438.75</v>
      </c>
      <c r="H56" s="10">
        <f t="shared" si="6"/>
        <v>1.625</v>
      </c>
      <c r="I56" s="10">
        <f t="shared" si="7"/>
        <v>0</v>
      </c>
      <c r="J56" s="12">
        <f t="shared" si="2"/>
        <v>3307.5</v>
      </c>
      <c r="K56" s="10">
        <f t="shared" si="8"/>
        <v>12.25</v>
      </c>
      <c r="L56" s="10">
        <f t="shared" si="9"/>
        <v>0</v>
      </c>
      <c r="M56" s="59">
        <v>55</v>
      </c>
      <c r="N56" s="20">
        <v>5.375</v>
      </c>
      <c r="O56" s="19">
        <v>5</v>
      </c>
      <c r="P56" s="19">
        <f t="shared" si="15"/>
        <v>5.1875</v>
      </c>
      <c r="Q56" s="19">
        <f t="shared" si="16"/>
        <v>134.875</v>
      </c>
      <c r="R56" s="10">
        <f t="shared" si="10"/>
        <v>76.375</v>
      </c>
      <c r="S56" s="10">
        <f t="shared" si="11"/>
        <v>0</v>
      </c>
      <c r="T56" s="12">
        <f t="shared" si="5"/>
        <v>1016.75</v>
      </c>
      <c r="U56" s="10">
        <f t="shared" si="12"/>
        <v>575.75</v>
      </c>
      <c r="V56" s="10">
        <f t="shared" si="13"/>
        <v>0</v>
      </c>
      <c r="W56" s="56" t="s">
        <v>39</v>
      </c>
    </row>
    <row r="57" spans="1:23" ht="25.8" x14ac:dyDescent="0.5">
      <c r="A57" s="15" t="s">
        <v>7</v>
      </c>
      <c r="B57" s="15"/>
      <c r="C57" s="15" t="s">
        <v>80</v>
      </c>
      <c r="D57" s="16">
        <v>16.5</v>
      </c>
      <c r="E57" s="16">
        <v>16.375</v>
      </c>
      <c r="F57" s="19">
        <f t="shared" si="1"/>
        <v>16.4375</v>
      </c>
      <c r="G57" s="19">
        <f t="shared" si="14"/>
        <v>427.375</v>
      </c>
      <c r="H57" s="10">
        <f t="shared" si="6"/>
        <v>11.375</v>
      </c>
      <c r="I57" s="10">
        <f t="shared" si="7"/>
        <v>0</v>
      </c>
      <c r="J57" s="12">
        <f t="shared" si="2"/>
        <v>3221.75</v>
      </c>
      <c r="K57" s="10">
        <f t="shared" si="8"/>
        <v>85.75</v>
      </c>
      <c r="L57" s="10">
        <f t="shared" si="9"/>
        <v>0</v>
      </c>
      <c r="M57" s="59">
        <v>47</v>
      </c>
      <c r="N57" s="20">
        <v>3.625</v>
      </c>
      <c r="O57" s="16">
        <v>3.5</v>
      </c>
      <c r="P57" s="19">
        <f t="shared" si="15"/>
        <v>3.5625</v>
      </c>
      <c r="Q57" s="19">
        <f t="shared" si="16"/>
        <v>92.625</v>
      </c>
      <c r="R57" s="10">
        <f t="shared" si="10"/>
        <v>42.25</v>
      </c>
      <c r="S57" s="10">
        <f t="shared" si="11"/>
        <v>0</v>
      </c>
      <c r="T57" s="12">
        <f t="shared" si="5"/>
        <v>698.25</v>
      </c>
      <c r="U57" s="10">
        <f t="shared" si="12"/>
        <v>318.5</v>
      </c>
      <c r="V57" s="10">
        <f t="shared" si="13"/>
        <v>0</v>
      </c>
      <c r="W57" s="56" t="s">
        <v>39</v>
      </c>
    </row>
    <row r="58" spans="1:23" ht="25.8" x14ac:dyDescent="0.5">
      <c r="A58" s="15" t="s">
        <v>81</v>
      </c>
      <c r="B58" s="15"/>
      <c r="C58" s="15" t="s">
        <v>80</v>
      </c>
      <c r="D58" s="16">
        <v>16.5</v>
      </c>
      <c r="E58" s="16">
        <v>16.375</v>
      </c>
      <c r="F58" s="19">
        <f t="shared" si="1"/>
        <v>16.4375</v>
      </c>
      <c r="G58" s="19">
        <f t="shared" si="14"/>
        <v>427.375</v>
      </c>
      <c r="H58" s="10">
        <f t="shared" si="6"/>
        <v>0</v>
      </c>
      <c r="I58" s="10">
        <f t="shared" si="7"/>
        <v>0</v>
      </c>
      <c r="J58" s="12">
        <f t="shared" si="2"/>
        <v>3221.75</v>
      </c>
      <c r="K58" s="10">
        <f t="shared" si="8"/>
        <v>0</v>
      </c>
      <c r="L58" s="10">
        <f t="shared" si="9"/>
        <v>0</v>
      </c>
      <c r="M58" s="59"/>
      <c r="N58" s="17">
        <v>20</v>
      </c>
      <c r="O58" s="16">
        <v>19.875</v>
      </c>
      <c r="P58" s="19">
        <f t="shared" si="15"/>
        <v>19.9375</v>
      </c>
      <c r="Q58" s="19">
        <f t="shared" si="16"/>
        <v>518.375</v>
      </c>
      <c r="R58" s="10">
        <f t="shared" si="10"/>
        <v>0</v>
      </c>
      <c r="S58" s="10">
        <f t="shared" si="11"/>
        <v>-425.75</v>
      </c>
      <c r="T58" s="12">
        <f t="shared" si="5"/>
        <v>3907.75</v>
      </c>
      <c r="U58" s="10">
        <f t="shared" si="12"/>
        <v>0</v>
      </c>
      <c r="V58" s="10">
        <f t="shared" si="13"/>
        <v>-3209.5</v>
      </c>
      <c r="W58" s="56"/>
    </row>
    <row r="59" spans="1:23" ht="25.8" x14ac:dyDescent="0.5">
      <c r="A59" s="15">
        <v>0</v>
      </c>
      <c r="B59" s="15"/>
      <c r="C59" s="15" t="s">
        <v>82</v>
      </c>
      <c r="D59" s="19">
        <v>16</v>
      </c>
      <c r="E59" s="16">
        <v>15.875</v>
      </c>
      <c r="F59" s="19">
        <f t="shared" si="1"/>
        <v>15.9375</v>
      </c>
      <c r="G59" s="19">
        <f t="shared" ref="G59:G89" si="17">F59*26</f>
        <v>414.375</v>
      </c>
      <c r="H59" s="10">
        <f t="shared" si="6"/>
        <v>13</v>
      </c>
      <c r="I59" s="10">
        <f t="shared" si="7"/>
        <v>0</v>
      </c>
      <c r="J59" s="12">
        <f t="shared" si="2"/>
        <v>3123.75</v>
      </c>
      <c r="K59" s="10">
        <f t="shared" si="8"/>
        <v>98</v>
      </c>
      <c r="L59" s="10">
        <f t="shared" si="9"/>
        <v>0</v>
      </c>
      <c r="M59" s="59">
        <v>48</v>
      </c>
      <c r="N59" s="20">
        <v>17.25</v>
      </c>
      <c r="O59" s="19" t="s">
        <v>83</v>
      </c>
      <c r="P59" s="19">
        <f t="shared" si="15"/>
        <v>17.25</v>
      </c>
      <c r="Q59" s="19">
        <f t="shared" si="16"/>
        <v>448.5</v>
      </c>
      <c r="R59" s="10">
        <f t="shared" si="10"/>
        <v>69.875</v>
      </c>
      <c r="S59" s="10">
        <f t="shared" si="11"/>
        <v>0</v>
      </c>
      <c r="T59" s="12">
        <f t="shared" si="5"/>
        <v>3381</v>
      </c>
      <c r="U59" s="10">
        <f t="shared" si="12"/>
        <v>526.75</v>
      </c>
      <c r="V59" s="10">
        <f t="shared" si="13"/>
        <v>0</v>
      </c>
      <c r="W59" s="56">
        <v>52</v>
      </c>
    </row>
    <row r="60" spans="1:23" ht="25.8" x14ac:dyDescent="0.5">
      <c r="A60" s="15">
        <v>1</v>
      </c>
      <c r="B60" s="15"/>
      <c r="C60" s="15" t="s">
        <v>87</v>
      </c>
      <c r="D60" s="16">
        <v>16.5</v>
      </c>
      <c r="E60" s="16">
        <v>16.375</v>
      </c>
      <c r="F60" s="19">
        <f t="shared" si="1"/>
        <v>16.4375</v>
      </c>
      <c r="G60" s="19">
        <f t="shared" si="17"/>
        <v>427.375</v>
      </c>
      <c r="H60" s="10">
        <f t="shared" si="6"/>
        <v>0</v>
      </c>
      <c r="I60" s="10">
        <f t="shared" si="7"/>
        <v>13</v>
      </c>
      <c r="J60" s="12">
        <f t="shared" si="2"/>
        <v>3221.75</v>
      </c>
      <c r="K60" s="10">
        <f t="shared" si="8"/>
        <v>0</v>
      </c>
      <c r="L60" s="10">
        <f t="shared" si="9"/>
        <v>-98</v>
      </c>
      <c r="M60" s="59">
        <v>48</v>
      </c>
      <c r="N60" s="20">
        <v>15.875</v>
      </c>
      <c r="O60" s="16">
        <v>15.75</v>
      </c>
      <c r="P60" s="19">
        <f t="shared" si="15"/>
        <v>15.8125</v>
      </c>
      <c r="Q60" s="19">
        <f t="shared" si="16"/>
        <v>411.125</v>
      </c>
      <c r="R60" s="10">
        <f t="shared" si="10"/>
        <v>37.375</v>
      </c>
      <c r="S60" s="10">
        <f t="shared" si="11"/>
        <v>0</v>
      </c>
      <c r="T60" s="12">
        <f t="shared" si="5"/>
        <v>3099.25</v>
      </c>
      <c r="U60" s="10">
        <f t="shared" si="12"/>
        <v>281.75</v>
      </c>
      <c r="V60" s="10">
        <f t="shared" si="13"/>
        <v>0</v>
      </c>
      <c r="W60" s="56">
        <v>49</v>
      </c>
    </row>
    <row r="61" spans="1:23" ht="25.8" x14ac:dyDescent="0.5">
      <c r="A61" s="15" t="s">
        <v>92</v>
      </c>
      <c r="B61" s="15"/>
      <c r="C61" s="15" t="s">
        <v>93</v>
      </c>
      <c r="D61" s="16">
        <v>16.5</v>
      </c>
      <c r="E61" s="16">
        <v>16.375</v>
      </c>
      <c r="F61" s="19">
        <f t="shared" si="1"/>
        <v>16.4375</v>
      </c>
      <c r="G61" s="19">
        <f t="shared" si="17"/>
        <v>427.375</v>
      </c>
      <c r="H61" s="10">
        <f t="shared" si="6"/>
        <v>0</v>
      </c>
      <c r="I61" s="10">
        <f t="shared" si="7"/>
        <v>0</v>
      </c>
      <c r="J61" s="13">
        <f t="shared" si="2"/>
        <v>3221.75</v>
      </c>
      <c r="K61" s="10">
        <f t="shared" si="8"/>
        <v>0</v>
      </c>
      <c r="L61" s="10">
        <f t="shared" si="9"/>
        <v>0</v>
      </c>
      <c r="M61" s="59">
        <v>48</v>
      </c>
      <c r="N61" s="20">
        <v>14.25</v>
      </c>
      <c r="O61" s="16">
        <v>14.125</v>
      </c>
      <c r="P61" s="19">
        <f t="shared" si="15"/>
        <v>14.1875</v>
      </c>
      <c r="Q61" s="19">
        <f t="shared" si="16"/>
        <v>368.875</v>
      </c>
      <c r="R61" s="10">
        <f t="shared" si="10"/>
        <v>42.25</v>
      </c>
      <c r="S61" s="10">
        <f t="shared" si="11"/>
        <v>0</v>
      </c>
      <c r="T61" s="12">
        <f t="shared" si="5"/>
        <v>2780.75</v>
      </c>
      <c r="U61" s="10">
        <f t="shared" si="12"/>
        <v>318.5</v>
      </c>
      <c r="V61" s="10">
        <f t="shared" si="13"/>
        <v>0</v>
      </c>
      <c r="W61" s="56">
        <v>51</v>
      </c>
    </row>
    <row r="62" spans="1:23" ht="25.8" x14ac:dyDescent="0.5">
      <c r="A62" s="15">
        <v>0</v>
      </c>
      <c r="B62" s="15"/>
      <c r="C62" s="15" t="s">
        <v>94</v>
      </c>
      <c r="D62" s="16">
        <v>15.875</v>
      </c>
      <c r="E62" s="16">
        <v>15.75</v>
      </c>
      <c r="F62" s="19">
        <f t="shared" si="1"/>
        <v>15.8125</v>
      </c>
      <c r="G62" s="19">
        <f t="shared" si="17"/>
        <v>411.125</v>
      </c>
      <c r="H62" s="10">
        <f t="shared" si="6"/>
        <v>16.25</v>
      </c>
      <c r="I62" s="10">
        <f t="shared" si="7"/>
        <v>0</v>
      </c>
      <c r="J62" s="13">
        <f t="shared" si="2"/>
        <v>3099.25</v>
      </c>
      <c r="K62" s="10">
        <f t="shared" si="8"/>
        <v>122.5</v>
      </c>
      <c r="L62" s="10">
        <f t="shared" si="9"/>
        <v>0</v>
      </c>
      <c r="M62" s="59">
        <v>52</v>
      </c>
      <c r="N62" s="17">
        <v>12</v>
      </c>
      <c r="O62" s="16">
        <v>11.75</v>
      </c>
      <c r="P62" s="19">
        <f t="shared" si="15"/>
        <v>11.875</v>
      </c>
      <c r="Q62" s="19">
        <f t="shared" si="16"/>
        <v>308.75</v>
      </c>
      <c r="R62" s="10">
        <f t="shared" si="10"/>
        <v>60.125</v>
      </c>
      <c r="S62" s="10">
        <f t="shared" si="11"/>
        <v>0</v>
      </c>
      <c r="T62" s="10">
        <f t="shared" si="5"/>
        <v>2327.5</v>
      </c>
      <c r="U62" s="10">
        <f t="shared" si="12"/>
        <v>453.25</v>
      </c>
      <c r="V62" s="10">
        <f t="shared" si="13"/>
        <v>0</v>
      </c>
      <c r="W62" s="56">
        <v>48</v>
      </c>
    </row>
    <row r="63" spans="1:23" ht="25.8" x14ac:dyDescent="0.5">
      <c r="A63" s="15">
        <v>0</v>
      </c>
      <c r="B63" s="15"/>
      <c r="C63" s="15" t="s">
        <v>95</v>
      </c>
      <c r="D63" s="16">
        <v>15.375</v>
      </c>
      <c r="E63" s="16">
        <v>15.25</v>
      </c>
      <c r="F63" s="19">
        <f t="shared" si="1"/>
        <v>15.3125</v>
      </c>
      <c r="G63" s="19">
        <f t="shared" si="17"/>
        <v>398.125</v>
      </c>
      <c r="H63" s="10">
        <f t="shared" si="6"/>
        <v>13</v>
      </c>
      <c r="I63" s="10">
        <f t="shared" si="7"/>
        <v>0</v>
      </c>
      <c r="J63" s="13">
        <f t="shared" si="2"/>
        <v>3001.25</v>
      </c>
      <c r="K63" s="10">
        <f t="shared" si="8"/>
        <v>98</v>
      </c>
      <c r="L63" s="10">
        <f t="shared" si="9"/>
        <v>0</v>
      </c>
      <c r="M63" s="59">
        <v>60</v>
      </c>
      <c r="N63" s="20">
        <v>10.125</v>
      </c>
      <c r="O63" s="16">
        <v>10</v>
      </c>
      <c r="P63" s="19">
        <f t="shared" si="15"/>
        <v>10.0625</v>
      </c>
      <c r="Q63" s="19">
        <f t="shared" si="16"/>
        <v>261.625</v>
      </c>
      <c r="R63" s="10">
        <f t="shared" si="10"/>
        <v>47.125</v>
      </c>
      <c r="S63" s="10">
        <f t="shared" si="11"/>
        <v>0</v>
      </c>
      <c r="T63" s="10">
        <f t="shared" si="5"/>
        <v>1972.25</v>
      </c>
      <c r="U63" s="10">
        <f t="shared" si="12"/>
        <v>355.25</v>
      </c>
      <c r="V63" s="10">
        <f t="shared" si="13"/>
        <v>0</v>
      </c>
      <c r="W63" s="56" t="s">
        <v>39</v>
      </c>
    </row>
    <row r="64" spans="1:23" ht="25.8" x14ac:dyDescent="0.5">
      <c r="A64" s="15" t="s">
        <v>97</v>
      </c>
      <c r="B64" s="15"/>
      <c r="C64" s="15" t="s">
        <v>96</v>
      </c>
      <c r="D64" s="16">
        <v>18.375</v>
      </c>
      <c r="E64" s="16">
        <v>18.25</v>
      </c>
      <c r="F64" s="19">
        <f t="shared" si="1"/>
        <v>18.3125</v>
      </c>
      <c r="G64" s="19">
        <f t="shared" si="17"/>
        <v>476.125</v>
      </c>
      <c r="H64" s="10">
        <f t="shared" si="6"/>
        <v>0</v>
      </c>
      <c r="I64" s="10">
        <f t="shared" si="7"/>
        <v>78</v>
      </c>
      <c r="J64" s="13">
        <f t="shared" si="2"/>
        <v>3589.25</v>
      </c>
      <c r="K64" s="10">
        <f t="shared" si="8"/>
        <v>0</v>
      </c>
      <c r="L64" s="10">
        <f t="shared" si="9"/>
        <v>-588</v>
      </c>
      <c r="M64" s="59"/>
      <c r="N64" s="20">
        <v>10.125</v>
      </c>
      <c r="O64" s="16">
        <v>10</v>
      </c>
      <c r="P64" s="19">
        <f t="shared" si="15"/>
        <v>10.0625</v>
      </c>
      <c r="Q64" s="19">
        <f t="shared" si="16"/>
        <v>261.625</v>
      </c>
      <c r="R64" s="10">
        <f t="shared" si="10"/>
        <v>0</v>
      </c>
      <c r="S64" s="10">
        <f t="shared" si="11"/>
        <v>0</v>
      </c>
      <c r="T64" s="10">
        <f t="shared" si="5"/>
        <v>1972.25</v>
      </c>
      <c r="U64" s="10">
        <f t="shared" si="12"/>
        <v>0</v>
      </c>
      <c r="V64" s="10">
        <f t="shared" si="13"/>
        <v>0</v>
      </c>
      <c r="W64" s="56" t="s">
        <v>39</v>
      </c>
    </row>
    <row r="65" spans="1:23" ht="25.8" x14ac:dyDescent="0.5">
      <c r="A65" s="15" t="s">
        <v>98</v>
      </c>
      <c r="B65" s="15"/>
      <c r="C65" s="15" t="s">
        <v>99</v>
      </c>
      <c r="D65" s="16">
        <v>18</v>
      </c>
      <c r="E65" s="16">
        <v>17.375</v>
      </c>
      <c r="F65" s="19">
        <f t="shared" si="1"/>
        <v>17.6875</v>
      </c>
      <c r="G65" s="19">
        <f t="shared" si="17"/>
        <v>459.875</v>
      </c>
      <c r="H65" s="10">
        <f t="shared" si="6"/>
        <v>16.25</v>
      </c>
      <c r="I65" s="10">
        <f t="shared" si="7"/>
        <v>0</v>
      </c>
      <c r="J65" s="13">
        <f t="shared" si="2"/>
        <v>3466.75</v>
      </c>
      <c r="K65" s="10">
        <f t="shared" si="8"/>
        <v>122.5</v>
      </c>
      <c r="L65" s="10">
        <f t="shared" si="9"/>
        <v>0</v>
      </c>
      <c r="M65" s="59">
        <v>59</v>
      </c>
      <c r="N65" s="20">
        <v>4.875</v>
      </c>
      <c r="O65" s="16">
        <v>5</v>
      </c>
      <c r="P65" s="19">
        <f t="shared" si="15"/>
        <v>4.9375</v>
      </c>
      <c r="Q65" s="19">
        <f t="shared" si="16"/>
        <v>128.375</v>
      </c>
      <c r="R65" s="10">
        <f t="shared" si="10"/>
        <v>133.25</v>
      </c>
      <c r="S65" s="10">
        <f t="shared" si="11"/>
        <v>0</v>
      </c>
      <c r="T65" s="10">
        <f t="shared" si="5"/>
        <v>967.75</v>
      </c>
      <c r="U65" s="10">
        <f t="shared" si="12"/>
        <v>1004.5</v>
      </c>
      <c r="V65" s="10">
        <f t="shared" si="13"/>
        <v>0</v>
      </c>
      <c r="W65" s="56">
        <v>57</v>
      </c>
    </row>
    <row r="66" spans="1:23" ht="25.8" x14ac:dyDescent="0.5">
      <c r="A66" s="15">
        <v>0</v>
      </c>
      <c r="B66" s="15" t="s">
        <v>101</v>
      </c>
      <c r="C66" s="15" t="s">
        <v>100</v>
      </c>
      <c r="D66" s="16">
        <v>17.5</v>
      </c>
      <c r="E66" s="16">
        <v>17.5</v>
      </c>
      <c r="F66" s="19">
        <f t="shared" si="1"/>
        <v>17.5</v>
      </c>
      <c r="G66" s="19">
        <f t="shared" si="17"/>
        <v>455</v>
      </c>
      <c r="H66" s="10">
        <f t="shared" si="6"/>
        <v>4.875</v>
      </c>
      <c r="I66" s="10">
        <f t="shared" si="7"/>
        <v>0</v>
      </c>
      <c r="J66" s="13">
        <f t="shared" si="2"/>
        <v>3430</v>
      </c>
      <c r="K66" s="10">
        <f t="shared" si="8"/>
        <v>36.75</v>
      </c>
      <c r="L66" s="10">
        <f t="shared" si="9"/>
        <v>0</v>
      </c>
      <c r="M66" s="59">
        <v>72</v>
      </c>
      <c r="N66" s="20">
        <v>18.25</v>
      </c>
      <c r="O66" s="16">
        <v>18.25</v>
      </c>
      <c r="P66" s="19">
        <f t="shared" si="15"/>
        <v>18.25</v>
      </c>
      <c r="Q66" s="19">
        <f t="shared" si="16"/>
        <v>474.5</v>
      </c>
      <c r="R66" s="10">
        <f t="shared" si="10"/>
        <v>0</v>
      </c>
      <c r="S66" s="10">
        <f t="shared" si="11"/>
        <v>-346.125</v>
      </c>
      <c r="T66" s="10">
        <f t="shared" si="5"/>
        <v>3577</v>
      </c>
      <c r="U66" s="10">
        <f t="shared" si="12"/>
        <v>0</v>
      </c>
      <c r="V66" s="10">
        <f t="shared" si="13"/>
        <v>-2609.25</v>
      </c>
      <c r="W66" s="56">
        <v>83</v>
      </c>
    </row>
    <row r="67" spans="1:23" ht="25.8" x14ac:dyDescent="0.5">
      <c r="A67" s="15" t="s">
        <v>26</v>
      </c>
      <c r="B67" s="15"/>
      <c r="C67" s="15" t="s">
        <v>102</v>
      </c>
      <c r="D67" s="16">
        <v>16.75</v>
      </c>
      <c r="E67" s="16">
        <v>16.5</v>
      </c>
      <c r="F67" s="19">
        <f t="shared" si="1"/>
        <v>16.625</v>
      </c>
      <c r="G67" s="19">
        <f t="shared" si="17"/>
        <v>432.25</v>
      </c>
      <c r="H67" s="10">
        <f t="shared" si="6"/>
        <v>22.75</v>
      </c>
      <c r="I67" s="10">
        <f t="shared" si="7"/>
        <v>0</v>
      </c>
      <c r="J67" s="13">
        <f t="shared" si="2"/>
        <v>3258.5</v>
      </c>
      <c r="K67" s="10">
        <f t="shared" si="8"/>
        <v>171.5</v>
      </c>
      <c r="L67" s="10">
        <f t="shared" si="9"/>
        <v>0</v>
      </c>
      <c r="M67" s="59">
        <v>79</v>
      </c>
      <c r="N67" s="20">
        <v>13.375</v>
      </c>
      <c r="O67" s="16">
        <v>13.25</v>
      </c>
      <c r="P67" s="19">
        <f t="shared" si="15"/>
        <v>13.3125</v>
      </c>
      <c r="Q67" s="19">
        <f t="shared" si="16"/>
        <v>346.125</v>
      </c>
      <c r="R67" s="10">
        <f t="shared" si="10"/>
        <v>128.375</v>
      </c>
      <c r="S67" s="10">
        <f t="shared" si="11"/>
        <v>0</v>
      </c>
      <c r="T67" s="10">
        <f t="shared" si="5"/>
        <v>2609.25</v>
      </c>
      <c r="U67" s="10">
        <f t="shared" si="12"/>
        <v>967.75</v>
      </c>
      <c r="V67" s="10">
        <f t="shared" si="13"/>
        <v>0</v>
      </c>
      <c r="W67" s="56">
        <v>72</v>
      </c>
    </row>
    <row r="68" spans="1:23" ht="25.8" x14ac:dyDescent="0.5">
      <c r="A68" s="15" t="s">
        <v>103</v>
      </c>
      <c r="B68" s="15"/>
      <c r="C68" s="15" t="s">
        <v>104</v>
      </c>
      <c r="D68" s="16">
        <v>16</v>
      </c>
      <c r="E68" s="16">
        <v>15.875</v>
      </c>
      <c r="F68" s="19">
        <f t="shared" si="1"/>
        <v>15.9375</v>
      </c>
      <c r="G68" s="19">
        <f t="shared" si="17"/>
        <v>414.375</v>
      </c>
      <c r="H68" s="10">
        <f t="shared" si="6"/>
        <v>17.875</v>
      </c>
      <c r="I68" s="10">
        <f t="shared" ref="I68:I105" si="18">IF(G67&lt;G68,SUM(G68-G67),0)</f>
        <v>0</v>
      </c>
      <c r="J68" s="13">
        <f t="shared" si="2"/>
        <v>3123.75</v>
      </c>
      <c r="K68" s="10">
        <f t="shared" si="8"/>
        <v>134.75</v>
      </c>
      <c r="L68" s="10">
        <f t="shared" si="9"/>
        <v>0</v>
      </c>
      <c r="M68" s="59">
        <v>65</v>
      </c>
      <c r="N68" s="20">
        <v>8.5</v>
      </c>
      <c r="O68" s="16">
        <v>8.625</v>
      </c>
      <c r="P68" s="19">
        <f t="shared" si="15"/>
        <v>8.5625</v>
      </c>
      <c r="Q68" s="19">
        <f t="shared" si="16"/>
        <v>222.625</v>
      </c>
      <c r="R68" s="10">
        <f t="shared" si="10"/>
        <v>123.5</v>
      </c>
      <c r="S68" s="10">
        <f t="shared" ref="S68:S87" si="19">IF(Q67&lt;Q68,SUM(Q67-Q68),0)</f>
        <v>0</v>
      </c>
      <c r="T68" s="10">
        <f t="shared" si="5"/>
        <v>1678.25</v>
      </c>
      <c r="U68" s="10">
        <f t="shared" si="12"/>
        <v>931</v>
      </c>
      <c r="V68" s="10">
        <f t="shared" si="13"/>
        <v>0</v>
      </c>
      <c r="W68" s="56" t="s">
        <v>39</v>
      </c>
    </row>
    <row r="69" spans="1:23" ht="25.8" x14ac:dyDescent="0.5">
      <c r="A69" s="15" t="s">
        <v>105</v>
      </c>
      <c r="B69" s="15"/>
      <c r="C69" s="15" t="s">
        <v>106</v>
      </c>
      <c r="D69" s="16">
        <v>15.125</v>
      </c>
      <c r="E69" s="16">
        <v>15</v>
      </c>
      <c r="F69" s="19">
        <f t="shared" si="1"/>
        <v>15.0625</v>
      </c>
      <c r="G69" s="19">
        <f t="shared" si="17"/>
        <v>391.625</v>
      </c>
      <c r="H69" s="10">
        <f t="shared" si="6"/>
        <v>22.75</v>
      </c>
      <c r="I69" s="10">
        <f t="shared" si="18"/>
        <v>0</v>
      </c>
      <c r="J69" s="13">
        <f t="shared" si="2"/>
        <v>2952.25</v>
      </c>
      <c r="K69" s="10">
        <f t="shared" si="8"/>
        <v>171.5</v>
      </c>
      <c r="L69" s="10">
        <f t="shared" si="9"/>
        <v>0</v>
      </c>
      <c r="M69" s="59">
        <v>77</v>
      </c>
      <c r="N69" s="20">
        <v>4.25</v>
      </c>
      <c r="O69" s="16">
        <v>4.375</v>
      </c>
      <c r="P69" s="19">
        <f t="shared" si="15"/>
        <v>4.3125</v>
      </c>
      <c r="Q69" s="19">
        <f t="shared" si="16"/>
        <v>112.125</v>
      </c>
      <c r="R69" s="10">
        <f t="shared" si="10"/>
        <v>110.5</v>
      </c>
      <c r="S69" s="10">
        <f t="shared" si="19"/>
        <v>0</v>
      </c>
      <c r="T69" s="10">
        <f t="shared" si="5"/>
        <v>845.25</v>
      </c>
      <c r="U69" s="10">
        <f t="shared" si="12"/>
        <v>833</v>
      </c>
      <c r="V69" s="10">
        <f t="shared" si="13"/>
        <v>0</v>
      </c>
      <c r="W69" s="56">
        <v>85</v>
      </c>
    </row>
    <row r="70" spans="1:23" ht="25.8" x14ac:dyDescent="0.5">
      <c r="A70" s="15">
        <v>0</v>
      </c>
      <c r="B70" s="15"/>
      <c r="C70" s="15" t="s">
        <v>107</v>
      </c>
      <c r="D70" s="16">
        <v>13.625</v>
      </c>
      <c r="E70" s="16">
        <v>13.5</v>
      </c>
      <c r="F70" s="19">
        <f t="shared" si="1"/>
        <v>13.5625</v>
      </c>
      <c r="G70" s="19">
        <f t="shared" si="17"/>
        <v>352.625</v>
      </c>
      <c r="H70" s="10">
        <f t="shared" si="6"/>
        <v>39</v>
      </c>
      <c r="I70" s="10">
        <f t="shared" si="18"/>
        <v>0</v>
      </c>
      <c r="J70" s="13">
        <f t="shared" si="2"/>
        <v>2658.25</v>
      </c>
      <c r="K70" s="10">
        <f t="shared" si="8"/>
        <v>294</v>
      </c>
      <c r="L70" s="10">
        <f t="shared" si="9"/>
        <v>0</v>
      </c>
      <c r="M70" s="59">
        <v>80</v>
      </c>
      <c r="N70" s="20">
        <v>0</v>
      </c>
      <c r="O70" s="16">
        <v>0</v>
      </c>
      <c r="P70" s="19">
        <f t="shared" si="15"/>
        <v>0</v>
      </c>
      <c r="Q70" s="19">
        <f t="shared" si="16"/>
        <v>0</v>
      </c>
      <c r="R70" s="10">
        <f t="shared" si="10"/>
        <v>112.125</v>
      </c>
      <c r="S70" s="10">
        <f t="shared" si="19"/>
        <v>0</v>
      </c>
      <c r="T70" s="10">
        <f t="shared" si="5"/>
        <v>0</v>
      </c>
      <c r="U70" s="10">
        <f t="shared" si="12"/>
        <v>845.25</v>
      </c>
      <c r="V70" s="10">
        <f t="shared" si="13"/>
        <v>0</v>
      </c>
      <c r="W70" s="56" t="s">
        <v>39</v>
      </c>
    </row>
    <row r="71" spans="1:23" ht="25.8" x14ac:dyDescent="0.5">
      <c r="A71" s="15"/>
      <c r="B71" s="15" t="s">
        <v>109</v>
      </c>
      <c r="C71" s="15" t="s">
        <v>108</v>
      </c>
      <c r="D71" s="16">
        <v>18.875</v>
      </c>
      <c r="E71" s="16">
        <v>18.75</v>
      </c>
      <c r="F71" s="19">
        <f t="shared" si="1"/>
        <v>18.8125</v>
      </c>
      <c r="G71" s="19">
        <f t="shared" si="17"/>
        <v>489.125</v>
      </c>
      <c r="H71" s="10">
        <f t="shared" si="6"/>
        <v>0</v>
      </c>
      <c r="I71" s="10">
        <f t="shared" si="18"/>
        <v>136.5</v>
      </c>
      <c r="J71" s="13">
        <f t="shared" si="2"/>
        <v>3687.25</v>
      </c>
      <c r="K71" s="10">
        <f t="shared" si="8"/>
        <v>0</v>
      </c>
      <c r="L71" s="10">
        <f t="shared" si="9"/>
        <v>-1029</v>
      </c>
      <c r="M71" s="59"/>
      <c r="N71" s="20">
        <v>20.25</v>
      </c>
      <c r="O71" s="16">
        <v>20.25</v>
      </c>
      <c r="P71" s="19">
        <f t="shared" si="15"/>
        <v>20.25</v>
      </c>
      <c r="Q71" s="19">
        <f t="shared" si="16"/>
        <v>526.5</v>
      </c>
      <c r="R71" s="10">
        <f t="shared" si="10"/>
        <v>0</v>
      </c>
      <c r="S71" s="10">
        <f t="shared" si="19"/>
        <v>-526.5</v>
      </c>
      <c r="T71" s="10">
        <f t="shared" si="5"/>
        <v>3969</v>
      </c>
      <c r="U71" s="10">
        <f t="shared" si="12"/>
        <v>0</v>
      </c>
      <c r="V71" s="10">
        <f t="shared" si="13"/>
        <v>-3969</v>
      </c>
      <c r="W71" s="56"/>
    </row>
    <row r="72" spans="1:23" ht="25.8" x14ac:dyDescent="0.5">
      <c r="A72" s="25" t="s">
        <v>92</v>
      </c>
      <c r="B72" s="15"/>
      <c r="C72" s="15" t="s">
        <v>110</v>
      </c>
      <c r="D72" s="16">
        <v>18.25</v>
      </c>
      <c r="E72" s="16">
        <v>18.25</v>
      </c>
      <c r="F72" s="19">
        <f t="shared" si="1"/>
        <v>18.25</v>
      </c>
      <c r="G72" s="19">
        <f t="shared" si="17"/>
        <v>474.5</v>
      </c>
      <c r="H72" s="10">
        <f t="shared" si="6"/>
        <v>14.625</v>
      </c>
      <c r="I72" s="10">
        <f t="shared" si="18"/>
        <v>0</v>
      </c>
      <c r="J72" s="13">
        <f t="shared" si="2"/>
        <v>3577</v>
      </c>
      <c r="K72" s="10">
        <f t="shared" si="8"/>
        <v>110.25</v>
      </c>
      <c r="L72" s="10">
        <f t="shared" si="9"/>
        <v>0</v>
      </c>
      <c r="M72" s="59">
        <v>82</v>
      </c>
      <c r="N72" s="20" t="s">
        <v>111</v>
      </c>
      <c r="O72" s="16">
        <v>17.25</v>
      </c>
      <c r="P72" s="19">
        <f t="shared" si="15"/>
        <v>17.25</v>
      </c>
      <c r="Q72" s="19">
        <f t="shared" si="16"/>
        <v>448.5</v>
      </c>
      <c r="R72" s="10">
        <f t="shared" si="10"/>
        <v>78</v>
      </c>
      <c r="S72" s="10">
        <f t="shared" si="19"/>
        <v>0</v>
      </c>
      <c r="T72" s="10">
        <f t="shared" si="5"/>
        <v>3381</v>
      </c>
      <c r="U72" s="10">
        <f t="shared" si="12"/>
        <v>588</v>
      </c>
      <c r="V72" s="10">
        <f t="shared" si="13"/>
        <v>0</v>
      </c>
      <c r="W72" s="56">
        <v>84</v>
      </c>
    </row>
    <row r="73" spans="1:23" ht="25.8" x14ac:dyDescent="0.5">
      <c r="A73" s="15" t="s">
        <v>7</v>
      </c>
      <c r="B73" s="15"/>
      <c r="C73" s="15" t="s">
        <v>112</v>
      </c>
      <c r="D73" s="16">
        <v>18.25</v>
      </c>
      <c r="E73" s="16">
        <v>18</v>
      </c>
      <c r="F73" s="19">
        <f t="shared" si="1"/>
        <v>18.125</v>
      </c>
      <c r="G73" s="19">
        <f t="shared" si="17"/>
        <v>471.25</v>
      </c>
      <c r="H73" s="10">
        <f t="shared" si="6"/>
        <v>3.25</v>
      </c>
      <c r="I73" s="10">
        <f t="shared" si="18"/>
        <v>0</v>
      </c>
      <c r="J73" s="13">
        <f t="shared" si="2"/>
        <v>3552.5</v>
      </c>
      <c r="K73" s="10">
        <f t="shared" si="8"/>
        <v>24.5</v>
      </c>
      <c r="L73" s="10">
        <f t="shared" si="9"/>
        <v>0</v>
      </c>
      <c r="M73" s="59">
        <v>80</v>
      </c>
      <c r="N73" s="20">
        <v>14.25</v>
      </c>
      <c r="O73" s="16">
        <v>14.5</v>
      </c>
      <c r="P73" s="19">
        <f t="shared" si="15"/>
        <v>14.375</v>
      </c>
      <c r="Q73" s="19">
        <f t="shared" si="16"/>
        <v>373.75</v>
      </c>
      <c r="R73" s="10">
        <f t="shared" si="10"/>
        <v>74.75</v>
      </c>
      <c r="S73" s="10">
        <f t="shared" si="19"/>
        <v>0</v>
      </c>
      <c r="T73" s="10">
        <f t="shared" si="5"/>
        <v>2817.5</v>
      </c>
      <c r="U73" s="10">
        <f t="shared" si="12"/>
        <v>563.5</v>
      </c>
      <c r="V73" s="10">
        <f t="shared" si="13"/>
        <v>0</v>
      </c>
      <c r="W73" s="56">
        <v>80</v>
      </c>
    </row>
    <row r="74" spans="1:23" ht="25.8" x14ac:dyDescent="0.5">
      <c r="A74" s="15" t="s">
        <v>98</v>
      </c>
      <c r="B74" s="15"/>
      <c r="C74" s="15" t="s">
        <v>113</v>
      </c>
      <c r="D74" s="16">
        <v>17.375</v>
      </c>
      <c r="E74" s="16">
        <v>17.375</v>
      </c>
      <c r="F74" s="19">
        <f t="shared" si="1"/>
        <v>17.375</v>
      </c>
      <c r="G74" s="19">
        <f t="shared" si="17"/>
        <v>451.75</v>
      </c>
      <c r="H74" s="10">
        <f t="shared" si="6"/>
        <v>19.5</v>
      </c>
      <c r="I74" s="10">
        <f t="shared" si="18"/>
        <v>0</v>
      </c>
      <c r="J74" s="13">
        <f t="shared" si="2"/>
        <v>3405.5</v>
      </c>
      <c r="K74" s="10">
        <f t="shared" si="8"/>
        <v>147</v>
      </c>
      <c r="L74" s="10">
        <f t="shared" si="9"/>
        <v>0</v>
      </c>
      <c r="M74" s="60">
        <v>80</v>
      </c>
      <c r="N74" s="20">
        <v>9.875</v>
      </c>
      <c r="O74" s="16">
        <v>10</v>
      </c>
      <c r="P74" s="19">
        <f t="shared" si="15"/>
        <v>9.9375</v>
      </c>
      <c r="Q74" s="19">
        <f t="shared" si="16"/>
        <v>258.375</v>
      </c>
      <c r="R74" s="10">
        <f t="shared" si="10"/>
        <v>115.375</v>
      </c>
      <c r="S74" s="10">
        <f t="shared" si="19"/>
        <v>0</v>
      </c>
      <c r="T74" s="10">
        <f t="shared" si="5"/>
        <v>1947.75</v>
      </c>
      <c r="U74" s="10">
        <f t="shared" si="12"/>
        <v>869.75</v>
      </c>
      <c r="V74" s="10">
        <f t="shared" si="13"/>
        <v>0</v>
      </c>
      <c r="W74" s="56">
        <v>78</v>
      </c>
    </row>
    <row r="75" spans="1:23" ht="25.8" x14ac:dyDescent="0.5">
      <c r="A75" s="15" t="s">
        <v>114</v>
      </c>
      <c r="B75" s="15"/>
      <c r="C75" s="15" t="s">
        <v>115</v>
      </c>
      <c r="D75" s="16">
        <v>19.875</v>
      </c>
      <c r="E75" s="16">
        <v>19.75</v>
      </c>
      <c r="F75" s="19">
        <f t="shared" si="1"/>
        <v>19.8125</v>
      </c>
      <c r="G75" s="19">
        <f t="shared" si="17"/>
        <v>515.125</v>
      </c>
      <c r="H75" s="10">
        <f t="shared" si="6"/>
        <v>0</v>
      </c>
      <c r="I75" s="10">
        <f t="shared" si="18"/>
        <v>63.375</v>
      </c>
      <c r="J75" s="13">
        <f t="shared" si="2"/>
        <v>3883.25</v>
      </c>
      <c r="K75" s="10">
        <f t="shared" si="8"/>
        <v>0</v>
      </c>
      <c r="L75" s="10">
        <f t="shared" si="9"/>
        <v>-477.75</v>
      </c>
      <c r="M75" s="59">
        <v>78</v>
      </c>
      <c r="N75" s="20">
        <v>11</v>
      </c>
      <c r="O75" s="16">
        <v>11</v>
      </c>
      <c r="P75" s="19">
        <f t="shared" si="15"/>
        <v>11</v>
      </c>
      <c r="Q75" s="19">
        <f t="shared" si="16"/>
        <v>286</v>
      </c>
      <c r="R75" s="10">
        <f t="shared" si="10"/>
        <v>0</v>
      </c>
      <c r="S75" s="10">
        <f t="shared" si="19"/>
        <v>-27.625</v>
      </c>
      <c r="T75" s="10">
        <f t="shared" si="5"/>
        <v>2156</v>
      </c>
      <c r="U75" s="10">
        <f t="shared" si="12"/>
        <v>0</v>
      </c>
      <c r="V75" s="10">
        <f t="shared" si="13"/>
        <v>-208.25</v>
      </c>
      <c r="W75" s="56">
        <v>80</v>
      </c>
    </row>
    <row r="76" spans="1:23" ht="25.8" x14ac:dyDescent="0.5">
      <c r="A76" s="15" t="s">
        <v>72</v>
      </c>
      <c r="B76" s="15"/>
      <c r="C76" s="15" t="s">
        <v>116</v>
      </c>
      <c r="D76" s="16">
        <v>22</v>
      </c>
      <c r="E76" s="16">
        <v>21.875</v>
      </c>
      <c r="F76" s="19">
        <f t="shared" si="1"/>
        <v>21.9375</v>
      </c>
      <c r="G76" s="19">
        <f t="shared" si="17"/>
        <v>570.375</v>
      </c>
      <c r="H76" s="10">
        <f t="shared" si="6"/>
        <v>0</v>
      </c>
      <c r="I76" s="10">
        <f t="shared" si="18"/>
        <v>55.25</v>
      </c>
      <c r="J76" s="13">
        <f t="shared" si="2"/>
        <v>4299.75</v>
      </c>
      <c r="K76" s="10">
        <f t="shared" si="8"/>
        <v>0</v>
      </c>
      <c r="L76" s="10">
        <f t="shared" si="9"/>
        <v>-416.5</v>
      </c>
      <c r="M76" s="59">
        <v>76</v>
      </c>
      <c r="N76" s="20">
        <v>12.5</v>
      </c>
      <c r="O76" s="16">
        <v>12.5</v>
      </c>
      <c r="P76" s="19">
        <f t="shared" si="15"/>
        <v>12.5</v>
      </c>
      <c r="Q76" s="19">
        <f t="shared" si="16"/>
        <v>325</v>
      </c>
      <c r="R76" s="10">
        <f t="shared" si="10"/>
        <v>0</v>
      </c>
      <c r="S76" s="10">
        <f t="shared" si="19"/>
        <v>-39</v>
      </c>
      <c r="T76" s="10">
        <f t="shared" si="5"/>
        <v>2450</v>
      </c>
      <c r="U76" s="10">
        <f t="shared" si="12"/>
        <v>0</v>
      </c>
      <c r="V76" s="10">
        <f t="shared" si="13"/>
        <v>-294</v>
      </c>
      <c r="W76" s="56" t="s">
        <v>39</v>
      </c>
    </row>
    <row r="77" spans="1:23" ht="25.8" x14ac:dyDescent="0.5">
      <c r="A77" s="26" t="s">
        <v>119</v>
      </c>
      <c r="B77" s="27" t="s">
        <v>118</v>
      </c>
      <c r="C77" s="15" t="s">
        <v>117</v>
      </c>
      <c r="D77" s="16">
        <v>22.5</v>
      </c>
      <c r="E77" s="16">
        <v>22.5</v>
      </c>
      <c r="F77" s="19">
        <f t="shared" si="1"/>
        <v>22.5</v>
      </c>
      <c r="G77" s="19">
        <f t="shared" si="17"/>
        <v>585</v>
      </c>
      <c r="H77" s="10">
        <f t="shared" si="6"/>
        <v>0</v>
      </c>
      <c r="I77" s="10">
        <f t="shared" si="18"/>
        <v>14.625</v>
      </c>
      <c r="J77" s="13">
        <f t="shared" si="2"/>
        <v>4410</v>
      </c>
      <c r="K77" s="10">
        <f t="shared" si="8"/>
        <v>0</v>
      </c>
      <c r="L77" s="10">
        <f t="shared" si="9"/>
        <v>-110.25</v>
      </c>
      <c r="M77" s="59">
        <v>78</v>
      </c>
      <c r="N77" s="20">
        <v>13.5</v>
      </c>
      <c r="O77" s="16">
        <v>13.375</v>
      </c>
      <c r="P77" s="19">
        <f t="shared" si="15"/>
        <v>13.4375</v>
      </c>
      <c r="Q77" s="19">
        <f t="shared" si="16"/>
        <v>349.375</v>
      </c>
      <c r="R77" s="10">
        <f t="shared" si="10"/>
        <v>0</v>
      </c>
      <c r="S77" s="10">
        <f t="shared" si="19"/>
        <v>-24.375</v>
      </c>
      <c r="T77" s="10">
        <f t="shared" si="5"/>
        <v>2633.75</v>
      </c>
      <c r="U77" s="10">
        <f t="shared" si="12"/>
        <v>0</v>
      </c>
      <c r="V77" s="10">
        <f t="shared" si="13"/>
        <v>-183.75</v>
      </c>
      <c r="W77" s="56">
        <v>85</v>
      </c>
    </row>
    <row r="78" spans="1:23" ht="25.8" x14ac:dyDescent="0.5">
      <c r="A78" s="15" t="s">
        <v>120</v>
      </c>
      <c r="B78" s="27" t="s">
        <v>118</v>
      </c>
      <c r="C78" s="15" t="s">
        <v>121</v>
      </c>
      <c r="D78" s="16">
        <v>22.5</v>
      </c>
      <c r="E78" s="16">
        <v>22.5</v>
      </c>
      <c r="F78" s="19">
        <f t="shared" si="1"/>
        <v>22.5</v>
      </c>
      <c r="G78" s="19">
        <f t="shared" si="17"/>
        <v>585</v>
      </c>
      <c r="H78" s="10">
        <f t="shared" si="6"/>
        <v>0</v>
      </c>
      <c r="I78" s="10">
        <f t="shared" si="18"/>
        <v>0</v>
      </c>
      <c r="J78" s="13">
        <f t="shared" si="2"/>
        <v>4410</v>
      </c>
      <c r="K78" s="10">
        <f t="shared" si="8"/>
        <v>0</v>
      </c>
      <c r="L78" s="10">
        <f t="shared" si="9"/>
        <v>0</v>
      </c>
      <c r="M78" s="59">
        <v>75</v>
      </c>
      <c r="N78" s="20">
        <v>15</v>
      </c>
      <c r="O78" s="16">
        <v>15</v>
      </c>
      <c r="P78" s="19">
        <f t="shared" si="15"/>
        <v>15</v>
      </c>
      <c r="Q78" s="19">
        <f t="shared" si="16"/>
        <v>390</v>
      </c>
      <c r="R78" s="10">
        <f t="shared" si="10"/>
        <v>0</v>
      </c>
      <c r="S78" s="10">
        <f t="shared" si="19"/>
        <v>-40.625</v>
      </c>
      <c r="T78" s="10">
        <f t="shared" si="5"/>
        <v>2940</v>
      </c>
      <c r="U78" s="10">
        <f t="shared" si="12"/>
        <v>0</v>
      </c>
      <c r="V78" s="10">
        <f t="shared" si="13"/>
        <v>-306.25</v>
      </c>
      <c r="W78" s="56">
        <v>74</v>
      </c>
    </row>
    <row r="79" spans="1:23" ht="25.8" x14ac:dyDescent="0.5">
      <c r="A79" s="15" t="s">
        <v>122</v>
      </c>
      <c r="B79" s="27" t="s">
        <v>118</v>
      </c>
      <c r="C79" s="15" t="s">
        <v>123</v>
      </c>
      <c r="D79" s="16">
        <v>22.5</v>
      </c>
      <c r="E79" s="16">
        <v>22.375</v>
      </c>
      <c r="F79" s="19">
        <f t="shared" si="1"/>
        <v>22.4375</v>
      </c>
      <c r="G79" s="19">
        <f t="shared" si="17"/>
        <v>583.375</v>
      </c>
      <c r="H79" s="10">
        <f t="shared" si="6"/>
        <v>1.625</v>
      </c>
      <c r="I79" s="10">
        <f t="shared" si="18"/>
        <v>0</v>
      </c>
      <c r="J79" s="13">
        <f t="shared" si="2"/>
        <v>4397.75</v>
      </c>
      <c r="K79" s="10">
        <f t="shared" si="8"/>
        <v>12.25</v>
      </c>
      <c r="L79" s="10">
        <f t="shared" si="9"/>
        <v>0</v>
      </c>
      <c r="M79" s="59">
        <v>78</v>
      </c>
      <c r="N79" s="20">
        <v>16</v>
      </c>
      <c r="O79" s="16">
        <v>16</v>
      </c>
      <c r="P79" s="19">
        <f t="shared" si="15"/>
        <v>16</v>
      </c>
      <c r="Q79" s="19">
        <f t="shared" si="16"/>
        <v>416</v>
      </c>
      <c r="R79" s="10">
        <f t="shared" si="10"/>
        <v>0</v>
      </c>
      <c r="S79" s="10">
        <f t="shared" si="19"/>
        <v>-26</v>
      </c>
      <c r="T79" s="10">
        <f t="shared" si="5"/>
        <v>3136</v>
      </c>
      <c r="U79" s="10">
        <f t="shared" si="12"/>
        <v>0</v>
      </c>
      <c r="V79" s="10">
        <f t="shared" si="13"/>
        <v>-196</v>
      </c>
      <c r="W79" s="56">
        <v>82</v>
      </c>
    </row>
    <row r="80" spans="1:23" ht="25.8" x14ac:dyDescent="0.5">
      <c r="A80" s="15">
        <v>0</v>
      </c>
      <c r="B80" s="15"/>
      <c r="C80" s="15" t="s">
        <v>124</v>
      </c>
      <c r="D80" s="16">
        <v>21.5</v>
      </c>
      <c r="E80" s="16">
        <v>21.375</v>
      </c>
      <c r="F80" s="19">
        <f t="shared" si="1"/>
        <v>21.4375</v>
      </c>
      <c r="G80" s="19">
        <f t="shared" si="17"/>
        <v>557.375</v>
      </c>
      <c r="H80" s="10">
        <f t="shared" si="6"/>
        <v>26</v>
      </c>
      <c r="I80" s="10">
        <f t="shared" si="18"/>
        <v>0</v>
      </c>
      <c r="J80" s="13">
        <f t="shared" si="2"/>
        <v>4201.75</v>
      </c>
      <c r="K80" s="10">
        <f t="shared" si="8"/>
        <v>196</v>
      </c>
      <c r="L80" s="10">
        <f t="shared" si="9"/>
        <v>0</v>
      </c>
      <c r="M80" s="59">
        <v>72</v>
      </c>
      <c r="N80" s="20">
        <v>12.25</v>
      </c>
      <c r="O80" s="16">
        <v>12.25</v>
      </c>
      <c r="P80" s="19">
        <f t="shared" si="15"/>
        <v>12.25</v>
      </c>
      <c r="Q80" s="19">
        <f t="shared" si="16"/>
        <v>318.5</v>
      </c>
      <c r="R80" s="10">
        <f t="shared" si="10"/>
        <v>97.5</v>
      </c>
      <c r="S80" s="10">
        <f t="shared" si="19"/>
        <v>0</v>
      </c>
      <c r="T80" s="10">
        <f t="shared" si="5"/>
        <v>2401</v>
      </c>
      <c r="U80" s="10">
        <f t="shared" si="12"/>
        <v>735</v>
      </c>
      <c r="V80" s="10">
        <f t="shared" si="13"/>
        <v>0</v>
      </c>
      <c r="W80" s="56">
        <v>68</v>
      </c>
    </row>
    <row r="81" spans="1:23" ht="25.8" x14ac:dyDescent="0.5">
      <c r="A81" s="15">
        <v>0</v>
      </c>
      <c r="B81" s="15"/>
      <c r="C81" s="15" t="s">
        <v>125</v>
      </c>
      <c r="D81" s="16">
        <v>20.25</v>
      </c>
      <c r="E81" s="16">
        <v>20</v>
      </c>
      <c r="F81" s="19">
        <f t="shared" si="1"/>
        <v>20.125</v>
      </c>
      <c r="G81" s="19">
        <f t="shared" si="17"/>
        <v>523.25</v>
      </c>
      <c r="H81" s="10">
        <f t="shared" si="6"/>
        <v>34.125</v>
      </c>
      <c r="I81" s="10">
        <f t="shared" si="18"/>
        <v>0</v>
      </c>
      <c r="J81" s="13">
        <f t="shared" si="2"/>
        <v>3944.5</v>
      </c>
      <c r="K81" s="10">
        <f t="shared" si="8"/>
        <v>257.25</v>
      </c>
      <c r="L81" s="10">
        <f t="shared" si="9"/>
        <v>0</v>
      </c>
      <c r="M81" s="59">
        <v>80</v>
      </c>
      <c r="N81" s="20">
        <v>9.375</v>
      </c>
      <c r="O81" s="16">
        <v>9.25</v>
      </c>
      <c r="P81" s="19">
        <f t="shared" si="15"/>
        <v>9.3125</v>
      </c>
      <c r="Q81" s="19">
        <f t="shared" si="16"/>
        <v>242.125</v>
      </c>
      <c r="R81" s="10">
        <f t="shared" si="10"/>
        <v>76.375</v>
      </c>
      <c r="S81" s="10">
        <f t="shared" si="19"/>
        <v>0</v>
      </c>
      <c r="T81" s="10">
        <f t="shared" si="5"/>
        <v>1825.25</v>
      </c>
      <c r="U81" s="10">
        <f t="shared" si="12"/>
        <v>575.75</v>
      </c>
      <c r="V81" s="10">
        <f t="shared" si="13"/>
        <v>0</v>
      </c>
      <c r="W81" s="56">
        <v>82</v>
      </c>
    </row>
    <row r="82" spans="1:23" ht="25.8" x14ac:dyDescent="0.5">
      <c r="A82" s="26" t="s">
        <v>127</v>
      </c>
      <c r="B82" s="27" t="s">
        <v>118</v>
      </c>
      <c r="C82" s="15" t="s">
        <v>126</v>
      </c>
      <c r="D82" s="16">
        <v>22.5</v>
      </c>
      <c r="E82" s="16">
        <v>22.375</v>
      </c>
      <c r="F82" s="19">
        <f t="shared" si="1"/>
        <v>22.4375</v>
      </c>
      <c r="G82" s="19">
        <f t="shared" si="17"/>
        <v>583.375</v>
      </c>
      <c r="H82" s="10">
        <f t="shared" si="6"/>
        <v>0</v>
      </c>
      <c r="I82" s="10">
        <f t="shared" si="18"/>
        <v>60.125</v>
      </c>
      <c r="J82" s="13">
        <f t="shared" si="2"/>
        <v>4397.75</v>
      </c>
      <c r="K82" s="10">
        <f>IF(J81&gt;J82,SUM(J81-J82),0)</f>
        <v>0</v>
      </c>
      <c r="L82" s="10">
        <f t="shared" si="9"/>
        <v>-453.25</v>
      </c>
      <c r="M82" s="59">
        <v>61</v>
      </c>
      <c r="N82" s="20">
        <v>14</v>
      </c>
      <c r="O82" s="16">
        <v>14.25</v>
      </c>
      <c r="P82" s="19">
        <f t="shared" si="15"/>
        <v>14.125</v>
      </c>
      <c r="Q82" s="19">
        <f t="shared" si="16"/>
        <v>367.25</v>
      </c>
      <c r="R82" s="10">
        <f t="shared" si="10"/>
        <v>0</v>
      </c>
      <c r="S82" s="10">
        <f t="shared" si="19"/>
        <v>-125.125</v>
      </c>
      <c r="T82" s="10">
        <f t="shared" si="5"/>
        <v>2768.5</v>
      </c>
      <c r="U82" s="10">
        <f t="shared" si="12"/>
        <v>0</v>
      </c>
      <c r="V82" s="10">
        <f t="shared" si="13"/>
        <v>-943.25</v>
      </c>
      <c r="W82" s="56">
        <v>59</v>
      </c>
    </row>
    <row r="83" spans="1:23" ht="25.8" x14ac:dyDescent="0.5">
      <c r="A83" s="15" t="s">
        <v>128</v>
      </c>
      <c r="B83" s="15"/>
      <c r="C83" s="15" t="s">
        <v>129</v>
      </c>
      <c r="D83" s="16">
        <v>22</v>
      </c>
      <c r="E83" s="16">
        <v>21.875</v>
      </c>
      <c r="F83" s="19">
        <f t="shared" si="1"/>
        <v>21.9375</v>
      </c>
      <c r="G83" s="19">
        <f t="shared" si="17"/>
        <v>570.375</v>
      </c>
      <c r="H83" s="10">
        <f t="shared" si="6"/>
        <v>13</v>
      </c>
      <c r="I83" s="10">
        <f t="shared" si="18"/>
        <v>0</v>
      </c>
      <c r="J83" s="13">
        <f t="shared" si="2"/>
        <v>4299.75</v>
      </c>
      <c r="K83" s="10">
        <f t="shared" si="8"/>
        <v>98</v>
      </c>
      <c r="L83" s="10">
        <f t="shared" si="9"/>
        <v>0</v>
      </c>
      <c r="M83" s="59">
        <v>60</v>
      </c>
      <c r="N83" s="20">
        <v>14.5</v>
      </c>
      <c r="O83" s="16">
        <v>14.5</v>
      </c>
      <c r="P83" s="19">
        <f t="shared" si="15"/>
        <v>14.5</v>
      </c>
      <c r="Q83" s="19">
        <f t="shared" si="16"/>
        <v>377</v>
      </c>
      <c r="R83" s="10">
        <f t="shared" si="10"/>
        <v>0</v>
      </c>
      <c r="S83" s="10">
        <f t="shared" si="19"/>
        <v>-9.75</v>
      </c>
      <c r="T83" s="10">
        <f t="shared" si="5"/>
        <v>2842</v>
      </c>
      <c r="U83" s="10">
        <f t="shared" si="12"/>
        <v>0</v>
      </c>
      <c r="V83" s="10">
        <f t="shared" si="13"/>
        <v>-73.5</v>
      </c>
      <c r="W83" s="56">
        <v>62</v>
      </c>
    </row>
    <row r="84" spans="1:23" ht="25.8" x14ac:dyDescent="0.5">
      <c r="A84" s="15">
        <v>0</v>
      </c>
      <c r="B84" s="15"/>
      <c r="C84" s="15" t="s">
        <v>130</v>
      </c>
      <c r="D84" s="16">
        <v>20.875</v>
      </c>
      <c r="E84" s="16">
        <v>20.75</v>
      </c>
      <c r="F84" s="19">
        <f t="shared" si="1"/>
        <v>20.8125</v>
      </c>
      <c r="G84" s="19">
        <f t="shared" si="17"/>
        <v>541.125</v>
      </c>
      <c r="H84" s="10">
        <f t="shared" si="6"/>
        <v>29.25</v>
      </c>
      <c r="I84" s="10">
        <f t="shared" si="18"/>
        <v>0</v>
      </c>
      <c r="J84" s="13">
        <f t="shared" si="2"/>
        <v>4079.25</v>
      </c>
      <c r="K84" s="10">
        <f t="shared" si="8"/>
        <v>220.5</v>
      </c>
      <c r="L84" s="10">
        <f t="shared" si="9"/>
        <v>0</v>
      </c>
      <c r="M84" s="59">
        <v>62</v>
      </c>
      <c r="N84" s="20">
        <v>11</v>
      </c>
      <c r="O84" s="16">
        <v>10.875</v>
      </c>
      <c r="P84" s="19">
        <f t="shared" si="15"/>
        <v>10.9375</v>
      </c>
      <c r="Q84" s="19">
        <f t="shared" si="16"/>
        <v>284.375</v>
      </c>
      <c r="R84" s="10">
        <f t="shared" si="10"/>
        <v>92.625</v>
      </c>
      <c r="S84" s="10">
        <f t="shared" si="19"/>
        <v>0</v>
      </c>
      <c r="T84" s="10">
        <f t="shared" si="5"/>
        <v>2143.75</v>
      </c>
      <c r="U84" s="10">
        <f t="shared" si="12"/>
        <v>698.25</v>
      </c>
      <c r="V84" s="10">
        <f t="shared" si="13"/>
        <v>0</v>
      </c>
      <c r="W84" s="56">
        <v>65</v>
      </c>
    </row>
    <row r="85" spans="1:23" ht="25.8" x14ac:dyDescent="0.5">
      <c r="A85" s="15">
        <v>0</v>
      </c>
      <c r="B85" s="15"/>
      <c r="C85" s="15" t="s">
        <v>131</v>
      </c>
      <c r="D85" s="16">
        <v>20.25</v>
      </c>
      <c r="E85" s="16">
        <v>20.125</v>
      </c>
      <c r="F85" s="19">
        <f t="shared" si="1"/>
        <v>20.1875</v>
      </c>
      <c r="G85" s="19">
        <f t="shared" si="17"/>
        <v>524.875</v>
      </c>
      <c r="H85" s="10">
        <f t="shared" si="6"/>
        <v>16.25</v>
      </c>
      <c r="I85" s="10">
        <f t="shared" si="18"/>
        <v>0</v>
      </c>
      <c r="J85" s="13">
        <f t="shared" si="2"/>
        <v>3956.75</v>
      </c>
      <c r="K85" s="10">
        <f t="shared" si="8"/>
        <v>122.5</v>
      </c>
      <c r="L85" s="10">
        <f t="shared" si="9"/>
        <v>0</v>
      </c>
      <c r="M85" s="59">
        <v>62</v>
      </c>
      <c r="N85" s="20">
        <v>9.25</v>
      </c>
      <c r="O85" s="16">
        <v>9.25</v>
      </c>
      <c r="P85" s="19">
        <f t="shared" si="15"/>
        <v>9.25</v>
      </c>
      <c r="Q85" s="19">
        <f t="shared" si="16"/>
        <v>240.5</v>
      </c>
      <c r="R85" s="10">
        <f t="shared" si="10"/>
        <v>43.875</v>
      </c>
      <c r="S85" s="10">
        <f t="shared" si="19"/>
        <v>0</v>
      </c>
      <c r="T85" s="10">
        <f t="shared" si="5"/>
        <v>1813</v>
      </c>
      <c r="U85" s="10">
        <f t="shared" si="12"/>
        <v>330.75</v>
      </c>
      <c r="V85" s="10">
        <f t="shared" si="13"/>
        <v>0</v>
      </c>
      <c r="W85" s="56">
        <v>63</v>
      </c>
    </row>
    <row r="86" spans="1:23" ht="25.8" x14ac:dyDescent="0.5">
      <c r="A86" s="15">
        <v>0</v>
      </c>
      <c r="B86" s="15"/>
      <c r="C86" s="15" t="s">
        <v>132</v>
      </c>
      <c r="D86" s="16">
        <v>19.625</v>
      </c>
      <c r="E86" s="16">
        <v>19.5</v>
      </c>
      <c r="F86" s="19">
        <f t="shared" si="1"/>
        <v>19.5625</v>
      </c>
      <c r="G86" s="19">
        <f t="shared" si="17"/>
        <v>508.625</v>
      </c>
      <c r="H86" s="10">
        <f t="shared" si="6"/>
        <v>16.25</v>
      </c>
      <c r="I86" s="10">
        <f t="shared" si="18"/>
        <v>0</v>
      </c>
      <c r="J86" s="13">
        <f t="shared" si="2"/>
        <v>3834.25</v>
      </c>
      <c r="K86" s="10">
        <f t="shared" si="8"/>
        <v>122.5</v>
      </c>
      <c r="L86" s="10">
        <f t="shared" si="9"/>
        <v>0</v>
      </c>
      <c r="M86" s="59">
        <v>58</v>
      </c>
      <c r="N86" s="20">
        <v>7.75</v>
      </c>
      <c r="O86" s="16">
        <v>7.75</v>
      </c>
      <c r="P86" s="19">
        <f t="shared" si="15"/>
        <v>7.75</v>
      </c>
      <c r="Q86" s="19">
        <f t="shared" si="16"/>
        <v>201.5</v>
      </c>
      <c r="R86" s="10">
        <f t="shared" si="10"/>
        <v>39</v>
      </c>
      <c r="S86" s="10">
        <f t="shared" si="19"/>
        <v>0</v>
      </c>
      <c r="T86" s="10">
        <f t="shared" si="5"/>
        <v>1519</v>
      </c>
      <c r="U86" s="10">
        <f t="shared" si="12"/>
        <v>294</v>
      </c>
      <c r="V86" s="10">
        <f t="shared" si="13"/>
        <v>0</v>
      </c>
      <c r="W86" s="56">
        <v>64</v>
      </c>
    </row>
    <row r="87" spans="1:23" ht="25.8" x14ac:dyDescent="0.5">
      <c r="A87" s="15">
        <v>0</v>
      </c>
      <c r="B87" s="15"/>
      <c r="C87" s="15" t="s">
        <v>133</v>
      </c>
      <c r="D87" s="16">
        <v>18.875</v>
      </c>
      <c r="E87" s="16">
        <v>18.75</v>
      </c>
      <c r="F87" s="19">
        <f t="shared" si="1"/>
        <v>18.8125</v>
      </c>
      <c r="G87" s="19">
        <f t="shared" si="17"/>
        <v>489.125</v>
      </c>
      <c r="H87" s="10">
        <f t="shared" si="6"/>
        <v>19.5</v>
      </c>
      <c r="I87" s="10">
        <f t="shared" si="18"/>
        <v>0</v>
      </c>
      <c r="J87" s="13">
        <f t="shared" si="2"/>
        <v>3687.25</v>
      </c>
      <c r="K87" s="10">
        <f t="shared" si="8"/>
        <v>147</v>
      </c>
      <c r="L87" s="10">
        <f t="shared" si="9"/>
        <v>0</v>
      </c>
      <c r="M87" s="59">
        <v>50</v>
      </c>
      <c r="N87" s="20">
        <v>5.5</v>
      </c>
      <c r="O87" s="16">
        <v>5.5</v>
      </c>
      <c r="P87" s="19">
        <f t="shared" si="15"/>
        <v>5.5</v>
      </c>
      <c r="Q87" s="19">
        <f t="shared" si="16"/>
        <v>143</v>
      </c>
      <c r="R87" s="10">
        <f>IF(Q86&gt;Q87,SUM(Q86-Q87),0)</f>
        <v>58.5</v>
      </c>
      <c r="S87" s="10">
        <f t="shared" si="19"/>
        <v>0</v>
      </c>
      <c r="T87" s="10">
        <f t="shared" si="5"/>
        <v>1078</v>
      </c>
      <c r="U87" s="10">
        <f t="shared" si="12"/>
        <v>441</v>
      </c>
      <c r="V87" s="10">
        <f t="shared" si="13"/>
        <v>0</v>
      </c>
      <c r="W87" s="56">
        <v>55</v>
      </c>
    </row>
    <row r="88" spans="1:23" ht="25.8" x14ac:dyDescent="0.5">
      <c r="A88" s="15">
        <v>0</v>
      </c>
      <c r="B88" s="15" t="s">
        <v>135</v>
      </c>
      <c r="C88" s="15" t="s">
        <v>134</v>
      </c>
      <c r="D88" s="16">
        <v>18</v>
      </c>
      <c r="E88" s="16">
        <v>17.5</v>
      </c>
      <c r="F88" s="19">
        <f t="shared" si="1"/>
        <v>17.75</v>
      </c>
      <c r="G88" s="19">
        <f t="shared" si="17"/>
        <v>461.5</v>
      </c>
      <c r="H88" s="10">
        <f>IF(G87&gt;G88,SUM(G87-G88),0)</f>
        <v>27.625</v>
      </c>
      <c r="I88" s="10">
        <f t="shared" si="18"/>
        <v>0</v>
      </c>
      <c r="J88" s="13">
        <f t="shared" si="2"/>
        <v>3479</v>
      </c>
      <c r="K88" s="10">
        <f t="shared" si="8"/>
        <v>208.25</v>
      </c>
      <c r="L88" s="10">
        <f t="shared" si="9"/>
        <v>0</v>
      </c>
      <c r="M88" s="59">
        <v>38</v>
      </c>
      <c r="N88" s="20" t="s">
        <v>136</v>
      </c>
      <c r="O88" s="16" t="s">
        <v>136</v>
      </c>
      <c r="P88" s="19"/>
      <c r="Q88" s="19"/>
      <c r="R88" s="10"/>
      <c r="S88" s="10"/>
      <c r="T88" s="10"/>
      <c r="U88" s="10"/>
      <c r="V88" s="10"/>
      <c r="W88" s="56" t="s">
        <v>39</v>
      </c>
    </row>
    <row r="89" spans="1:23" ht="25.8" x14ac:dyDescent="0.5">
      <c r="A89" s="15"/>
      <c r="B89" s="15"/>
      <c r="C89" s="15" t="s">
        <v>134</v>
      </c>
      <c r="D89" s="16">
        <v>18</v>
      </c>
      <c r="E89" s="16">
        <v>17.5</v>
      </c>
      <c r="F89" s="19">
        <f t="shared" si="1"/>
        <v>17.75</v>
      </c>
      <c r="G89" s="19">
        <f t="shared" si="17"/>
        <v>461.5</v>
      </c>
      <c r="H89" s="10">
        <f>IF(G88&gt;G89,SUM(G88-G89),0)</f>
        <v>0</v>
      </c>
      <c r="I89" s="10">
        <f t="shared" si="18"/>
        <v>0</v>
      </c>
      <c r="J89" s="13">
        <f t="shared" si="2"/>
        <v>3479</v>
      </c>
      <c r="K89" s="10">
        <f t="shared" si="8"/>
        <v>0</v>
      </c>
      <c r="L89" s="10">
        <f t="shared" si="9"/>
        <v>0</v>
      </c>
      <c r="M89" s="59">
        <v>38</v>
      </c>
      <c r="N89" s="20">
        <v>20.25</v>
      </c>
      <c r="O89" s="16">
        <v>20</v>
      </c>
      <c r="P89" s="19">
        <f t="shared" ref="P89:P105" si="20">AVERAGE(N89:O89)</f>
        <v>20.125</v>
      </c>
      <c r="Q89" s="19">
        <f t="shared" ref="Q89:Q105" si="21">P89*26</f>
        <v>523.25</v>
      </c>
      <c r="R89" s="10">
        <f t="shared" ref="R89:R105" si="22">IF(Q88&gt;Q89,SUM(Q88-Q89),0)</f>
        <v>0</v>
      </c>
      <c r="S89" s="10">
        <f t="shared" ref="S89:S105" si="23">IF(Q88&lt;Q89,SUM(Q88-Q89),0)</f>
        <v>-523.25</v>
      </c>
      <c r="T89" s="10">
        <f t="shared" ref="T89:T90" si="24">P89*196</f>
        <v>3944.5</v>
      </c>
      <c r="U89" s="10">
        <f t="shared" ref="U89:U105" si="25">IF(T88&gt;T89,SUM(T88-T89),0)</f>
        <v>0</v>
      </c>
      <c r="V89" s="10">
        <f t="shared" ref="V89:V105" si="26">IF(T88&lt;T89,SUM(T88-T89),0)</f>
        <v>-3944.5</v>
      </c>
      <c r="W89" s="56" t="s">
        <v>39</v>
      </c>
    </row>
    <row r="90" spans="1:23" ht="25.8" x14ac:dyDescent="0.5">
      <c r="A90" s="15">
        <v>0</v>
      </c>
      <c r="B90" s="15"/>
      <c r="C90" s="15" t="s">
        <v>137</v>
      </c>
      <c r="D90" s="16">
        <v>16.25</v>
      </c>
      <c r="E90" s="16">
        <v>16.125</v>
      </c>
      <c r="F90" s="19">
        <f t="shared" si="1"/>
        <v>16.1875</v>
      </c>
      <c r="G90" s="19">
        <f t="shared" ref="G90:G105" si="27">F90*26</f>
        <v>420.875</v>
      </c>
      <c r="H90" s="10">
        <f>IF(G89&gt;G90,SUM(G89-G90),0)</f>
        <v>40.625</v>
      </c>
      <c r="I90" s="10">
        <f t="shared" si="18"/>
        <v>0</v>
      </c>
      <c r="J90" s="13">
        <f t="shared" ref="J90:J105" si="28">F90*196</f>
        <v>3172.75</v>
      </c>
      <c r="K90" s="10">
        <f t="shared" si="8"/>
        <v>306.25</v>
      </c>
      <c r="L90" s="10">
        <f t="shared" si="9"/>
        <v>0</v>
      </c>
      <c r="M90" s="59">
        <v>54</v>
      </c>
      <c r="N90" s="20">
        <v>12.5</v>
      </c>
      <c r="O90" s="16">
        <v>12.25</v>
      </c>
      <c r="P90" s="19">
        <f t="shared" si="20"/>
        <v>12.375</v>
      </c>
      <c r="Q90" s="19">
        <f t="shared" si="21"/>
        <v>321.75</v>
      </c>
      <c r="R90" s="10">
        <f t="shared" si="22"/>
        <v>201.5</v>
      </c>
      <c r="S90" s="10">
        <f t="shared" si="23"/>
        <v>0</v>
      </c>
      <c r="T90" s="10">
        <f t="shared" si="24"/>
        <v>2425.5</v>
      </c>
      <c r="U90" s="10">
        <f t="shared" si="25"/>
        <v>1519</v>
      </c>
      <c r="V90" s="10">
        <f t="shared" si="26"/>
        <v>0</v>
      </c>
      <c r="W90" s="56">
        <v>54</v>
      </c>
    </row>
    <row r="91" spans="1:23" ht="25.8" x14ac:dyDescent="0.5">
      <c r="A91" s="15">
        <v>0</v>
      </c>
      <c r="B91" s="15" t="s">
        <v>140</v>
      </c>
      <c r="C91" s="15" t="s">
        <v>139</v>
      </c>
      <c r="D91" s="16">
        <v>15.125</v>
      </c>
      <c r="E91" s="16">
        <v>15</v>
      </c>
      <c r="F91" s="19">
        <f t="shared" ref="F91:F105" si="29">AVERAGE(D91:E91)</f>
        <v>15.0625</v>
      </c>
      <c r="G91" s="19">
        <f t="shared" si="27"/>
        <v>391.625</v>
      </c>
      <c r="H91" s="10">
        <f t="shared" ref="H91:H105" si="30">IF(G90&gt;G91,SUM(G90-G91),0)</f>
        <v>29.25</v>
      </c>
      <c r="I91" s="10">
        <f t="shared" si="18"/>
        <v>0</v>
      </c>
      <c r="J91" s="13">
        <f t="shared" si="28"/>
        <v>2952.25</v>
      </c>
      <c r="K91" s="10">
        <f t="shared" si="8"/>
        <v>220.5</v>
      </c>
      <c r="L91" s="10">
        <f t="shared" si="9"/>
        <v>0</v>
      </c>
      <c r="M91" s="59">
        <v>64</v>
      </c>
      <c r="N91" s="20">
        <v>20</v>
      </c>
      <c r="O91" s="16">
        <v>19.5</v>
      </c>
      <c r="P91" s="19">
        <f t="shared" si="20"/>
        <v>19.75</v>
      </c>
      <c r="Q91" s="19">
        <f t="shared" si="21"/>
        <v>513.5</v>
      </c>
      <c r="R91" s="10">
        <f t="shared" si="22"/>
        <v>0</v>
      </c>
      <c r="S91" s="10">
        <f t="shared" si="23"/>
        <v>-191.75</v>
      </c>
      <c r="T91" s="10">
        <f t="shared" ref="T91:T105" si="31">P91*196</f>
        <v>3871</v>
      </c>
      <c r="U91" s="10">
        <f t="shared" si="25"/>
        <v>0</v>
      </c>
      <c r="V91" s="10">
        <f t="shared" si="26"/>
        <v>-1445.5</v>
      </c>
      <c r="W91" s="56">
        <v>70</v>
      </c>
    </row>
    <row r="92" spans="1:23" ht="25.8" x14ac:dyDescent="0.5">
      <c r="A92" s="15">
        <v>0</v>
      </c>
      <c r="B92" s="15"/>
      <c r="C92" s="15" t="s">
        <v>147</v>
      </c>
      <c r="D92" s="16">
        <v>14.25</v>
      </c>
      <c r="E92" s="16">
        <v>14</v>
      </c>
      <c r="F92" s="19">
        <f t="shared" si="29"/>
        <v>14.125</v>
      </c>
      <c r="G92" s="19">
        <f t="shared" si="27"/>
        <v>367.25</v>
      </c>
      <c r="H92" s="10">
        <f t="shared" si="30"/>
        <v>24.375</v>
      </c>
      <c r="I92" s="10">
        <f t="shared" si="18"/>
        <v>0</v>
      </c>
      <c r="J92" s="13">
        <f t="shared" si="28"/>
        <v>2768.5</v>
      </c>
      <c r="K92" s="10">
        <f t="shared" si="8"/>
        <v>183.75</v>
      </c>
      <c r="L92" s="10">
        <f t="shared" si="9"/>
        <v>0</v>
      </c>
      <c r="M92" s="59">
        <v>74</v>
      </c>
      <c r="N92" s="20">
        <v>16.375</v>
      </c>
      <c r="O92" s="16">
        <v>16</v>
      </c>
      <c r="P92" s="19">
        <f t="shared" si="20"/>
        <v>16.1875</v>
      </c>
      <c r="Q92" s="19">
        <f t="shared" si="21"/>
        <v>420.875</v>
      </c>
      <c r="R92" s="10">
        <f t="shared" si="22"/>
        <v>92.625</v>
      </c>
      <c r="S92" s="10">
        <f t="shared" si="23"/>
        <v>0</v>
      </c>
      <c r="T92" s="10">
        <f t="shared" si="31"/>
        <v>3172.75</v>
      </c>
      <c r="U92" s="10">
        <f t="shared" si="25"/>
        <v>698.25</v>
      </c>
      <c r="V92" s="10">
        <f t="shared" si="26"/>
        <v>0</v>
      </c>
      <c r="W92" s="56">
        <v>68</v>
      </c>
    </row>
    <row r="93" spans="1:23" ht="25.8" x14ac:dyDescent="0.5">
      <c r="A93" s="15">
        <v>0</v>
      </c>
      <c r="B93" s="15"/>
      <c r="C93" s="15" t="s">
        <v>148</v>
      </c>
      <c r="D93" s="16">
        <v>13</v>
      </c>
      <c r="E93" s="16">
        <v>12.75</v>
      </c>
      <c r="F93" s="19">
        <f t="shared" si="29"/>
        <v>12.875</v>
      </c>
      <c r="G93" s="19">
        <f t="shared" si="27"/>
        <v>334.75</v>
      </c>
      <c r="H93" s="10">
        <f t="shared" si="30"/>
        <v>32.5</v>
      </c>
      <c r="I93" s="10">
        <f t="shared" si="18"/>
        <v>0</v>
      </c>
      <c r="J93" s="13">
        <f t="shared" si="28"/>
        <v>2523.5</v>
      </c>
      <c r="K93" s="10">
        <f t="shared" si="8"/>
        <v>245</v>
      </c>
      <c r="L93" s="10">
        <f t="shared" si="9"/>
        <v>0</v>
      </c>
      <c r="M93" s="59">
        <v>69</v>
      </c>
      <c r="N93" s="20">
        <v>11.375</v>
      </c>
      <c r="O93" s="16">
        <v>11</v>
      </c>
      <c r="P93" s="19">
        <f t="shared" si="20"/>
        <v>11.1875</v>
      </c>
      <c r="Q93" s="19">
        <f t="shared" si="21"/>
        <v>290.875</v>
      </c>
      <c r="R93" s="10">
        <f t="shared" si="22"/>
        <v>130</v>
      </c>
      <c r="S93" s="10">
        <f t="shared" si="23"/>
        <v>0</v>
      </c>
      <c r="T93" s="10">
        <f t="shared" si="31"/>
        <v>2192.75</v>
      </c>
      <c r="U93" s="10">
        <f t="shared" si="25"/>
        <v>980</v>
      </c>
      <c r="V93" s="10">
        <f t="shared" si="26"/>
        <v>0</v>
      </c>
      <c r="W93" s="56">
        <v>69</v>
      </c>
    </row>
    <row r="94" spans="1:23" ht="25.8" x14ac:dyDescent="0.5">
      <c r="A94" s="15" t="s">
        <v>7</v>
      </c>
      <c r="B94" s="15"/>
      <c r="C94" s="15" t="s">
        <v>149</v>
      </c>
      <c r="D94" s="16">
        <v>12.625</v>
      </c>
      <c r="E94" s="16">
        <v>12.5</v>
      </c>
      <c r="F94" s="19">
        <f t="shared" si="29"/>
        <v>12.5625</v>
      </c>
      <c r="G94" s="19">
        <f t="shared" si="27"/>
        <v>326.625</v>
      </c>
      <c r="H94" s="10">
        <f t="shared" si="30"/>
        <v>8.125</v>
      </c>
      <c r="I94" s="10">
        <f t="shared" si="18"/>
        <v>0</v>
      </c>
      <c r="J94" s="13">
        <f t="shared" si="28"/>
        <v>2462.25</v>
      </c>
      <c r="K94" s="10">
        <f t="shared" si="8"/>
        <v>61.25</v>
      </c>
      <c r="L94" s="10">
        <f t="shared" si="9"/>
        <v>0</v>
      </c>
      <c r="M94" s="59">
        <v>65</v>
      </c>
      <c r="N94" s="20">
        <v>9</v>
      </c>
      <c r="O94" s="16">
        <v>9</v>
      </c>
      <c r="P94" s="19">
        <f t="shared" si="20"/>
        <v>9</v>
      </c>
      <c r="Q94" s="19">
        <f t="shared" si="21"/>
        <v>234</v>
      </c>
      <c r="R94" s="10">
        <f t="shared" si="22"/>
        <v>56.875</v>
      </c>
      <c r="S94" s="10">
        <f t="shared" si="23"/>
        <v>0</v>
      </c>
      <c r="T94" s="10">
        <f t="shared" si="31"/>
        <v>1764</v>
      </c>
      <c r="U94" s="10">
        <f t="shared" si="25"/>
        <v>428.75</v>
      </c>
      <c r="V94" s="10">
        <f t="shared" si="26"/>
        <v>0</v>
      </c>
      <c r="W94" s="56">
        <v>64</v>
      </c>
    </row>
    <row r="95" spans="1:23" ht="25.8" x14ac:dyDescent="0.5">
      <c r="A95" s="15">
        <v>0</v>
      </c>
      <c r="B95" s="15"/>
      <c r="C95" s="15" t="s">
        <v>150</v>
      </c>
      <c r="D95" s="16">
        <v>11</v>
      </c>
      <c r="E95" s="16">
        <v>10.875</v>
      </c>
      <c r="F95" s="19">
        <f t="shared" si="29"/>
        <v>10.9375</v>
      </c>
      <c r="G95" s="19">
        <f t="shared" si="27"/>
        <v>284.375</v>
      </c>
      <c r="H95" s="10">
        <f t="shared" si="30"/>
        <v>42.25</v>
      </c>
      <c r="I95" s="10">
        <f t="shared" si="18"/>
        <v>0</v>
      </c>
      <c r="J95" s="13">
        <f t="shared" si="28"/>
        <v>2143.75</v>
      </c>
      <c r="K95" s="10">
        <f t="shared" si="8"/>
        <v>318.5</v>
      </c>
      <c r="L95" s="10">
        <f t="shared" si="9"/>
        <v>0</v>
      </c>
      <c r="M95" s="59">
        <v>70</v>
      </c>
      <c r="N95" s="20">
        <v>4</v>
      </c>
      <c r="O95" s="16">
        <v>3.75</v>
      </c>
      <c r="P95" s="19">
        <f t="shared" si="20"/>
        <v>3.875</v>
      </c>
      <c r="Q95" s="19">
        <f t="shared" si="21"/>
        <v>100.75</v>
      </c>
      <c r="R95" s="10">
        <f t="shared" si="22"/>
        <v>133.25</v>
      </c>
      <c r="S95" s="10">
        <f t="shared" si="23"/>
        <v>0</v>
      </c>
      <c r="T95" s="10">
        <f t="shared" si="31"/>
        <v>759.5</v>
      </c>
      <c r="U95" s="10">
        <f t="shared" si="25"/>
        <v>1004.5</v>
      </c>
      <c r="V95" s="10">
        <f t="shared" si="26"/>
        <v>0</v>
      </c>
      <c r="W95" s="56">
        <v>64</v>
      </c>
    </row>
    <row r="96" spans="1:23" ht="25.8" x14ac:dyDescent="0.5">
      <c r="A96" s="15">
        <v>0</v>
      </c>
      <c r="B96" s="15"/>
      <c r="C96" s="15" t="s">
        <v>151</v>
      </c>
      <c r="D96" s="16">
        <v>21.375</v>
      </c>
      <c r="E96" s="16">
        <v>21</v>
      </c>
      <c r="F96" s="19">
        <f t="shared" si="29"/>
        <v>21.1875</v>
      </c>
      <c r="G96" s="19">
        <f t="shared" si="27"/>
        <v>550.875</v>
      </c>
      <c r="H96" s="10">
        <f t="shared" si="30"/>
        <v>0</v>
      </c>
      <c r="I96" s="10">
        <f t="shared" si="18"/>
        <v>266.5</v>
      </c>
      <c r="J96" s="13">
        <f t="shared" si="28"/>
        <v>4152.75</v>
      </c>
      <c r="K96" s="10">
        <f t="shared" si="8"/>
        <v>0</v>
      </c>
      <c r="L96" s="10">
        <f t="shared" si="9"/>
        <v>-2009</v>
      </c>
      <c r="M96" s="59">
        <v>78</v>
      </c>
      <c r="N96" s="20">
        <v>20.875</v>
      </c>
      <c r="O96" s="16">
        <v>20.25</v>
      </c>
      <c r="P96" s="19">
        <f t="shared" si="20"/>
        <v>20.5625</v>
      </c>
      <c r="Q96" s="19">
        <f t="shared" si="21"/>
        <v>534.625</v>
      </c>
      <c r="R96" s="10">
        <f t="shared" si="22"/>
        <v>0</v>
      </c>
      <c r="S96" s="10">
        <f t="shared" si="23"/>
        <v>-433.875</v>
      </c>
      <c r="T96" s="10">
        <f t="shared" si="31"/>
        <v>4030.25</v>
      </c>
      <c r="U96" s="10">
        <f t="shared" si="25"/>
        <v>0</v>
      </c>
      <c r="V96" s="10">
        <f t="shared" si="26"/>
        <v>-3270.75</v>
      </c>
      <c r="W96" s="56">
        <v>82</v>
      </c>
    </row>
    <row r="97" spans="1:23" ht="25.8" x14ac:dyDescent="0.5">
      <c r="A97" s="15" t="s">
        <v>152</v>
      </c>
      <c r="B97" s="15"/>
      <c r="C97" s="15" t="s">
        <v>153</v>
      </c>
      <c r="D97" s="16">
        <v>21.5</v>
      </c>
      <c r="E97" s="16">
        <v>21.5</v>
      </c>
      <c r="F97" s="19">
        <f t="shared" si="29"/>
        <v>21.5</v>
      </c>
      <c r="G97" s="19">
        <f t="shared" si="27"/>
        <v>559</v>
      </c>
      <c r="H97" s="10">
        <f t="shared" si="30"/>
        <v>0</v>
      </c>
      <c r="I97" s="10">
        <f t="shared" si="18"/>
        <v>8.125</v>
      </c>
      <c r="J97" s="13">
        <f t="shared" si="28"/>
        <v>4214</v>
      </c>
      <c r="K97" s="10">
        <f t="shared" si="8"/>
        <v>0</v>
      </c>
      <c r="L97" s="10">
        <f t="shared" si="9"/>
        <v>-61.25</v>
      </c>
      <c r="M97" s="59">
        <v>80</v>
      </c>
      <c r="N97" s="20">
        <v>19.625</v>
      </c>
      <c r="O97" s="16">
        <v>19.5</v>
      </c>
      <c r="P97" s="19">
        <f t="shared" si="20"/>
        <v>19.5625</v>
      </c>
      <c r="Q97" s="19">
        <f t="shared" si="21"/>
        <v>508.625</v>
      </c>
      <c r="R97" s="10">
        <f t="shared" si="22"/>
        <v>26</v>
      </c>
      <c r="S97" s="10">
        <f t="shared" si="23"/>
        <v>0</v>
      </c>
      <c r="T97" s="10">
        <f t="shared" si="31"/>
        <v>3834.25</v>
      </c>
      <c r="U97" s="10">
        <f t="shared" si="25"/>
        <v>196</v>
      </c>
      <c r="V97" s="10">
        <f t="shared" si="26"/>
        <v>0</v>
      </c>
      <c r="W97" s="56">
        <v>77</v>
      </c>
    </row>
    <row r="98" spans="1:23" ht="25.8" x14ac:dyDescent="0.5">
      <c r="A98" s="15">
        <v>0</v>
      </c>
      <c r="B98" s="15"/>
      <c r="C98" s="15" t="s">
        <v>154</v>
      </c>
      <c r="D98" s="16">
        <v>21.25</v>
      </c>
      <c r="E98" s="16">
        <v>21</v>
      </c>
      <c r="F98" s="19">
        <f t="shared" si="29"/>
        <v>21.125</v>
      </c>
      <c r="G98" s="19">
        <f t="shared" si="27"/>
        <v>549.25</v>
      </c>
      <c r="H98" s="10">
        <f t="shared" si="30"/>
        <v>9.75</v>
      </c>
      <c r="I98" s="10">
        <f t="shared" si="18"/>
        <v>0</v>
      </c>
      <c r="J98" s="13">
        <f t="shared" si="28"/>
        <v>4140.5</v>
      </c>
      <c r="K98" s="10">
        <f t="shared" si="8"/>
        <v>73.5</v>
      </c>
      <c r="L98" s="10">
        <f t="shared" si="9"/>
        <v>0</v>
      </c>
      <c r="M98" s="59">
        <v>75</v>
      </c>
      <c r="N98" s="20">
        <v>17.375</v>
      </c>
      <c r="O98" s="16">
        <v>17</v>
      </c>
      <c r="P98" s="19">
        <f t="shared" si="20"/>
        <v>17.1875</v>
      </c>
      <c r="Q98" s="19">
        <f t="shared" si="21"/>
        <v>446.875</v>
      </c>
      <c r="R98" s="10">
        <f t="shared" si="22"/>
        <v>61.75</v>
      </c>
      <c r="S98" s="10">
        <f t="shared" si="23"/>
        <v>0</v>
      </c>
      <c r="T98" s="10">
        <f t="shared" si="31"/>
        <v>3368.75</v>
      </c>
      <c r="U98" s="10">
        <f t="shared" si="25"/>
        <v>465.5</v>
      </c>
      <c r="V98" s="10">
        <f t="shared" si="26"/>
        <v>0</v>
      </c>
      <c r="W98" s="56">
        <v>74</v>
      </c>
    </row>
    <row r="99" spans="1:23" ht="25.8" x14ac:dyDescent="0.5">
      <c r="A99" s="15">
        <v>0</v>
      </c>
      <c r="B99" s="15"/>
      <c r="C99" s="15" t="s">
        <v>155</v>
      </c>
      <c r="D99" s="16">
        <v>20</v>
      </c>
      <c r="E99" s="16">
        <v>19.75</v>
      </c>
      <c r="F99" s="19">
        <f t="shared" si="29"/>
        <v>19.875</v>
      </c>
      <c r="G99" s="19">
        <f t="shared" si="27"/>
        <v>516.75</v>
      </c>
      <c r="H99" s="10">
        <f t="shared" si="30"/>
        <v>32.5</v>
      </c>
      <c r="I99" s="10">
        <f t="shared" si="18"/>
        <v>0</v>
      </c>
      <c r="J99" s="13">
        <f t="shared" si="28"/>
        <v>3895.5</v>
      </c>
      <c r="K99" s="10">
        <f t="shared" si="8"/>
        <v>245</v>
      </c>
      <c r="L99" s="10">
        <f t="shared" si="9"/>
        <v>0</v>
      </c>
      <c r="M99" s="59">
        <v>78</v>
      </c>
      <c r="N99" s="20">
        <v>11.5</v>
      </c>
      <c r="O99" s="16">
        <v>11.25</v>
      </c>
      <c r="P99" s="19">
        <f t="shared" si="20"/>
        <v>11.375</v>
      </c>
      <c r="Q99" s="19">
        <f t="shared" si="21"/>
        <v>295.75</v>
      </c>
      <c r="R99" s="10">
        <f t="shared" si="22"/>
        <v>151.125</v>
      </c>
      <c r="S99" s="10">
        <f t="shared" si="23"/>
        <v>0</v>
      </c>
      <c r="T99" s="10">
        <f t="shared" si="31"/>
        <v>2229.5</v>
      </c>
      <c r="U99" s="10">
        <f t="shared" si="25"/>
        <v>1139.25</v>
      </c>
      <c r="V99" s="10">
        <f t="shared" si="26"/>
        <v>0</v>
      </c>
      <c r="W99" s="56" t="s">
        <v>39</v>
      </c>
    </row>
    <row r="100" spans="1:23" ht="25.8" x14ac:dyDescent="0.5">
      <c r="A100" s="15">
        <v>0</v>
      </c>
      <c r="B100" s="15"/>
      <c r="C100" s="15" t="s">
        <v>156</v>
      </c>
      <c r="D100" s="16">
        <v>19</v>
      </c>
      <c r="E100" s="16">
        <v>18.75</v>
      </c>
      <c r="F100" s="19">
        <f t="shared" si="29"/>
        <v>18.875</v>
      </c>
      <c r="G100" s="19">
        <f t="shared" si="27"/>
        <v>490.75</v>
      </c>
      <c r="H100" s="10">
        <f t="shared" si="30"/>
        <v>26</v>
      </c>
      <c r="I100" s="10">
        <f t="shared" si="18"/>
        <v>0</v>
      </c>
      <c r="J100" s="13">
        <f t="shared" si="28"/>
        <v>3699.5</v>
      </c>
      <c r="K100" s="10">
        <f t="shared" si="8"/>
        <v>196</v>
      </c>
      <c r="L100" s="10">
        <f t="shared" si="9"/>
        <v>0</v>
      </c>
      <c r="M100" s="59">
        <v>88</v>
      </c>
      <c r="N100" s="20">
        <v>8.625</v>
      </c>
      <c r="O100" s="16">
        <v>8.625</v>
      </c>
      <c r="P100" s="19">
        <f t="shared" si="20"/>
        <v>8.625</v>
      </c>
      <c r="Q100" s="19">
        <f t="shared" si="21"/>
        <v>224.25</v>
      </c>
      <c r="R100" s="10">
        <f t="shared" si="22"/>
        <v>71.5</v>
      </c>
      <c r="S100" s="10">
        <f t="shared" si="23"/>
        <v>0</v>
      </c>
      <c r="T100" s="10">
        <f t="shared" si="31"/>
        <v>1690.5</v>
      </c>
      <c r="U100" s="10">
        <f t="shared" si="25"/>
        <v>539</v>
      </c>
      <c r="V100" s="10">
        <f t="shared" si="26"/>
        <v>0</v>
      </c>
      <c r="W100" s="56">
        <v>86</v>
      </c>
    </row>
    <row r="101" spans="1:23" ht="25.8" x14ac:dyDescent="0.5">
      <c r="A101" s="53" t="s">
        <v>28</v>
      </c>
      <c r="B101" s="15"/>
      <c r="C101" s="15" t="s">
        <v>157</v>
      </c>
      <c r="D101" s="16">
        <v>18</v>
      </c>
      <c r="E101" s="16">
        <v>17.75</v>
      </c>
      <c r="F101" s="19">
        <f t="shared" si="29"/>
        <v>17.875</v>
      </c>
      <c r="G101" s="19">
        <f t="shared" si="27"/>
        <v>464.75</v>
      </c>
      <c r="H101" s="10">
        <f t="shared" si="30"/>
        <v>26</v>
      </c>
      <c r="I101" s="10">
        <f t="shared" si="18"/>
        <v>0</v>
      </c>
      <c r="J101" s="13">
        <f t="shared" si="28"/>
        <v>3503.5</v>
      </c>
      <c r="K101" s="10">
        <f t="shared" si="8"/>
        <v>196</v>
      </c>
      <c r="L101" s="10">
        <f t="shared" si="9"/>
        <v>0</v>
      </c>
      <c r="M101" s="59">
        <v>79</v>
      </c>
      <c r="N101" s="20">
        <v>4.75</v>
      </c>
      <c r="O101" s="16">
        <v>4.75</v>
      </c>
      <c r="P101" s="19">
        <f t="shared" si="20"/>
        <v>4.75</v>
      </c>
      <c r="Q101" s="19">
        <f t="shared" si="21"/>
        <v>123.5</v>
      </c>
      <c r="R101" s="10">
        <f t="shared" si="22"/>
        <v>100.75</v>
      </c>
      <c r="S101" s="10">
        <f t="shared" si="23"/>
        <v>0</v>
      </c>
      <c r="T101" s="10">
        <f t="shared" si="31"/>
        <v>931</v>
      </c>
      <c r="U101" s="10">
        <f t="shared" si="25"/>
        <v>759.5</v>
      </c>
      <c r="V101" s="10">
        <f t="shared" si="26"/>
        <v>0</v>
      </c>
      <c r="W101" s="56">
        <v>81</v>
      </c>
    </row>
    <row r="102" spans="1:23" ht="25.8" x14ac:dyDescent="0.5">
      <c r="A102" s="15">
        <v>0</v>
      </c>
      <c r="B102" s="15"/>
      <c r="C102" s="15" t="s">
        <v>158</v>
      </c>
      <c r="D102" s="16">
        <v>17.875</v>
      </c>
      <c r="E102" s="16">
        <v>17.75</v>
      </c>
      <c r="F102" s="19">
        <f t="shared" si="29"/>
        <v>17.8125</v>
      </c>
      <c r="G102" s="19">
        <f t="shared" si="27"/>
        <v>463.125</v>
      </c>
      <c r="H102" s="10">
        <f t="shared" si="30"/>
        <v>1.625</v>
      </c>
      <c r="I102" s="10">
        <f t="shared" si="18"/>
        <v>0</v>
      </c>
      <c r="J102" s="13">
        <f t="shared" si="28"/>
        <v>3491.25</v>
      </c>
      <c r="K102" s="10">
        <f t="shared" si="8"/>
        <v>12.25</v>
      </c>
      <c r="L102" s="10">
        <f t="shared" si="9"/>
        <v>0</v>
      </c>
      <c r="M102" s="59">
        <v>80</v>
      </c>
      <c r="N102" s="20">
        <v>3.25</v>
      </c>
      <c r="O102" s="16">
        <v>3.375</v>
      </c>
      <c r="P102" s="19">
        <f t="shared" si="20"/>
        <v>3.3125</v>
      </c>
      <c r="Q102" s="19">
        <f t="shared" si="21"/>
        <v>86.125</v>
      </c>
      <c r="R102" s="10">
        <f t="shared" si="22"/>
        <v>37.375</v>
      </c>
      <c r="S102" s="10">
        <f t="shared" si="23"/>
        <v>0</v>
      </c>
      <c r="T102" s="10">
        <f t="shared" si="31"/>
        <v>649.25</v>
      </c>
      <c r="U102" s="10">
        <f t="shared" si="25"/>
        <v>281.75</v>
      </c>
      <c r="V102" s="10">
        <f t="shared" si="26"/>
        <v>0</v>
      </c>
      <c r="W102" s="56">
        <v>95</v>
      </c>
    </row>
    <row r="103" spans="1:23" ht="25.8" x14ac:dyDescent="0.5">
      <c r="A103" s="15">
        <v>0</v>
      </c>
      <c r="B103" s="15"/>
      <c r="C103" s="15" t="s">
        <v>159</v>
      </c>
      <c r="D103" s="16">
        <v>18.875</v>
      </c>
      <c r="E103" s="16">
        <v>18.75</v>
      </c>
      <c r="F103" s="19">
        <f t="shared" si="29"/>
        <v>18.8125</v>
      </c>
      <c r="G103" s="19">
        <f t="shared" si="27"/>
        <v>489.125</v>
      </c>
      <c r="H103" s="10">
        <f t="shared" si="30"/>
        <v>0</v>
      </c>
      <c r="I103" s="10">
        <f t="shared" si="18"/>
        <v>26</v>
      </c>
      <c r="J103" s="13">
        <f t="shared" si="28"/>
        <v>3687.25</v>
      </c>
      <c r="K103" s="10">
        <f t="shared" si="8"/>
        <v>0</v>
      </c>
      <c r="L103" s="10">
        <f t="shared" si="9"/>
        <v>-196</v>
      </c>
      <c r="M103" s="59">
        <v>83</v>
      </c>
      <c r="N103" s="20">
        <v>20.25</v>
      </c>
      <c r="O103" s="16">
        <v>20.25</v>
      </c>
      <c r="P103" s="19">
        <f t="shared" si="20"/>
        <v>20.25</v>
      </c>
      <c r="Q103" s="19">
        <f t="shared" si="21"/>
        <v>526.5</v>
      </c>
      <c r="R103" s="10">
        <f t="shared" si="22"/>
        <v>0</v>
      </c>
      <c r="S103" s="10">
        <f t="shared" si="23"/>
        <v>-440.375</v>
      </c>
      <c r="T103" s="10">
        <f t="shared" si="31"/>
        <v>3969</v>
      </c>
      <c r="U103" s="10">
        <f t="shared" si="25"/>
        <v>0</v>
      </c>
      <c r="V103" s="10">
        <f t="shared" si="26"/>
        <v>-3319.75</v>
      </c>
      <c r="W103" s="56">
        <v>83</v>
      </c>
    </row>
    <row r="104" spans="1:23" ht="25.8" x14ac:dyDescent="0.5">
      <c r="A104" s="15" t="s">
        <v>160</v>
      </c>
      <c r="B104" s="15"/>
      <c r="C104" s="15" t="s">
        <v>161</v>
      </c>
      <c r="D104" s="16">
        <v>19</v>
      </c>
      <c r="E104" s="16">
        <v>19</v>
      </c>
      <c r="F104" s="19">
        <f t="shared" si="29"/>
        <v>19</v>
      </c>
      <c r="G104" s="19">
        <f t="shared" si="27"/>
        <v>494</v>
      </c>
      <c r="H104" s="10">
        <f t="shared" si="30"/>
        <v>0</v>
      </c>
      <c r="I104" s="10">
        <f t="shared" si="18"/>
        <v>4.875</v>
      </c>
      <c r="J104" s="13">
        <f t="shared" si="28"/>
        <v>3724</v>
      </c>
      <c r="K104" s="10">
        <f t="shared" si="8"/>
        <v>0</v>
      </c>
      <c r="L104" s="10">
        <f t="shared" si="9"/>
        <v>-36.75</v>
      </c>
      <c r="M104" s="59">
        <v>76</v>
      </c>
      <c r="N104" s="20">
        <v>14.5</v>
      </c>
      <c r="O104" s="16">
        <v>14.875</v>
      </c>
      <c r="P104" s="19">
        <f t="shared" si="20"/>
        <v>14.6875</v>
      </c>
      <c r="Q104" s="19">
        <f t="shared" si="21"/>
        <v>381.875</v>
      </c>
      <c r="R104" s="10">
        <f t="shared" si="22"/>
        <v>144.625</v>
      </c>
      <c r="S104" s="10">
        <f t="shared" si="23"/>
        <v>0</v>
      </c>
      <c r="T104" s="10">
        <f t="shared" si="31"/>
        <v>2878.75</v>
      </c>
      <c r="U104" s="10">
        <f t="shared" si="25"/>
        <v>1090.25</v>
      </c>
      <c r="V104" s="10">
        <f t="shared" si="26"/>
        <v>0</v>
      </c>
      <c r="W104" s="56">
        <v>82</v>
      </c>
    </row>
    <row r="105" spans="1:23" ht="25.8" x14ac:dyDescent="0.5">
      <c r="A105" s="15" t="s">
        <v>152</v>
      </c>
      <c r="B105" s="15"/>
      <c r="C105" s="15" t="s">
        <v>162</v>
      </c>
      <c r="D105" s="16">
        <v>18.75</v>
      </c>
      <c r="E105" s="16">
        <v>19</v>
      </c>
      <c r="F105" s="19">
        <f t="shared" si="29"/>
        <v>18.875</v>
      </c>
      <c r="G105" s="19">
        <f t="shared" si="27"/>
        <v>490.75</v>
      </c>
      <c r="H105" s="10">
        <f t="shared" si="30"/>
        <v>3.25</v>
      </c>
      <c r="I105" s="10">
        <f t="shared" si="18"/>
        <v>0</v>
      </c>
      <c r="J105" s="13">
        <f t="shared" si="28"/>
        <v>3699.5</v>
      </c>
      <c r="K105" s="10">
        <f t="shared" si="8"/>
        <v>24.5</v>
      </c>
      <c r="L105" s="10">
        <f t="shared" si="9"/>
        <v>0</v>
      </c>
      <c r="M105" s="59">
        <v>70</v>
      </c>
      <c r="N105" s="20">
        <v>11.875</v>
      </c>
      <c r="O105" s="16">
        <v>12</v>
      </c>
      <c r="P105" s="19">
        <f t="shared" si="20"/>
        <v>11.9375</v>
      </c>
      <c r="Q105" s="19">
        <f t="shared" si="21"/>
        <v>310.375</v>
      </c>
      <c r="R105" s="10">
        <f t="shared" si="22"/>
        <v>71.5</v>
      </c>
      <c r="S105" s="10">
        <f t="shared" si="23"/>
        <v>0</v>
      </c>
      <c r="T105" s="10">
        <f t="shared" si="31"/>
        <v>2339.75</v>
      </c>
      <c r="U105" s="10">
        <f t="shared" si="25"/>
        <v>539</v>
      </c>
      <c r="V105" s="10">
        <f t="shared" si="26"/>
        <v>0</v>
      </c>
      <c r="W105" s="56">
        <v>70</v>
      </c>
    </row>
    <row r="106" spans="1:23" ht="25.8" x14ac:dyDescent="0.5">
      <c r="A106" s="15"/>
      <c r="B106" s="15"/>
      <c r="C106" s="15"/>
      <c r="D106" s="16"/>
      <c r="E106" s="16"/>
      <c r="F106" s="19"/>
      <c r="G106" s="19"/>
      <c r="H106" s="10"/>
      <c r="I106" s="10"/>
      <c r="J106" s="13"/>
      <c r="K106" s="10"/>
      <c r="L106" s="10"/>
      <c r="M106" s="23"/>
      <c r="N106" s="17"/>
      <c r="O106" s="16"/>
      <c r="P106" s="19"/>
      <c r="Q106" s="19"/>
      <c r="R106" s="10"/>
      <c r="S106" s="10"/>
      <c r="T106" s="10"/>
      <c r="U106" s="10"/>
      <c r="V106" s="10"/>
      <c r="W106" s="19"/>
    </row>
    <row r="107" spans="1:23" ht="25.8" x14ac:dyDescent="0.5">
      <c r="A107" s="15"/>
      <c r="B107" s="15"/>
      <c r="C107" s="15"/>
      <c r="D107" s="19"/>
      <c r="E107" s="19"/>
      <c r="F107" s="19"/>
      <c r="G107" s="19"/>
      <c r="H107" s="10"/>
      <c r="I107" s="10"/>
      <c r="J107" s="13"/>
      <c r="K107" s="10"/>
      <c r="L107" s="10"/>
      <c r="M107" s="23"/>
      <c r="N107" s="17"/>
      <c r="O107" s="19"/>
      <c r="P107" s="19"/>
      <c r="Q107" s="19"/>
      <c r="R107" s="10"/>
      <c r="S107" s="10"/>
      <c r="T107" s="10"/>
      <c r="U107" s="10"/>
      <c r="V107" s="10"/>
      <c r="W107" s="19"/>
    </row>
    <row r="108" spans="1:23" s="34" customFormat="1" ht="25.8" x14ac:dyDescent="0.5">
      <c r="A108" s="28"/>
      <c r="B108" s="28"/>
      <c r="C108" s="28" t="s">
        <v>86</v>
      </c>
      <c r="D108" s="29"/>
      <c r="E108" s="29"/>
      <c r="F108" s="29"/>
      <c r="G108" s="29"/>
      <c r="H108" s="30">
        <f>-SUM(H4:H107)</f>
        <v>-1304.875</v>
      </c>
      <c r="I108" s="30">
        <f>SUM(I3:I107)</f>
        <v>1317.875</v>
      </c>
      <c r="J108" s="31"/>
      <c r="K108" s="30">
        <f>-SUM(K3:K107)</f>
        <v>-9836.75</v>
      </c>
      <c r="L108" s="30">
        <f>-SUM(L3:L107)</f>
        <v>9934.75</v>
      </c>
      <c r="M108" s="32"/>
      <c r="N108" s="33"/>
      <c r="O108" s="29"/>
      <c r="P108" s="29"/>
      <c r="Q108" s="29"/>
      <c r="R108" s="30">
        <f>-SUM(R3:R107)</f>
        <v>-5435.625</v>
      </c>
      <c r="S108" s="30">
        <f>-SUM(S3:S107)</f>
        <v>5331.625</v>
      </c>
      <c r="T108" s="30"/>
      <c r="U108" s="30">
        <f>-SUM(U3:U107)</f>
        <v>-40976.25</v>
      </c>
      <c r="V108" s="30">
        <f>-SUM(V3:V107)</f>
        <v>40192.25</v>
      </c>
      <c r="W108" s="29"/>
    </row>
    <row r="109" spans="1:23" s="41" customFormat="1" ht="25.8" x14ac:dyDescent="0.5">
      <c r="A109" s="35"/>
      <c r="B109" s="35"/>
      <c r="C109" s="35" t="s">
        <v>88</v>
      </c>
      <c r="D109" s="36"/>
      <c r="E109" s="36"/>
      <c r="F109" s="36"/>
      <c r="G109" s="36"/>
      <c r="H109" s="37">
        <f>-H108+I108</f>
        <v>2622.75</v>
      </c>
      <c r="I109" s="37"/>
      <c r="J109" s="38"/>
      <c r="K109" s="37">
        <f>-K108+L108</f>
        <v>19771.5</v>
      </c>
      <c r="L109" s="37"/>
      <c r="M109" s="39"/>
      <c r="N109" s="40"/>
      <c r="O109" s="36"/>
      <c r="P109" s="36"/>
      <c r="Q109" s="36"/>
      <c r="R109" s="37">
        <f>-R108+S108</f>
        <v>10767.25</v>
      </c>
      <c r="S109" s="37"/>
      <c r="T109" s="37"/>
      <c r="U109" s="37">
        <f>-U108+V108</f>
        <v>81168.5</v>
      </c>
      <c r="V109" s="37"/>
      <c r="W109" s="36"/>
    </row>
    <row r="110" spans="1:23" ht="25.8" x14ac:dyDescent="0.5">
      <c r="A110" s="15"/>
      <c r="B110" s="15"/>
      <c r="C110" s="15"/>
      <c r="D110" s="19"/>
      <c r="E110" s="19"/>
      <c r="F110" s="19"/>
      <c r="G110" s="19"/>
      <c r="H110" s="19"/>
      <c r="I110" s="19"/>
      <c r="J110" s="18"/>
      <c r="K110" s="18"/>
      <c r="L110" s="18"/>
      <c r="M110" s="23"/>
      <c r="N110" s="17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3" ht="25.8" x14ac:dyDescent="0.5">
      <c r="A111" s="15"/>
      <c r="B111" s="15"/>
      <c r="C111" s="15"/>
      <c r="D111" s="19"/>
      <c r="E111" s="19"/>
      <c r="F111" s="19"/>
      <c r="G111" s="19"/>
      <c r="H111" s="19"/>
      <c r="I111" s="19"/>
      <c r="J111" s="18"/>
      <c r="K111" s="18"/>
      <c r="L111" s="18"/>
      <c r="M111" s="23"/>
      <c r="N111" s="17"/>
      <c r="O111" s="19"/>
      <c r="P111" s="19"/>
      <c r="Q111" s="19"/>
      <c r="R111" s="19"/>
      <c r="S111" s="19"/>
      <c r="T111" s="19"/>
      <c r="U111" s="19"/>
      <c r="V111" s="19"/>
      <c r="W111" s="19"/>
    </row>
    <row r="112" spans="1:23" ht="25.8" x14ac:dyDescent="0.5">
      <c r="A112" s="15"/>
      <c r="B112" s="15"/>
      <c r="C112" s="15"/>
      <c r="D112" s="19"/>
      <c r="E112" s="19"/>
      <c r="F112" s="19"/>
      <c r="G112" s="19"/>
      <c r="H112" s="19"/>
      <c r="I112" s="19"/>
      <c r="J112" s="18"/>
      <c r="K112" s="18"/>
      <c r="L112" s="18"/>
      <c r="M112" s="23"/>
      <c r="N112" s="17"/>
      <c r="O112" s="19"/>
      <c r="P112" s="19"/>
      <c r="Q112" s="19"/>
      <c r="R112" s="19"/>
      <c r="S112" s="19"/>
      <c r="T112" s="19"/>
      <c r="U112" s="19"/>
      <c r="V112" s="19"/>
      <c r="W112" s="19"/>
    </row>
    <row r="113" spans="1:23" ht="25.8" x14ac:dyDescent="0.5">
      <c r="A113" s="15"/>
      <c r="B113" s="15"/>
      <c r="C113" s="15"/>
      <c r="D113" s="19"/>
      <c r="E113" s="19"/>
      <c r="F113" s="19"/>
      <c r="G113" s="19"/>
      <c r="H113" s="19"/>
      <c r="I113" s="19"/>
      <c r="J113" s="18"/>
      <c r="K113" s="18"/>
      <c r="L113" s="18"/>
      <c r="M113" s="23"/>
      <c r="N113" s="17"/>
      <c r="O113" s="19"/>
      <c r="P113" s="19"/>
      <c r="Q113" s="19"/>
      <c r="R113" s="19"/>
      <c r="S113" s="19"/>
      <c r="T113" s="19"/>
      <c r="U113" s="19"/>
      <c r="V113" s="19"/>
      <c r="W113" s="19"/>
    </row>
    <row r="114" spans="1:23" ht="25.8" x14ac:dyDescent="0.5">
      <c r="A114" s="15"/>
      <c r="B114" s="15"/>
      <c r="C114" s="15"/>
      <c r="D114" s="19"/>
      <c r="E114" s="19"/>
      <c r="F114" s="19"/>
      <c r="G114" s="19"/>
      <c r="H114" s="19"/>
      <c r="I114" s="19"/>
      <c r="J114" s="18"/>
      <c r="K114" s="18"/>
      <c r="L114" s="18"/>
      <c r="M114" s="23"/>
      <c r="N114" s="17"/>
      <c r="O114" s="19"/>
      <c r="P114" s="19"/>
      <c r="Q114" s="19"/>
      <c r="R114" s="19"/>
      <c r="S114" s="19"/>
      <c r="T114" s="19"/>
      <c r="U114" s="19"/>
      <c r="V114" s="19"/>
      <c r="W114" s="19"/>
    </row>
    <row r="115" spans="1:23" ht="25.8" x14ac:dyDescent="0.5">
      <c r="W115" s="19"/>
    </row>
  </sheetData>
  <mergeCells count="1">
    <mergeCell ref="A1:W1"/>
  </mergeCells>
  <printOptions horizontalCentered="1"/>
  <pageMargins left="0.5" right="0" top="0" bottom="0" header="0" footer="0"/>
  <pageSetup paperSize="3" scale="2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9"/>
  <sheetViews>
    <sheetView topLeftCell="A16" workbookViewId="0">
      <selection activeCell="A50" sqref="A50"/>
    </sheetView>
  </sheetViews>
  <sheetFormatPr defaultRowHeight="14.4" x14ac:dyDescent="0.3"/>
  <cols>
    <col min="1" max="1" width="15.44140625" customWidth="1"/>
    <col min="2" max="2" width="16.33203125" customWidth="1"/>
    <col min="3" max="3" width="15.33203125" customWidth="1"/>
    <col min="4" max="4" width="16.44140625" customWidth="1"/>
    <col min="5" max="5" width="17.33203125" customWidth="1"/>
    <col min="6" max="6" width="26.109375" customWidth="1"/>
    <col min="7" max="7" width="19.88671875" customWidth="1"/>
    <col min="8" max="8" width="17.5546875" customWidth="1"/>
    <col min="9" max="9" width="19.5546875" customWidth="1"/>
    <col min="10" max="10" width="21" customWidth="1"/>
    <col min="11" max="11" width="18.33203125" customWidth="1"/>
    <col min="12" max="12" width="19.6640625" customWidth="1"/>
    <col min="13" max="13" width="11" customWidth="1"/>
    <col min="14" max="14" width="27.88671875" customWidth="1"/>
    <col min="15" max="15" width="25" customWidth="1"/>
    <col min="16" max="16" width="25.44140625" customWidth="1"/>
    <col min="17" max="17" width="17.44140625" customWidth="1"/>
    <col min="18" max="18" width="18.5546875" customWidth="1"/>
    <col min="19" max="19" width="19.44140625" customWidth="1"/>
    <col min="20" max="20" width="20.88671875" customWidth="1"/>
    <col min="21" max="21" width="18.44140625" customWidth="1"/>
    <col min="22" max="22" width="17.44140625" customWidth="1"/>
  </cols>
  <sheetData>
    <row r="1" spans="1:23" s="1" customFormat="1" ht="19.2" thickTop="1" thickBot="1" x14ac:dyDescent="0.4">
      <c r="A1" s="64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6"/>
    </row>
    <row r="2" spans="1:23" s="1" customFormat="1" ht="19.2" thickTop="1" thickBot="1" x14ac:dyDescent="0.4">
      <c r="A2" s="2" t="s">
        <v>3</v>
      </c>
      <c r="B2" s="2"/>
      <c r="C2" s="2" t="s">
        <v>0</v>
      </c>
      <c r="D2" s="3" t="s">
        <v>1</v>
      </c>
      <c r="E2" s="3" t="s">
        <v>2</v>
      </c>
      <c r="F2" s="3" t="s">
        <v>33</v>
      </c>
      <c r="G2" s="3" t="s">
        <v>34</v>
      </c>
      <c r="H2" s="3" t="s">
        <v>84</v>
      </c>
      <c r="I2" s="3" t="s">
        <v>85</v>
      </c>
      <c r="J2" s="3" t="s">
        <v>91</v>
      </c>
      <c r="K2" s="3" t="s">
        <v>89</v>
      </c>
      <c r="L2" s="3" t="s">
        <v>90</v>
      </c>
      <c r="M2" s="3" t="s">
        <v>35</v>
      </c>
      <c r="N2" s="4" t="s">
        <v>5</v>
      </c>
      <c r="O2" s="3" t="s">
        <v>6</v>
      </c>
      <c r="P2" s="3" t="s">
        <v>33</v>
      </c>
      <c r="Q2" s="3" t="s">
        <v>34</v>
      </c>
      <c r="R2" s="3" t="s">
        <v>84</v>
      </c>
      <c r="S2" s="3" t="s">
        <v>85</v>
      </c>
      <c r="T2" s="3" t="s">
        <v>91</v>
      </c>
      <c r="U2" s="3" t="s">
        <v>89</v>
      </c>
      <c r="V2" s="3" t="s">
        <v>90</v>
      </c>
      <c r="W2" s="2" t="s">
        <v>35</v>
      </c>
    </row>
    <row r="3" spans="1:23" ht="15" thickTop="1" x14ac:dyDescent="0.3"/>
    <row r="4" spans="1:23" x14ac:dyDescent="0.3">
      <c r="A4" t="s">
        <v>14</v>
      </c>
      <c r="C4" t="s">
        <v>15</v>
      </c>
      <c r="D4">
        <v>15.5</v>
      </c>
      <c r="E4">
        <v>15.75</v>
      </c>
      <c r="F4">
        <f t="shared" ref="F4:F49" si="0">AVERAGE(D4:E4)</f>
        <v>15.625</v>
      </c>
      <c r="G4">
        <f t="shared" ref="G4:G16" si="1">F4*26</f>
        <v>406.25</v>
      </c>
      <c r="H4">
        <f t="shared" ref="H4:H49" si="2">IF(G3&gt;G4,SUM(G3-G4),0)</f>
        <v>0</v>
      </c>
      <c r="I4">
        <f t="shared" ref="I4:I49" si="3">IF(G3&lt;G4,SUM(G3-G4),0)</f>
        <v>-406.25</v>
      </c>
      <c r="J4">
        <f t="shared" ref="J4:J49" si="4">F4*196</f>
        <v>3062.5</v>
      </c>
      <c r="K4">
        <f t="shared" ref="K4:K49" si="5">IF(J3&gt;J4,SUM(J3-J4),0)</f>
        <v>0</v>
      </c>
      <c r="L4">
        <f t="shared" ref="L4:L49" si="6">IF(J3&lt;J4,SUM(J3-J4),0)</f>
        <v>-3062.5</v>
      </c>
      <c r="N4">
        <v>13.25</v>
      </c>
      <c r="O4">
        <v>13</v>
      </c>
      <c r="P4">
        <f t="shared" ref="P4:P16" si="7">AVERAGE(N4:O4)</f>
        <v>13.125</v>
      </c>
      <c r="Q4">
        <f t="shared" ref="Q4:Q15" si="8">P4*26</f>
        <v>341.25</v>
      </c>
      <c r="R4">
        <f t="shared" ref="R4:R49" si="9">IF(Q3&gt;Q4,SUM(Q3-Q4),0)</f>
        <v>0</v>
      </c>
      <c r="S4">
        <f t="shared" ref="S4:S49" si="10">IF(Q3&lt;Q4,SUM(Q3-Q4),0)</f>
        <v>-341.25</v>
      </c>
      <c r="T4">
        <f t="shared" ref="T4:T49" si="11">P4*196</f>
        <v>2572.5</v>
      </c>
      <c r="U4">
        <f t="shared" ref="U4:U49" si="12">IF(T3&gt;T4,SUM(T3-T4),0)</f>
        <v>0</v>
      </c>
      <c r="V4">
        <f t="shared" ref="V4:V49" si="13">IF(T3&lt;T4,SUM(T3-T4),0)</f>
        <v>-2572.5</v>
      </c>
    </row>
    <row r="5" spans="1:23" x14ac:dyDescent="0.3">
      <c r="B5" t="s">
        <v>32</v>
      </c>
      <c r="C5" t="s">
        <v>15</v>
      </c>
      <c r="D5">
        <v>16</v>
      </c>
      <c r="E5">
        <v>16</v>
      </c>
      <c r="F5">
        <f t="shared" si="0"/>
        <v>16</v>
      </c>
      <c r="G5">
        <f t="shared" si="1"/>
        <v>416</v>
      </c>
      <c r="H5">
        <f t="shared" si="2"/>
        <v>0</v>
      </c>
      <c r="I5">
        <f t="shared" si="3"/>
        <v>-9.75</v>
      </c>
      <c r="J5">
        <f t="shared" si="4"/>
        <v>3136</v>
      </c>
      <c r="K5">
        <f t="shared" si="5"/>
        <v>0</v>
      </c>
      <c r="L5">
        <f t="shared" si="6"/>
        <v>-73.5</v>
      </c>
      <c r="N5">
        <v>13.25</v>
      </c>
      <c r="O5">
        <v>13</v>
      </c>
      <c r="P5">
        <f t="shared" si="7"/>
        <v>13.125</v>
      </c>
      <c r="Q5">
        <f t="shared" si="8"/>
        <v>341.25</v>
      </c>
      <c r="R5">
        <f t="shared" si="9"/>
        <v>0</v>
      </c>
      <c r="S5">
        <f t="shared" si="10"/>
        <v>0</v>
      </c>
      <c r="T5">
        <f t="shared" si="11"/>
        <v>2572.5</v>
      </c>
      <c r="U5">
        <f t="shared" si="12"/>
        <v>0</v>
      </c>
      <c r="V5">
        <f t="shared" si="13"/>
        <v>0</v>
      </c>
    </row>
    <row r="6" spans="1:23" x14ac:dyDescent="0.3">
      <c r="A6" t="s">
        <v>16</v>
      </c>
      <c r="C6" t="s">
        <v>17</v>
      </c>
      <c r="D6">
        <v>17.5</v>
      </c>
      <c r="E6">
        <v>17.5</v>
      </c>
      <c r="F6">
        <f t="shared" si="0"/>
        <v>17.5</v>
      </c>
      <c r="G6">
        <f t="shared" si="1"/>
        <v>455</v>
      </c>
      <c r="H6">
        <f t="shared" si="2"/>
        <v>0</v>
      </c>
      <c r="I6">
        <f t="shared" si="3"/>
        <v>-39</v>
      </c>
      <c r="J6">
        <f t="shared" si="4"/>
        <v>3430</v>
      </c>
      <c r="K6">
        <f t="shared" si="5"/>
        <v>0</v>
      </c>
      <c r="L6">
        <f t="shared" si="6"/>
        <v>-294</v>
      </c>
      <c r="N6">
        <v>13.75</v>
      </c>
      <c r="O6">
        <v>13.5</v>
      </c>
      <c r="P6">
        <f t="shared" si="7"/>
        <v>13.625</v>
      </c>
      <c r="Q6">
        <f t="shared" si="8"/>
        <v>354.25</v>
      </c>
      <c r="R6">
        <f t="shared" si="9"/>
        <v>0</v>
      </c>
      <c r="S6">
        <f t="shared" si="10"/>
        <v>-13</v>
      </c>
      <c r="T6">
        <f t="shared" si="11"/>
        <v>2670.5</v>
      </c>
      <c r="U6">
        <f t="shared" si="12"/>
        <v>0</v>
      </c>
      <c r="V6">
        <f t="shared" si="13"/>
        <v>-98</v>
      </c>
    </row>
    <row r="7" spans="1:23" x14ac:dyDescent="0.3">
      <c r="A7" t="s">
        <v>18</v>
      </c>
      <c r="C7" t="s">
        <v>19</v>
      </c>
      <c r="D7">
        <v>20.25</v>
      </c>
      <c r="E7">
        <v>20.25</v>
      </c>
      <c r="F7">
        <f t="shared" si="0"/>
        <v>20.25</v>
      </c>
      <c r="G7">
        <f t="shared" si="1"/>
        <v>526.5</v>
      </c>
      <c r="H7">
        <f t="shared" si="2"/>
        <v>0</v>
      </c>
      <c r="I7">
        <f t="shared" si="3"/>
        <v>-71.5</v>
      </c>
      <c r="J7">
        <f t="shared" si="4"/>
        <v>3969</v>
      </c>
      <c r="K7">
        <f t="shared" si="5"/>
        <v>0</v>
      </c>
      <c r="L7">
        <f t="shared" si="6"/>
        <v>-539</v>
      </c>
      <c r="N7">
        <v>15.75</v>
      </c>
      <c r="O7">
        <v>15</v>
      </c>
      <c r="P7">
        <f t="shared" si="7"/>
        <v>15.375</v>
      </c>
      <c r="Q7">
        <f t="shared" si="8"/>
        <v>399.75</v>
      </c>
      <c r="R7">
        <f t="shared" si="9"/>
        <v>0</v>
      </c>
      <c r="S7">
        <f t="shared" si="10"/>
        <v>-45.5</v>
      </c>
      <c r="T7">
        <f t="shared" si="11"/>
        <v>3013.5</v>
      </c>
      <c r="U7">
        <f t="shared" si="12"/>
        <v>0</v>
      </c>
      <c r="V7">
        <f t="shared" si="13"/>
        <v>-343</v>
      </c>
    </row>
    <row r="8" spans="1:23" x14ac:dyDescent="0.3">
      <c r="A8">
        <v>0</v>
      </c>
      <c r="C8" t="s">
        <v>21</v>
      </c>
      <c r="D8">
        <v>20</v>
      </c>
      <c r="E8">
        <v>19.75</v>
      </c>
      <c r="F8">
        <f t="shared" si="0"/>
        <v>19.875</v>
      </c>
      <c r="G8">
        <f t="shared" si="1"/>
        <v>516.75</v>
      </c>
      <c r="H8">
        <f t="shared" si="2"/>
        <v>9.75</v>
      </c>
      <c r="I8">
        <f t="shared" si="3"/>
        <v>0</v>
      </c>
      <c r="J8">
        <f t="shared" si="4"/>
        <v>3895.5</v>
      </c>
      <c r="K8">
        <f t="shared" si="5"/>
        <v>73.5</v>
      </c>
      <c r="L8">
        <f t="shared" si="6"/>
        <v>0</v>
      </c>
      <c r="N8">
        <v>14.25</v>
      </c>
      <c r="O8">
        <v>14</v>
      </c>
      <c r="P8">
        <f t="shared" si="7"/>
        <v>14.125</v>
      </c>
      <c r="Q8">
        <f t="shared" si="8"/>
        <v>367.25</v>
      </c>
      <c r="R8">
        <f t="shared" si="9"/>
        <v>32.5</v>
      </c>
      <c r="S8">
        <f t="shared" si="10"/>
        <v>0</v>
      </c>
      <c r="T8">
        <f t="shared" si="11"/>
        <v>2768.5</v>
      </c>
      <c r="U8">
        <f t="shared" si="12"/>
        <v>245</v>
      </c>
      <c r="V8">
        <f t="shared" si="13"/>
        <v>0</v>
      </c>
    </row>
    <row r="9" spans="1:23" x14ac:dyDescent="0.3">
      <c r="A9">
        <v>0</v>
      </c>
      <c r="C9" t="s">
        <v>22</v>
      </c>
      <c r="D9">
        <v>19.5</v>
      </c>
      <c r="E9">
        <v>19.375</v>
      </c>
      <c r="F9">
        <f t="shared" si="0"/>
        <v>19.4375</v>
      </c>
      <c r="G9">
        <f t="shared" si="1"/>
        <v>505.375</v>
      </c>
      <c r="H9">
        <f t="shared" si="2"/>
        <v>11.375</v>
      </c>
      <c r="I9">
        <f t="shared" si="3"/>
        <v>0</v>
      </c>
      <c r="J9">
        <f t="shared" si="4"/>
        <v>3809.75</v>
      </c>
      <c r="K9">
        <f t="shared" si="5"/>
        <v>85.75</v>
      </c>
      <c r="L9">
        <f t="shared" si="6"/>
        <v>0</v>
      </c>
      <c r="N9">
        <v>13.5</v>
      </c>
      <c r="O9">
        <v>13.25</v>
      </c>
      <c r="P9">
        <f t="shared" si="7"/>
        <v>13.375</v>
      </c>
      <c r="Q9">
        <f t="shared" si="8"/>
        <v>347.75</v>
      </c>
      <c r="R9">
        <f t="shared" si="9"/>
        <v>19.5</v>
      </c>
      <c r="S9">
        <f t="shared" si="10"/>
        <v>0</v>
      </c>
      <c r="T9">
        <f t="shared" si="11"/>
        <v>2621.5</v>
      </c>
      <c r="U9">
        <f t="shared" si="12"/>
        <v>147</v>
      </c>
      <c r="V9">
        <f t="shared" si="13"/>
        <v>0</v>
      </c>
    </row>
    <row r="10" spans="1:23" x14ac:dyDescent="0.3">
      <c r="A10">
        <v>0</v>
      </c>
      <c r="C10" t="s">
        <v>23</v>
      </c>
      <c r="D10">
        <v>19.125</v>
      </c>
      <c r="E10">
        <v>19</v>
      </c>
      <c r="F10">
        <f t="shared" si="0"/>
        <v>19.0625</v>
      </c>
      <c r="G10">
        <f t="shared" si="1"/>
        <v>495.625</v>
      </c>
      <c r="H10">
        <f t="shared" si="2"/>
        <v>9.75</v>
      </c>
      <c r="I10">
        <f t="shared" si="3"/>
        <v>0</v>
      </c>
      <c r="J10">
        <f t="shared" si="4"/>
        <v>3736.25</v>
      </c>
      <c r="K10">
        <f t="shared" si="5"/>
        <v>73.5</v>
      </c>
      <c r="L10">
        <f t="shared" si="6"/>
        <v>0</v>
      </c>
      <c r="N10">
        <v>12.5</v>
      </c>
      <c r="O10">
        <v>12</v>
      </c>
      <c r="P10">
        <f t="shared" si="7"/>
        <v>12.25</v>
      </c>
      <c r="Q10">
        <f t="shared" si="8"/>
        <v>318.5</v>
      </c>
      <c r="R10">
        <f t="shared" si="9"/>
        <v>29.25</v>
      </c>
      <c r="S10">
        <f t="shared" si="10"/>
        <v>0</v>
      </c>
      <c r="T10">
        <f t="shared" si="11"/>
        <v>2401</v>
      </c>
      <c r="U10">
        <f t="shared" si="12"/>
        <v>220.5</v>
      </c>
      <c r="V10">
        <f t="shared" si="13"/>
        <v>0</v>
      </c>
    </row>
    <row r="11" spans="1:23" x14ac:dyDescent="0.3">
      <c r="A11">
        <v>0</v>
      </c>
      <c r="C11" t="s">
        <v>24</v>
      </c>
      <c r="D11">
        <v>18</v>
      </c>
      <c r="E11">
        <v>18</v>
      </c>
      <c r="F11">
        <f t="shared" si="0"/>
        <v>18</v>
      </c>
      <c r="G11">
        <f t="shared" si="1"/>
        <v>468</v>
      </c>
      <c r="H11">
        <f t="shared" si="2"/>
        <v>27.625</v>
      </c>
      <c r="I11">
        <f t="shared" si="3"/>
        <v>0</v>
      </c>
      <c r="J11">
        <f t="shared" si="4"/>
        <v>3528</v>
      </c>
      <c r="K11">
        <f t="shared" si="5"/>
        <v>208.25</v>
      </c>
      <c r="L11">
        <f t="shared" si="6"/>
        <v>0</v>
      </c>
      <c r="N11">
        <v>10.25</v>
      </c>
      <c r="O11">
        <v>10</v>
      </c>
      <c r="P11">
        <f t="shared" si="7"/>
        <v>10.125</v>
      </c>
      <c r="Q11">
        <f t="shared" si="8"/>
        <v>263.25</v>
      </c>
      <c r="R11">
        <f t="shared" si="9"/>
        <v>55.25</v>
      </c>
      <c r="S11">
        <f t="shared" si="10"/>
        <v>0</v>
      </c>
      <c r="T11">
        <f t="shared" si="11"/>
        <v>1984.5</v>
      </c>
      <c r="U11">
        <f t="shared" si="12"/>
        <v>416.5</v>
      </c>
      <c r="V11">
        <f t="shared" si="13"/>
        <v>0</v>
      </c>
    </row>
    <row r="12" spans="1:23" x14ac:dyDescent="0.3">
      <c r="A12" t="s">
        <v>26</v>
      </c>
      <c r="C12" t="s">
        <v>25</v>
      </c>
      <c r="D12">
        <v>17.875</v>
      </c>
      <c r="E12">
        <v>17.875</v>
      </c>
      <c r="F12">
        <f t="shared" si="0"/>
        <v>17.875</v>
      </c>
      <c r="G12">
        <f t="shared" si="1"/>
        <v>464.75</v>
      </c>
      <c r="H12">
        <f t="shared" si="2"/>
        <v>3.25</v>
      </c>
      <c r="I12">
        <f t="shared" si="3"/>
        <v>0</v>
      </c>
      <c r="J12">
        <f t="shared" si="4"/>
        <v>3503.5</v>
      </c>
      <c r="K12">
        <f t="shared" si="5"/>
        <v>24.5</v>
      </c>
      <c r="L12">
        <f t="shared" si="6"/>
        <v>0</v>
      </c>
      <c r="N12">
        <v>10.25</v>
      </c>
      <c r="O12">
        <v>9.75</v>
      </c>
      <c r="P12">
        <f t="shared" si="7"/>
        <v>10</v>
      </c>
      <c r="Q12">
        <f t="shared" si="8"/>
        <v>260</v>
      </c>
      <c r="R12">
        <f t="shared" si="9"/>
        <v>3.25</v>
      </c>
      <c r="S12">
        <f t="shared" si="10"/>
        <v>0</v>
      </c>
      <c r="T12">
        <f t="shared" si="11"/>
        <v>1960</v>
      </c>
      <c r="U12">
        <f t="shared" si="12"/>
        <v>24.5</v>
      </c>
      <c r="V12">
        <f t="shared" si="13"/>
        <v>0</v>
      </c>
    </row>
    <row r="13" spans="1:23" x14ac:dyDescent="0.3">
      <c r="A13">
        <v>0</v>
      </c>
      <c r="C13" t="s">
        <v>27</v>
      </c>
      <c r="D13">
        <v>18</v>
      </c>
      <c r="E13">
        <v>18</v>
      </c>
      <c r="F13">
        <f t="shared" si="0"/>
        <v>18</v>
      </c>
      <c r="G13">
        <f t="shared" si="1"/>
        <v>468</v>
      </c>
      <c r="H13">
        <f t="shared" si="2"/>
        <v>0</v>
      </c>
      <c r="I13">
        <f t="shared" si="3"/>
        <v>-3.25</v>
      </c>
      <c r="J13">
        <f t="shared" si="4"/>
        <v>3528</v>
      </c>
      <c r="K13">
        <f t="shared" si="5"/>
        <v>0</v>
      </c>
      <c r="L13">
        <f t="shared" si="6"/>
        <v>-24.5</v>
      </c>
      <c r="N13">
        <v>9.75</v>
      </c>
      <c r="O13">
        <v>9.25</v>
      </c>
      <c r="P13">
        <f>AVERAGE(N13:O13)</f>
        <v>9.5</v>
      </c>
      <c r="Q13">
        <f t="shared" si="8"/>
        <v>247</v>
      </c>
      <c r="R13">
        <f t="shared" si="9"/>
        <v>13</v>
      </c>
      <c r="S13">
        <f t="shared" si="10"/>
        <v>0</v>
      </c>
      <c r="T13">
        <f t="shared" si="11"/>
        <v>1862</v>
      </c>
      <c r="U13">
        <f t="shared" si="12"/>
        <v>98</v>
      </c>
      <c r="V13">
        <f t="shared" si="13"/>
        <v>0</v>
      </c>
    </row>
    <row r="14" spans="1:23" x14ac:dyDescent="0.3">
      <c r="A14" t="s">
        <v>28</v>
      </c>
      <c r="B14" t="s">
        <v>31</v>
      </c>
      <c r="C14" t="s">
        <v>29</v>
      </c>
      <c r="D14">
        <v>18.25</v>
      </c>
      <c r="E14">
        <v>18</v>
      </c>
      <c r="F14">
        <f t="shared" si="0"/>
        <v>18.125</v>
      </c>
      <c r="G14">
        <f t="shared" si="1"/>
        <v>471.25</v>
      </c>
      <c r="H14">
        <f t="shared" si="2"/>
        <v>0</v>
      </c>
      <c r="I14">
        <f t="shared" si="3"/>
        <v>-3.25</v>
      </c>
      <c r="J14">
        <f t="shared" si="4"/>
        <v>3552.5</v>
      </c>
      <c r="K14">
        <f t="shared" si="5"/>
        <v>0</v>
      </c>
      <c r="L14">
        <f t="shared" si="6"/>
        <v>-24.5</v>
      </c>
      <c r="N14">
        <v>9.25</v>
      </c>
      <c r="O14">
        <v>9.25</v>
      </c>
      <c r="P14">
        <f>AVERAGE(N14:O14)</f>
        <v>9.25</v>
      </c>
      <c r="Q14">
        <f>P14*26</f>
        <v>240.5</v>
      </c>
      <c r="R14">
        <f t="shared" si="9"/>
        <v>6.5</v>
      </c>
      <c r="S14">
        <f t="shared" si="10"/>
        <v>0</v>
      </c>
      <c r="T14">
        <f t="shared" si="11"/>
        <v>1813</v>
      </c>
      <c r="U14">
        <f t="shared" si="12"/>
        <v>49</v>
      </c>
      <c r="V14">
        <f t="shared" si="13"/>
        <v>0</v>
      </c>
    </row>
    <row r="15" spans="1:23" x14ac:dyDescent="0.3">
      <c r="B15" t="s">
        <v>48</v>
      </c>
      <c r="C15" t="s">
        <v>29</v>
      </c>
      <c r="D15">
        <v>18.25</v>
      </c>
      <c r="E15">
        <v>18</v>
      </c>
      <c r="F15">
        <f t="shared" si="0"/>
        <v>18.125</v>
      </c>
      <c r="G15">
        <f t="shared" si="1"/>
        <v>471.25</v>
      </c>
      <c r="H15">
        <f t="shared" si="2"/>
        <v>0</v>
      </c>
      <c r="I15">
        <f t="shared" si="3"/>
        <v>0</v>
      </c>
      <c r="J15">
        <f t="shared" si="4"/>
        <v>3552.5</v>
      </c>
      <c r="K15">
        <f t="shared" si="5"/>
        <v>0</v>
      </c>
      <c r="L15">
        <f t="shared" si="6"/>
        <v>0</v>
      </c>
      <c r="N15">
        <v>16.75</v>
      </c>
      <c r="O15">
        <v>16.5</v>
      </c>
      <c r="P15">
        <f>AVERAGE(N15:O15)</f>
        <v>16.625</v>
      </c>
      <c r="Q15">
        <f t="shared" si="8"/>
        <v>432.25</v>
      </c>
      <c r="R15">
        <f t="shared" si="9"/>
        <v>0</v>
      </c>
      <c r="S15">
        <f t="shared" si="10"/>
        <v>-191.75</v>
      </c>
      <c r="T15">
        <f t="shared" si="11"/>
        <v>3258.5</v>
      </c>
      <c r="U15">
        <f t="shared" si="12"/>
        <v>0</v>
      </c>
      <c r="V15">
        <f t="shared" si="13"/>
        <v>-1445.5</v>
      </c>
    </row>
    <row r="16" spans="1:23" x14ac:dyDescent="0.3">
      <c r="A16">
        <v>0</v>
      </c>
      <c r="C16" t="s">
        <v>30</v>
      </c>
      <c r="D16">
        <v>18</v>
      </c>
      <c r="E16">
        <v>17.75</v>
      </c>
      <c r="F16">
        <f t="shared" si="0"/>
        <v>17.875</v>
      </c>
      <c r="G16">
        <f t="shared" si="1"/>
        <v>464.75</v>
      </c>
      <c r="H16">
        <f t="shared" si="2"/>
        <v>6.5</v>
      </c>
      <c r="I16">
        <f t="shared" si="3"/>
        <v>0</v>
      </c>
      <c r="J16">
        <f t="shared" si="4"/>
        <v>3503.5</v>
      </c>
      <c r="K16">
        <f t="shared" si="5"/>
        <v>49</v>
      </c>
      <c r="L16">
        <f t="shared" si="6"/>
        <v>0</v>
      </c>
      <c r="N16">
        <v>16</v>
      </c>
      <c r="O16">
        <v>15.75</v>
      </c>
      <c r="P16">
        <f t="shared" si="7"/>
        <v>15.875</v>
      </c>
      <c r="Q16">
        <f>P16*26</f>
        <v>412.75</v>
      </c>
      <c r="R16">
        <f t="shared" si="9"/>
        <v>19.5</v>
      </c>
      <c r="S16">
        <f t="shared" si="10"/>
        <v>0</v>
      </c>
      <c r="T16">
        <f t="shared" si="11"/>
        <v>3111.5</v>
      </c>
      <c r="U16">
        <f t="shared" si="12"/>
        <v>147</v>
      </c>
      <c r="V16">
        <f t="shared" si="13"/>
        <v>0</v>
      </c>
    </row>
    <row r="17" spans="1:23" x14ac:dyDescent="0.3">
      <c r="H17">
        <f t="shared" si="2"/>
        <v>464.75</v>
      </c>
      <c r="I17">
        <f t="shared" si="3"/>
        <v>0</v>
      </c>
      <c r="J17">
        <f t="shared" si="4"/>
        <v>0</v>
      </c>
      <c r="K17">
        <f t="shared" si="5"/>
        <v>3503.5</v>
      </c>
      <c r="L17">
        <f t="shared" si="6"/>
        <v>0</v>
      </c>
      <c r="R17">
        <f t="shared" si="9"/>
        <v>412.75</v>
      </c>
      <c r="S17">
        <f t="shared" si="10"/>
        <v>0</v>
      </c>
      <c r="T17">
        <f t="shared" si="11"/>
        <v>0</v>
      </c>
      <c r="U17">
        <f t="shared" si="12"/>
        <v>3111.5</v>
      </c>
      <c r="V17">
        <f t="shared" si="13"/>
        <v>0</v>
      </c>
    </row>
    <row r="18" spans="1:23" x14ac:dyDescent="0.3">
      <c r="A18" t="s">
        <v>36</v>
      </c>
      <c r="B18" t="s">
        <v>31</v>
      </c>
      <c r="C18" t="s">
        <v>37</v>
      </c>
      <c r="D18">
        <v>18</v>
      </c>
      <c r="E18">
        <v>17.625</v>
      </c>
      <c r="F18">
        <f t="shared" si="0"/>
        <v>17.8125</v>
      </c>
      <c r="G18">
        <f t="shared" ref="G18:G49" si="14">F18*26</f>
        <v>463.125</v>
      </c>
      <c r="H18">
        <f t="shared" si="2"/>
        <v>0</v>
      </c>
      <c r="I18">
        <f t="shared" si="3"/>
        <v>-463.125</v>
      </c>
      <c r="J18">
        <f t="shared" si="4"/>
        <v>3491.25</v>
      </c>
      <c r="K18">
        <f t="shared" si="5"/>
        <v>0</v>
      </c>
      <c r="L18">
        <f t="shared" si="6"/>
        <v>-3491.25</v>
      </c>
      <c r="N18" t="s">
        <v>38</v>
      </c>
      <c r="O18" t="s">
        <v>38</v>
      </c>
      <c r="P18" t="s">
        <v>39</v>
      </c>
      <c r="R18">
        <f t="shared" si="9"/>
        <v>0</v>
      </c>
      <c r="S18">
        <f t="shared" si="10"/>
        <v>0</v>
      </c>
      <c r="T18">
        <v>0</v>
      </c>
      <c r="U18">
        <f t="shared" si="12"/>
        <v>0</v>
      </c>
      <c r="V18">
        <f t="shared" si="13"/>
        <v>0</v>
      </c>
    </row>
    <row r="19" spans="1:23" x14ac:dyDescent="0.3">
      <c r="A19" t="s">
        <v>28</v>
      </c>
      <c r="B19" t="s">
        <v>31</v>
      </c>
      <c r="C19" t="s">
        <v>40</v>
      </c>
      <c r="D19">
        <v>18</v>
      </c>
      <c r="E19">
        <v>17.75</v>
      </c>
      <c r="F19">
        <f t="shared" si="0"/>
        <v>17.875</v>
      </c>
      <c r="G19">
        <f t="shared" si="14"/>
        <v>464.75</v>
      </c>
      <c r="H19">
        <f t="shared" si="2"/>
        <v>0</v>
      </c>
      <c r="I19">
        <f t="shared" si="3"/>
        <v>-1.625</v>
      </c>
      <c r="J19">
        <f t="shared" si="4"/>
        <v>3503.5</v>
      </c>
      <c r="K19">
        <f t="shared" si="5"/>
        <v>0</v>
      </c>
      <c r="L19">
        <f t="shared" si="6"/>
        <v>-12.25</v>
      </c>
      <c r="N19">
        <v>15.25</v>
      </c>
      <c r="O19">
        <v>15.25</v>
      </c>
      <c r="P19">
        <f t="shared" ref="P19:P49" si="15">AVERAGE(N19:O19)</f>
        <v>15.25</v>
      </c>
      <c r="Q19">
        <f t="shared" ref="Q19:Q49" si="16">P19*26</f>
        <v>396.5</v>
      </c>
      <c r="R19">
        <f t="shared" si="9"/>
        <v>0</v>
      </c>
      <c r="S19">
        <f t="shared" si="10"/>
        <v>-396.5</v>
      </c>
      <c r="T19">
        <f t="shared" si="11"/>
        <v>2989</v>
      </c>
      <c r="U19">
        <f t="shared" si="12"/>
        <v>0</v>
      </c>
      <c r="V19">
        <f t="shared" si="13"/>
        <v>-2989</v>
      </c>
    </row>
    <row r="20" spans="1:23" x14ac:dyDescent="0.3">
      <c r="A20">
        <v>0</v>
      </c>
      <c r="C20" t="s">
        <v>41</v>
      </c>
      <c r="D20">
        <v>17.75</v>
      </c>
      <c r="E20">
        <v>17.5</v>
      </c>
      <c r="F20">
        <f t="shared" si="0"/>
        <v>17.625</v>
      </c>
      <c r="G20">
        <f t="shared" si="14"/>
        <v>458.25</v>
      </c>
      <c r="H20">
        <f t="shared" si="2"/>
        <v>6.5</v>
      </c>
      <c r="I20">
        <f t="shared" si="3"/>
        <v>0</v>
      </c>
      <c r="J20">
        <f t="shared" si="4"/>
        <v>3454.5</v>
      </c>
      <c r="K20">
        <f t="shared" si="5"/>
        <v>49</v>
      </c>
      <c r="L20">
        <f t="shared" si="6"/>
        <v>0</v>
      </c>
      <c r="M20">
        <v>32</v>
      </c>
      <c r="N20">
        <v>15.25</v>
      </c>
      <c r="O20">
        <v>15</v>
      </c>
      <c r="P20">
        <f t="shared" si="15"/>
        <v>15.125</v>
      </c>
      <c r="Q20">
        <f t="shared" si="16"/>
        <v>393.25</v>
      </c>
      <c r="R20">
        <f t="shared" si="9"/>
        <v>3.25</v>
      </c>
      <c r="S20">
        <f t="shared" si="10"/>
        <v>0</v>
      </c>
      <c r="T20">
        <f t="shared" si="11"/>
        <v>2964.5</v>
      </c>
      <c r="U20">
        <f t="shared" si="12"/>
        <v>24.5</v>
      </c>
      <c r="V20">
        <f t="shared" si="13"/>
        <v>0</v>
      </c>
      <c r="W20">
        <v>32</v>
      </c>
    </row>
    <row r="21" spans="1:23" x14ac:dyDescent="0.3">
      <c r="A21">
        <v>0</v>
      </c>
      <c r="C21" t="s">
        <v>42</v>
      </c>
      <c r="D21">
        <v>16.75</v>
      </c>
      <c r="E21">
        <v>16.75</v>
      </c>
      <c r="F21">
        <f t="shared" si="0"/>
        <v>16.75</v>
      </c>
      <c r="G21">
        <f t="shared" si="14"/>
        <v>435.5</v>
      </c>
      <c r="H21">
        <f t="shared" si="2"/>
        <v>22.75</v>
      </c>
      <c r="I21">
        <f t="shared" si="3"/>
        <v>0</v>
      </c>
      <c r="J21">
        <f t="shared" si="4"/>
        <v>3283</v>
      </c>
      <c r="K21">
        <f t="shared" si="5"/>
        <v>171.5</v>
      </c>
      <c r="L21">
        <f t="shared" si="6"/>
        <v>0</v>
      </c>
      <c r="M21">
        <v>25</v>
      </c>
      <c r="N21">
        <v>13</v>
      </c>
      <c r="O21">
        <v>13</v>
      </c>
      <c r="P21">
        <f t="shared" si="15"/>
        <v>13</v>
      </c>
      <c r="Q21">
        <f t="shared" si="16"/>
        <v>338</v>
      </c>
      <c r="R21">
        <f t="shared" si="9"/>
        <v>55.25</v>
      </c>
      <c r="S21">
        <f t="shared" si="10"/>
        <v>0</v>
      </c>
      <c r="T21">
        <f t="shared" si="11"/>
        <v>2548</v>
      </c>
      <c r="U21">
        <f t="shared" si="12"/>
        <v>416.5</v>
      </c>
      <c r="V21">
        <f t="shared" si="13"/>
        <v>0</v>
      </c>
      <c r="W21">
        <v>25</v>
      </c>
    </row>
    <row r="22" spans="1:23" x14ac:dyDescent="0.3">
      <c r="A22">
        <v>0</v>
      </c>
      <c r="C22" t="s">
        <v>43</v>
      </c>
      <c r="D22">
        <v>16.875</v>
      </c>
      <c r="E22">
        <v>16.75</v>
      </c>
      <c r="F22">
        <f t="shared" si="0"/>
        <v>16.8125</v>
      </c>
      <c r="G22">
        <f t="shared" si="14"/>
        <v>437.125</v>
      </c>
      <c r="H22">
        <f t="shared" si="2"/>
        <v>0</v>
      </c>
      <c r="I22">
        <f t="shared" si="3"/>
        <v>-1.625</v>
      </c>
      <c r="J22">
        <f t="shared" si="4"/>
        <v>3295.25</v>
      </c>
      <c r="K22">
        <f t="shared" si="5"/>
        <v>0</v>
      </c>
      <c r="L22">
        <f t="shared" si="6"/>
        <v>-12.25</v>
      </c>
      <c r="M22">
        <v>35</v>
      </c>
      <c r="N22">
        <v>12.25</v>
      </c>
      <c r="O22">
        <v>12</v>
      </c>
      <c r="P22">
        <f t="shared" si="15"/>
        <v>12.125</v>
      </c>
      <c r="Q22">
        <f t="shared" si="16"/>
        <v>315.25</v>
      </c>
      <c r="R22">
        <f t="shared" si="9"/>
        <v>22.75</v>
      </c>
      <c r="S22">
        <f t="shared" si="10"/>
        <v>0</v>
      </c>
      <c r="T22">
        <f t="shared" si="11"/>
        <v>2376.5</v>
      </c>
      <c r="U22">
        <f t="shared" si="12"/>
        <v>171.5</v>
      </c>
      <c r="V22">
        <f t="shared" si="13"/>
        <v>0</v>
      </c>
      <c r="W22">
        <v>40</v>
      </c>
    </row>
    <row r="23" spans="1:23" x14ac:dyDescent="0.3">
      <c r="A23">
        <v>0</v>
      </c>
      <c r="C23" t="s">
        <v>44</v>
      </c>
      <c r="D23">
        <v>16</v>
      </c>
      <c r="E23">
        <v>16</v>
      </c>
      <c r="F23">
        <f t="shared" si="0"/>
        <v>16</v>
      </c>
      <c r="G23">
        <f t="shared" si="14"/>
        <v>416</v>
      </c>
      <c r="H23">
        <f t="shared" si="2"/>
        <v>21.125</v>
      </c>
      <c r="I23">
        <f t="shared" si="3"/>
        <v>0</v>
      </c>
      <c r="J23">
        <f t="shared" si="4"/>
        <v>3136</v>
      </c>
      <c r="K23">
        <f t="shared" si="5"/>
        <v>159.25</v>
      </c>
      <c r="L23">
        <f t="shared" si="6"/>
        <v>0</v>
      </c>
      <c r="M23">
        <v>35</v>
      </c>
      <c r="N23">
        <v>10</v>
      </c>
      <c r="O23">
        <v>9.75</v>
      </c>
      <c r="P23">
        <f t="shared" si="15"/>
        <v>9.875</v>
      </c>
      <c r="Q23">
        <f t="shared" si="16"/>
        <v>256.75</v>
      </c>
      <c r="R23">
        <f t="shared" si="9"/>
        <v>58.5</v>
      </c>
      <c r="S23">
        <f t="shared" si="10"/>
        <v>0</v>
      </c>
      <c r="T23">
        <f t="shared" si="11"/>
        <v>1935.5</v>
      </c>
      <c r="U23">
        <f t="shared" si="12"/>
        <v>441</v>
      </c>
      <c r="V23">
        <f t="shared" si="13"/>
        <v>0</v>
      </c>
      <c r="W23">
        <v>32</v>
      </c>
    </row>
    <row r="24" spans="1:23" x14ac:dyDescent="0.3">
      <c r="A24">
        <v>0</v>
      </c>
      <c r="C24" t="s">
        <v>45</v>
      </c>
      <c r="D24">
        <v>15.75</v>
      </c>
      <c r="E24">
        <v>15.75</v>
      </c>
      <c r="F24">
        <f t="shared" si="0"/>
        <v>15.75</v>
      </c>
      <c r="G24">
        <f t="shared" si="14"/>
        <v>409.5</v>
      </c>
      <c r="H24">
        <f t="shared" si="2"/>
        <v>6.5</v>
      </c>
      <c r="I24">
        <f t="shared" si="3"/>
        <v>0</v>
      </c>
      <c r="J24">
        <f t="shared" si="4"/>
        <v>3087</v>
      </c>
      <c r="K24">
        <f t="shared" si="5"/>
        <v>49</v>
      </c>
      <c r="L24">
        <f t="shared" si="6"/>
        <v>0</v>
      </c>
      <c r="M24">
        <v>42</v>
      </c>
      <c r="N24">
        <v>9.125</v>
      </c>
      <c r="O24">
        <v>9.25</v>
      </c>
      <c r="P24">
        <f t="shared" si="15"/>
        <v>9.1875</v>
      </c>
      <c r="Q24">
        <f t="shared" si="16"/>
        <v>238.875</v>
      </c>
      <c r="R24">
        <f t="shared" si="9"/>
        <v>17.875</v>
      </c>
      <c r="S24">
        <f t="shared" si="10"/>
        <v>0</v>
      </c>
      <c r="T24">
        <f t="shared" si="11"/>
        <v>1800.75</v>
      </c>
      <c r="U24">
        <f t="shared" si="12"/>
        <v>134.75</v>
      </c>
      <c r="V24">
        <f t="shared" si="13"/>
        <v>0</v>
      </c>
      <c r="W24">
        <v>45</v>
      </c>
    </row>
    <row r="25" spans="1:23" x14ac:dyDescent="0.3">
      <c r="A25">
        <v>0</v>
      </c>
      <c r="C25" t="s">
        <v>46</v>
      </c>
      <c r="D25">
        <v>14</v>
      </c>
      <c r="E25">
        <v>14.75</v>
      </c>
      <c r="F25">
        <f t="shared" si="0"/>
        <v>14.375</v>
      </c>
      <c r="G25">
        <f t="shared" si="14"/>
        <v>373.75</v>
      </c>
      <c r="H25">
        <f t="shared" si="2"/>
        <v>35.75</v>
      </c>
      <c r="I25">
        <f t="shared" si="3"/>
        <v>0</v>
      </c>
      <c r="J25">
        <f t="shared" si="4"/>
        <v>2817.5</v>
      </c>
      <c r="K25">
        <f t="shared" si="5"/>
        <v>269.5</v>
      </c>
      <c r="L25">
        <f t="shared" si="6"/>
        <v>0</v>
      </c>
      <c r="M25">
        <v>36</v>
      </c>
      <c r="N25">
        <v>6</v>
      </c>
      <c r="O25">
        <v>6.5</v>
      </c>
      <c r="P25">
        <f t="shared" si="15"/>
        <v>6.25</v>
      </c>
      <c r="Q25">
        <f t="shared" si="16"/>
        <v>162.5</v>
      </c>
      <c r="R25">
        <f t="shared" si="9"/>
        <v>76.375</v>
      </c>
      <c r="S25">
        <f t="shared" si="10"/>
        <v>0</v>
      </c>
      <c r="T25">
        <f t="shared" si="11"/>
        <v>1225</v>
      </c>
      <c r="U25">
        <f t="shared" si="12"/>
        <v>575.75</v>
      </c>
      <c r="V25">
        <f t="shared" si="13"/>
        <v>0</v>
      </c>
      <c r="W25">
        <v>28</v>
      </c>
    </row>
    <row r="26" spans="1:23" x14ac:dyDescent="0.3">
      <c r="A26">
        <v>0</v>
      </c>
      <c r="C26" t="s">
        <v>47</v>
      </c>
      <c r="D26">
        <v>13.5</v>
      </c>
      <c r="E26">
        <v>12.75</v>
      </c>
      <c r="F26">
        <f t="shared" si="0"/>
        <v>13.125</v>
      </c>
      <c r="G26">
        <f t="shared" si="14"/>
        <v>341.25</v>
      </c>
      <c r="H26">
        <f t="shared" si="2"/>
        <v>32.5</v>
      </c>
      <c r="I26">
        <f t="shared" si="3"/>
        <v>0</v>
      </c>
      <c r="J26">
        <f t="shared" si="4"/>
        <v>2572.5</v>
      </c>
      <c r="K26">
        <f t="shared" si="5"/>
        <v>245</v>
      </c>
      <c r="L26">
        <f t="shared" si="6"/>
        <v>0</v>
      </c>
      <c r="N26">
        <v>2.5</v>
      </c>
      <c r="O26">
        <v>2.25</v>
      </c>
      <c r="P26">
        <f t="shared" si="15"/>
        <v>2.375</v>
      </c>
      <c r="Q26">
        <f t="shared" si="16"/>
        <v>61.75</v>
      </c>
      <c r="R26">
        <f t="shared" si="9"/>
        <v>100.75</v>
      </c>
      <c r="S26">
        <f t="shared" si="10"/>
        <v>0</v>
      </c>
      <c r="T26">
        <f t="shared" si="11"/>
        <v>465.5</v>
      </c>
      <c r="U26">
        <f t="shared" si="12"/>
        <v>759.5</v>
      </c>
      <c r="V26">
        <f t="shared" si="13"/>
        <v>0</v>
      </c>
    </row>
    <row r="27" spans="1:23" x14ac:dyDescent="0.3">
      <c r="B27" t="s">
        <v>49</v>
      </c>
      <c r="C27" t="s">
        <v>47</v>
      </c>
      <c r="D27">
        <v>18.25</v>
      </c>
      <c r="E27">
        <v>17.75</v>
      </c>
      <c r="F27">
        <f t="shared" si="0"/>
        <v>18</v>
      </c>
      <c r="G27">
        <f t="shared" si="14"/>
        <v>468</v>
      </c>
      <c r="H27">
        <f t="shared" si="2"/>
        <v>0</v>
      </c>
      <c r="I27">
        <f t="shared" si="3"/>
        <v>-126.75</v>
      </c>
      <c r="J27">
        <f t="shared" si="4"/>
        <v>3528</v>
      </c>
      <c r="K27">
        <f t="shared" si="5"/>
        <v>0</v>
      </c>
      <c r="L27">
        <f t="shared" si="6"/>
        <v>-955.5</v>
      </c>
      <c r="N27">
        <v>19.5</v>
      </c>
      <c r="O27">
        <v>19</v>
      </c>
      <c r="P27">
        <f t="shared" si="15"/>
        <v>19.25</v>
      </c>
      <c r="Q27">
        <f t="shared" si="16"/>
        <v>500.5</v>
      </c>
      <c r="R27">
        <f t="shared" si="9"/>
        <v>0</v>
      </c>
      <c r="S27">
        <f t="shared" si="10"/>
        <v>-438.75</v>
      </c>
      <c r="T27">
        <f t="shared" si="11"/>
        <v>3773</v>
      </c>
      <c r="U27">
        <f t="shared" si="12"/>
        <v>0</v>
      </c>
      <c r="V27">
        <f t="shared" si="13"/>
        <v>-3307.5</v>
      </c>
    </row>
    <row r="28" spans="1:23" x14ac:dyDescent="0.3">
      <c r="A28" t="s">
        <v>28</v>
      </c>
      <c r="C28" t="s">
        <v>50</v>
      </c>
      <c r="D28">
        <v>17.75</v>
      </c>
      <c r="E28">
        <v>17.5</v>
      </c>
      <c r="F28">
        <f t="shared" si="0"/>
        <v>17.625</v>
      </c>
      <c r="G28">
        <f t="shared" si="14"/>
        <v>458.25</v>
      </c>
      <c r="H28">
        <f t="shared" si="2"/>
        <v>9.75</v>
      </c>
      <c r="I28">
        <f t="shared" si="3"/>
        <v>0</v>
      </c>
      <c r="J28">
        <f t="shared" si="4"/>
        <v>3454.5</v>
      </c>
      <c r="K28">
        <f t="shared" si="5"/>
        <v>73.5</v>
      </c>
      <c r="L28">
        <f t="shared" si="6"/>
        <v>0</v>
      </c>
      <c r="M28">
        <v>40</v>
      </c>
      <c r="N28">
        <v>17.25</v>
      </c>
      <c r="O28">
        <v>16.25</v>
      </c>
      <c r="P28">
        <f t="shared" si="15"/>
        <v>16.75</v>
      </c>
      <c r="Q28">
        <f t="shared" si="16"/>
        <v>435.5</v>
      </c>
      <c r="R28">
        <f t="shared" si="9"/>
        <v>65</v>
      </c>
      <c r="S28">
        <f t="shared" si="10"/>
        <v>0</v>
      </c>
      <c r="T28">
        <f t="shared" si="11"/>
        <v>3283</v>
      </c>
      <c r="U28">
        <f t="shared" si="12"/>
        <v>490</v>
      </c>
      <c r="V28">
        <f t="shared" si="13"/>
        <v>0</v>
      </c>
      <c r="W28">
        <v>43</v>
      </c>
    </row>
    <row r="29" spans="1:23" x14ac:dyDescent="0.3">
      <c r="A29">
        <v>0</v>
      </c>
      <c r="C29" t="s">
        <v>51</v>
      </c>
      <c r="D29">
        <v>17.375</v>
      </c>
      <c r="E29">
        <v>16.75</v>
      </c>
      <c r="F29">
        <f t="shared" si="0"/>
        <v>17.0625</v>
      </c>
      <c r="G29">
        <f t="shared" si="14"/>
        <v>443.625</v>
      </c>
      <c r="H29">
        <f t="shared" si="2"/>
        <v>14.625</v>
      </c>
      <c r="I29">
        <f t="shared" si="3"/>
        <v>0</v>
      </c>
      <c r="J29">
        <f t="shared" si="4"/>
        <v>3344.25</v>
      </c>
      <c r="K29">
        <f t="shared" si="5"/>
        <v>110.25</v>
      </c>
      <c r="L29">
        <f t="shared" si="6"/>
        <v>0</v>
      </c>
      <c r="M29">
        <v>48</v>
      </c>
      <c r="N29">
        <v>15.25</v>
      </c>
      <c r="O29">
        <v>15</v>
      </c>
      <c r="P29">
        <f t="shared" si="15"/>
        <v>15.125</v>
      </c>
      <c r="Q29">
        <f t="shared" si="16"/>
        <v>393.25</v>
      </c>
      <c r="R29">
        <f t="shared" si="9"/>
        <v>42.25</v>
      </c>
      <c r="S29">
        <f t="shared" si="10"/>
        <v>0</v>
      </c>
      <c r="T29">
        <f t="shared" si="11"/>
        <v>2964.5</v>
      </c>
      <c r="U29">
        <f t="shared" si="12"/>
        <v>318.5</v>
      </c>
      <c r="V29">
        <f t="shared" si="13"/>
        <v>0</v>
      </c>
      <c r="W29">
        <v>45</v>
      </c>
    </row>
    <row r="30" spans="1:23" x14ac:dyDescent="0.3">
      <c r="A30" t="s">
        <v>28</v>
      </c>
      <c r="C30" t="s">
        <v>52</v>
      </c>
      <c r="D30">
        <v>17</v>
      </c>
      <c r="E30">
        <v>16.75</v>
      </c>
      <c r="F30">
        <f t="shared" si="0"/>
        <v>16.875</v>
      </c>
      <c r="G30">
        <f t="shared" si="14"/>
        <v>438.75</v>
      </c>
      <c r="H30">
        <f t="shared" si="2"/>
        <v>4.875</v>
      </c>
      <c r="I30">
        <f t="shared" si="3"/>
        <v>0</v>
      </c>
      <c r="J30">
        <f t="shared" si="4"/>
        <v>3307.5</v>
      </c>
      <c r="K30">
        <f t="shared" si="5"/>
        <v>36.75</v>
      </c>
      <c r="L30">
        <f t="shared" si="6"/>
        <v>0</v>
      </c>
      <c r="M30">
        <v>58</v>
      </c>
      <c r="N30">
        <v>13</v>
      </c>
      <c r="O30">
        <v>12.375</v>
      </c>
      <c r="P30">
        <f t="shared" si="15"/>
        <v>12.6875</v>
      </c>
      <c r="Q30">
        <f t="shared" si="16"/>
        <v>329.875</v>
      </c>
      <c r="R30">
        <f t="shared" si="9"/>
        <v>63.375</v>
      </c>
      <c r="S30">
        <f t="shared" si="10"/>
        <v>0</v>
      </c>
      <c r="T30">
        <f t="shared" si="11"/>
        <v>2486.75</v>
      </c>
      <c r="U30">
        <f t="shared" si="12"/>
        <v>477.75</v>
      </c>
      <c r="V30">
        <f t="shared" si="13"/>
        <v>0</v>
      </c>
      <c r="W30">
        <v>45</v>
      </c>
    </row>
    <row r="31" spans="1:23" x14ac:dyDescent="0.3">
      <c r="A31">
        <v>0</v>
      </c>
      <c r="C31" t="s">
        <v>54</v>
      </c>
      <c r="D31">
        <v>15.875</v>
      </c>
      <c r="E31">
        <v>15.5</v>
      </c>
      <c r="F31">
        <f t="shared" si="0"/>
        <v>15.6875</v>
      </c>
      <c r="G31">
        <f t="shared" si="14"/>
        <v>407.875</v>
      </c>
      <c r="H31">
        <f t="shared" si="2"/>
        <v>30.875</v>
      </c>
      <c r="I31">
        <f t="shared" si="3"/>
        <v>0</v>
      </c>
      <c r="J31">
        <f t="shared" si="4"/>
        <v>3074.75</v>
      </c>
      <c r="K31">
        <f t="shared" si="5"/>
        <v>232.75</v>
      </c>
      <c r="L31">
        <f t="shared" si="6"/>
        <v>0</v>
      </c>
      <c r="M31">
        <v>58</v>
      </c>
      <c r="N31">
        <v>8.5</v>
      </c>
      <c r="O31">
        <v>8.25</v>
      </c>
      <c r="P31">
        <f t="shared" si="15"/>
        <v>8.375</v>
      </c>
      <c r="Q31">
        <f t="shared" si="16"/>
        <v>217.75</v>
      </c>
      <c r="R31">
        <f t="shared" si="9"/>
        <v>112.125</v>
      </c>
      <c r="S31">
        <f t="shared" si="10"/>
        <v>0</v>
      </c>
      <c r="T31">
        <f t="shared" si="11"/>
        <v>1641.5</v>
      </c>
      <c r="U31">
        <f t="shared" si="12"/>
        <v>845.25</v>
      </c>
      <c r="V31">
        <f t="shared" si="13"/>
        <v>0</v>
      </c>
      <c r="W31">
        <v>62</v>
      </c>
    </row>
    <row r="32" spans="1:23" x14ac:dyDescent="0.3">
      <c r="A32" t="s">
        <v>53</v>
      </c>
      <c r="C32" t="s">
        <v>55</v>
      </c>
      <c r="D32">
        <v>16.75</v>
      </c>
      <c r="E32">
        <v>16.5</v>
      </c>
      <c r="F32">
        <f t="shared" si="0"/>
        <v>16.625</v>
      </c>
      <c r="G32">
        <f t="shared" si="14"/>
        <v>432.25</v>
      </c>
      <c r="H32">
        <f t="shared" si="2"/>
        <v>0</v>
      </c>
      <c r="I32">
        <f t="shared" si="3"/>
        <v>-24.375</v>
      </c>
      <c r="J32">
        <f t="shared" si="4"/>
        <v>3258.5</v>
      </c>
      <c r="K32">
        <f t="shared" si="5"/>
        <v>0</v>
      </c>
      <c r="L32">
        <f t="shared" si="6"/>
        <v>-183.75</v>
      </c>
      <c r="M32">
        <v>60</v>
      </c>
      <c r="N32">
        <v>8.25</v>
      </c>
      <c r="O32">
        <v>8</v>
      </c>
      <c r="P32">
        <f t="shared" si="15"/>
        <v>8.125</v>
      </c>
      <c r="Q32">
        <f t="shared" si="16"/>
        <v>211.25</v>
      </c>
      <c r="R32">
        <f t="shared" si="9"/>
        <v>6.5</v>
      </c>
      <c r="S32">
        <f t="shared" si="10"/>
        <v>0</v>
      </c>
      <c r="T32">
        <f t="shared" si="11"/>
        <v>1592.5</v>
      </c>
      <c r="U32">
        <f t="shared" si="12"/>
        <v>49</v>
      </c>
      <c r="V32">
        <f t="shared" si="13"/>
        <v>0</v>
      </c>
      <c r="W32">
        <v>58</v>
      </c>
    </row>
    <row r="33" spans="1:23" x14ac:dyDescent="0.3">
      <c r="A33" t="s">
        <v>57</v>
      </c>
      <c r="C33" t="s">
        <v>56</v>
      </c>
      <c r="D33">
        <v>17.5</v>
      </c>
      <c r="E33">
        <v>17.125</v>
      </c>
      <c r="F33">
        <f t="shared" si="0"/>
        <v>17.3125</v>
      </c>
      <c r="G33">
        <f t="shared" si="14"/>
        <v>450.125</v>
      </c>
      <c r="H33">
        <f t="shared" si="2"/>
        <v>0</v>
      </c>
      <c r="I33">
        <f t="shared" si="3"/>
        <v>-17.875</v>
      </c>
      <c r="J33">
        <f t="shared" si="4"/>
        <v>3393.25</v>
      </c>
      <c r="K33">
        <f t="shared" si="5"/>
        <v>0</v>
      </c>
      <c r="L33">
        <f t="shared" si="6"/>
        <v>-134.75</v>
      </c>
      <c r="M33">
        <v>63</v>
      </c>
      <c r="N33">
        <v>6.375</v>
      </c>
      <c r="O33">
        <v>6.375</v>
      </c>
      <c r="P33">
        <f t="shared" si="15"/>
        <v>6.375</v>
      </c>
      <c r="Q33">
        <f t="shared" si="16"/>
        <v>165.75</v>
      </c>
      <c r="R33">
        <f t="shared" si="9"/>
        <v>45.5</v>
      </c>
      <c r="S33">
        <f t="shared" si="10"/>
        <v>0</v>
      </c>
      <c r="T33">
        <f t="shared" si="11"/>
        <v>1249.5</v>
      </c>
      <c r="U33">
        <f t="shared" si="12"/>
        <v>343</v>
      </c>
      <c r="V33">
        <f t="shared" si="13"/>
        <v>0</v>
      </c>
      <c r="W33">
        <v>58</v>
      </c>
    </row>
    <row r="34" spans="1:23" x14ac:dyDescent="0.3">
      <c r="A34" t="s">
        <v>26</v>
      </c>
      <c r="C34" t="s">
        <v>58</v>
      </c>
      <c r="D34">
        <v>16.625</v>
      </c>
      <c r="E34">
        <v>16</v>
      </c>
      <c r="F34">
        <f t="shared" si="0"/>
        <v>16.3125</v>
      </c>
      <c r="G34">
        <f t="shared" si="14"/>
        <v>424.125</v>
      </c>
      <c r="H34">
        <f t="shared" si="2"/>
        <v>26</v>
      </c>
      <c r="I34">
        <f t="shared" si="3"/>
        <v>0</v>
      </c>
      <c r="J34">
        <f t="shared" si="4"/>
        <v>3197.25</v>
      </c>
      <c r="K34">
        <f t="shared" si="5"/>
        <v>196</v>
      </c>
      <c r="L34">
        <f t="shared" si="6"/>
        <v>0</v>
      </c>
      <c r="M34">
        <v>78</v>
      </c>
      <c r="N34">
        <v>3</v>
      </c>
      <c r="O34">
        <v>3</v>
      </c>
      <c r="P34">
        <f t="shared" si="15"/>
        <v>3</v>
      </c>
      <c r="Q34">
        <f t="shared" si="16"/>
        <v>78</v>
      </c>
      <c r="R34">
        <f t="shared" si="9"/>
        <v>87.75</v>
      </c>
      <c r="S34">
        <f t="shared" si="10"/>
        <v>0</v>
      </c>
      <c r="T34">
        <f t="shared" si="11"/>
        <v>588</v>
      </c>
      <c r="U34">
        <f t="shared" si="12"/>
        <v>661.5</v>
      </c>
      <c r="V34">
        <f t="shared" si="13"/>
        <v>0</v>
      </c>
      <c r="W34" t="s">
        <v>39</v>
      </c>
    </row>
    <row r="35" spans="1:23" x14ac:dyDescent="0.3">
      <c r="B35" t="s">
        <v>48</v>
      </c>
      <c r="C35" t="s">
        <v>59</v>
      </c>
      <c r="D35">
        <v>16</v>
      </c>
      <c r="E35">
        <v>16</v>
      </c>
      <c r="F35">
        <f t="shared" si="0"/>
        <v>16</v>
      </c>
      <c r="G35">
        <f t="shared" si="14"/>
        <v>416</v>
      </c>
      <c r="H35">
        <f t="shared" si="2"/>
        <v>8.125</v>
      </c>
      <c r="I35">
        <f t="shared" si="3"/>
        <v>0</v>
      </c>
      <c r="J35">
        <f t="shared" si="4"/>
        <v>3136</v>
      </c>
      <c r="K35">
        <f t="shared" si="5"/>
        <v>61.25</v>
      </c>
      <c r="L35">
        <f t="shared" si="6"/>
        <v>0</v>
      </c>
      <c r="M35">
        <v>86</v>
      </c>
      <c r="N35">
        <v>19.5</v>
      </c>
      <c r="O35">
        <v>19.5</v>
      </c>
      <c r="P35">
        <f t="shared" si="15"/>
        <v>19.5</v>
      </c>
      <c r="Q35">
        <f t="shared" si="16"/>
        <v>507</v>
      </c>
      <c r="R35">
        <f t="shared" si="9"/>
        <v>0</v>
      </c>
      <c r="S35">
        <f t="shared" si="10"/>
        <v>-429</v>
      </c>
      <c r="T35">
        <f t="shared" si="11"/>
        <v>3822</v>
      </c>
      <c r="U35">
        <f t="shared" si="12"/>
        <v>0</v>
      </c>
      <c r="V35">
        <f t="shared" si="13"/>
        <v>-3234</v>
      </c>
      <c r="W35">
        <v>84</v>
      </c>
    </row>
    <row r="36" spans="1:23" x14ac:dyDescent="0.3">
      <c r="A36">
        <v>0</v>
      </c>
      <c r="C36" t="s">
        <v>60</v>
      </c>
      <c r="D36">
        <v>15.875</v>
      </c>
      <c r="E36">
        <v>15.5</v>
      </c>
      <c r="F36">
        <f t="shared" si="0"/>
        <v>15.6875</v>
      </c>
      <c r="G36">
        <f t="shared" si="14"/>
        <v>407.875</v>
      </c>
      <c r="H36">
        <f t="shared" si="2"/>
        <v>8.125</v>
      </c>
      <c r="I36">
        <f t="shared" si="3"/>
        <v>0</v>
      </c>
      <c r="J36">
        <f t="shared" si="4"/>
        <v>3074.75</v>
      </c>
      <c r="K36">
        <f t="shared" si="5"/>
        <v>61.25</v>
      </c>
      <c r="L36">
        <f t="shared" si="6"/>
        <v>0</v>
      </c>
      <c r="M36">
        <v>84</v>
      </c>
      <c r="N36">
        <v>18</v>
      </c>
      <c r="O36">
        <v>17.125</v>
      </c>
      <c r="P36">
        <f t="shared" si="15"/>
        <v>17.5625</v>
      </c>
      <c r="Q36">
        <f t="shared" si="16"/>
        <v>456.625</v>
      </c>
      <c r="R36">
        <f t="shared" si="9"/>
        <v>50.375</v>
      </c>
      <c r="S36">
        <f t="shared" si="10"/>
        <v>0</v>
      </c>
      <c r="T36">
        <f t="shared" si="11"/>
        <v>3442.25</v>
      </c>
      <c r="U36">
        <f t="shared" si="12"/>
        <v>379.75</v>
      </c>
      <c r="V36">
        <f t="shared" si="13"/>
        <v>0</v>
      </c>
      <c r="W36">
        <v>85</v>
      </c>
    </row>
    <row r="37" spans="1:23" x14ac:dyDescent="0.3">
      <c r="A37">
        <v>0</v>
      </c>
      <c r="C37" t="s">
        <v>61</v>
      </c>
      <c r="D37">
        <v>14</v>
      </c>
      <c r="E37">
        <v>14</v>
      </c>
      <c r="F37">
        <f t="shared" si="0"/>
        <v>14</v>
      </c>
      <c r="G37">
        <f t="shared" si="14"/>
        <v>364</v>
      </c>
      <c r="H37">
        <f t="shared" si="2"/>
        <v>43.875</v>
      </c>
      <c r="I37">
        <f t="shared" si="3"/>
        <v>0</v>
      </c>
      <c r="J37">
        <f t="shared" si="4"/>
        <v>2744</v>
      </c>
      <c r="K37">
        <f t="shared" si="5"/>
        <v>330.75</v>
      </c>
      <c r="L37">
        <f t="shared" si="6"/>
        <v>0</v>
      </c>
      <c r="M37">
        <v>85</v>
      </c>
      <c r="N37">
        <v>11.5</v>
      </c>
      <c r="O37">
        <v>11.5</v>
      </c>
      <c r="P37">
        <f t="shared" si="15"/>
        <v>11.5</v>
      </c>
      <c r="Q37">
        <f t="shared" si="16"/>
        <v>299</v>
      </c>
      <c r="R37">
        <f t="shared" si="9"/>
        <v>157.625</v>
      </c>
      <c r="S37">
        <f t="shared" si="10"/>
        <v>0</v>
      </c>
      <c r="T37">
        <f t="shared" si="11"/>
        <v>2254</v>
      </c>
      <c r="U37">
        <f t="shared" si="12"/>
        <v>1188.25</v>
      </c>
      <c r="V37">
        <f t="shared" si="13"/>
        <v>0</v>
      </c>
      <c r="W37">
        <v>79</v>
      </c>
    </row>
    <row r="38" spans="1:23" x14ac:dyDescent="0.3">
      <c r="A38">
        <v>0</v>
      </c>
      <c r="C38" t="s">
        <v>62</v>
      </c>
      <c r="D38">
        <v>13</v>
      </c>
      <c r="E38">
        <v>13</v>
      </c>
      <c r="F38">
        <f t="shared" si="0"/>
        <v>13</v>
      </c>
      <c r="G38">
        <f t="shared" si="14"/>
        <v>338</v>
      </c>
      <c r="H38">
        <f t="shared" si="2"/>
        <v>26</v>
      </c>
      <c r="I38">
        <f t="shared" si="3"/>
        <v>0</v>
      </c>
      <c r="J38">
        <f t="shared" si="4"/>
        <v>2548</v>
      </c>
      <c r="K38">
        <f t="shared" si="5"/>
        <v>196</v>
      </c>
      <c r="L38">
        <f t="shared" si="6"/>
        <v>0</v>
      </c>
      <c r="M38">
        <v>85</v>
      </c>
      <c r="N38">
        <v>7.75</v>
      </c>
      <c r="O38">
        <v>7.5</v>
      </c>
      <c r="P38">
        <f t="shared" si="15"/>
        <v>7.625</v>
      </c>
      <c r="Q38">
        <f t="shared" si="16"/>
        <v>198.25</v>
      </c>
      <c r="R38">
        <f t="shared" si="9"/>
        <v>100.75</v>
      </c>
      <c r="S38">
        <f t="shared" si="10"/>
        <v>0</v>
      </c>
      <c r="T38">
        <f t="shared" si="11"/>
        <v>1494.5</v>
      </c>
      <c r="U38">
        <f t="shared" si="12"/>
        <v>759.5</v>
      </c>
      <c r="V38">
        <f t="shared" si="13"/>
        <v>0</v>
      </c>
      <c r="W38">
        <v>73</v>
      </c>
    </row>
    <row r="39" spans="1:23" x14ac:dyDescent="0.3">
      <c r="C39" t="s">
        <v>63</v>
      </c>
      <c r="D39">
        <v>12.25</v>
      </c>
      <c r="E39">
        <v>12</v>
      </c>
      <c r="F39">
        <f t="shared" si="0"/>
        <v>12.125</v>
      </c>
      <c r="G39">
        <f t="shared" si="14"/>
        <v>315.25</v>
      </c>
      <c r="H39">
        <f t="shared" si="2"/>
        <v>22.75</v>
      </c>
      <c r="I39">
        <f t="shared" si="3"/>
        <v>0</v>
      </c>
      <c r="J39">
        <f t="shared" si="4"/>
        <v>2376.5</v>
      </c>
      <c r="K39">
        <f t="shared" si="5"/>
        <v>171.5</v>
      </c>
      <c r="L39">
        <f t="shared" si="6"/>
        <v>0</v>
      </c>
      <c r="M39">
        <v>85</v>
      </c>
      <c r="N39">
        <v>5.5</v>
      </c>
      <c r="O39">
        <v>5.5</v>
      </c>
      <c r="P39">
        <f t="shared" si="15"/>
        <v>5.5</v>
      </c>
      <c r="Q39">
        <f t="shared" si="16"/>
        <v>143</v>
      </c>
      <c r="R39">
        <f t="shared" si="9"/>
        <v>55.25</v>
      </c>
      <c r="S39">
        <f t="shared" si="10"/>
        <v>0</v>
      </c>
      <c r="T39">
        <f t="shared" si="11"/>
        <v>1078</v>
      </c>
      <c r="U39">
        <f t="shared" si="12"/>
        <v>416.5</v>
      </c>
      <c r="V39">
        <f t="shared" si="13"/>
        <v>0</v>
      </c>
      <c r="W39" t="s">
        <v>39</v>
      </c>
    </row>
    <row r="40" spans="1:23" x14ac:dyDescent="0.3">
      <c r="A40" t="s">
        <v>64</v>
      </c>
      <c r="C40" t="s">
        <v>65</v>
      </c>
      <c r="D40">
        <v>12</v>
      </c>
      <c r="E40">
        <v>12</v>
      </c>
      <c r="F40">
        <f t="shared" si="0"/>
        <v>12</v>
      </c>
      <c r="G40">
        <f t="shared" si="14"/>
        <v>312</v>
      </c>
      <c r="H40">
        <f t="shared" si="2"/>
        <v>3.25</v>
      </c>
      <c r="I40">
        <f t="shared" si="3"/>
        <v>0</v>
      </c>
      <c r="J40">
        <f t="shared" si="4"/>
        <v>2352</v>
      </c>
      <c r="K40">
        <f t="shared" si="5"/>
        <v>24.5</v>
      </c>
      <c r="L40">
        <f t="shared" si="6"/>
        <v>0</v>
      </c>
      <c r="M40">
        <v>84</v>
      </c>
      <c r="N40">
        <v>3</v>
      </c>
      <c r="O40">
        <v>3</v>
      </c>
      <c r="P40">
        <f t="shared" si="15"/>
        <v>3</v>
      </c>
      <c r="Q40">
        <f t="shared" si="16"/>
        <v>78</v>
      </c>
      <c r="R40">
        <f t="shared" si="9"/>
        <v>65</v>
      </c>
      <c r="S40">
        <f t="shared" si="10"/>
        <v>0</v>
      </c>
      <c r="T40">
        <f t="shared" si="11"/>
        <v>588</v>
      </c>
      <c r="U40">
        <f t="shared" si="12"/>
        <v>490</v>
      </c>
      <c r="V40">
        <f t="shared" si="13"/>
        <v>0</v>
      </c>
      <c r="W40" t="s">
        <v>39</v>
      </c>
    </row>
    <row r="41" spans="1:23" x14ac:dyDescent="0.3">
      <c r="A41" t="s">
        <v>64</v>
      </c>
      <c r="C41" t="s">
        <v>66</v>
      </c>
      <c r="D41">
        <v>11</v>
      </c>
      <c r="E41">
        <v>11</v>
      </c>
      <c r="F41">
        <f t="shared" si="0"/>
        <v>11</v>
      </c>
      <c r="G41">
        <f t="shared" si="14"/>
        <v>286</v>
      </c>
      <c r="H41">
        <f t="shared" si="2"/>
        <v>26</v>
      </c>
      <c r="I41">
        <f t="shared" si="3"/>
        <v>0</v>
      </c>
      <c r="J41">
        <f t="shared" si="4"/>
        <v>2156</v>
      </c>
      <c r="K41">
        <f t="shared" si="5"/>
        <v>196</v>
      </c>
      <c r="L41">
        <f t="shared" si="6"/>
        <v>0</v>
      </c>
      <c r="M41">
        <v>82</v>
      </c>
      <c r="N41">
        <v>0</v>
      </c>
      <c r="O41">
        <v>0.125</v>
      </c>
      <c r="P41">
        <f t="shared" si="15"/>
        <v>6.25E-2</v>
      </c>
      <c r="Q41">
        <f t="shared" si="16"/>
        <v>1.625</v>
      </c>
      <c r="R41">
        <f t="shared" si="9"/>
        <v>76.375</v>
      </c>
      <c r="S41">
        <f t="shared" si="10"/>
        <v>0</v>
      </c>
      <c r="T41">
        <f t="shared" si="11"/>
        <v>12.25</v>
      </c>
      <c r="U41">
        <f t="shared" si="12"/>
        <v>575.75</v>
      </c>
      <c r="V41">
        <f t="shared" si="13"/>
        <v>0</v>
      </c>
      <c r="W41" t="s">
        <v>39</v>
      </c>
    </row>
    <row r="42" spans="1:23" x14ac:dyDescent="0.3">
      <c r="B42" t="s">
        <v>49</v>
      </c>
      <c r="C42" t="s">
        <v>66</v>
      </c>
      <c r="D42">
        <v>18</v>
      </c>
      <c r="E42">
        <v>17.875</v>
      </c>
      <c r="F42">
        <f t="shared" si="0"/>
        <v>17.9375</v>
      </c>
      <c r="G42">
        <f t="shared" si="14"/>
        <v>466.375</v>
      </c>
      <c r="H42">
        <f t="shared" si="2"/>
        <v>0</v>
      </c>
      <c r="I42">
        <f t="shared" si="3"/>
        <v>-180.375</v>
      </c>
      <c r="J42">
        <f t="shared" si="4"/>
        <v>3515.75</v>
      </c>
      <c r="K42">
        <f t="shared" si="5"/>
        <v>0</v>
      </c>
      <c r="L42">
        <f t="shared" si="6"/>
        <v>-1359.75</v>
      </c>
      <c r="N42">
        <v>22.875</v>
      </c>
      <c r="O42">
        <v>22.75</v>
      </c>
      <c r="P42">
        <f t="shared" si="15"/>
        <v>22.8125</v>
      </c>
      <c r="Q42">
        <f t="shared" si="16"/>
        <v>593.125</v>
      </c>
      <c r="R42">
        <f t="shared" si="9"/>
        <v>0</v>
      </c>
      <c r="S42">
        <f t="shared" si="10"/>
        <v>-591.5</v>
      </c>
      <c r="T42">
        <f t="shared" si="11"/>
        <v>4471.25</v>
      </c>
      <c r="U42">
        <f t="shared" si="12"/>
        <v>0</v>
      </c>
      <c r="V42">
        <f t="shared" si="13"/>
        <v>-4459</v>
      </c>
    </row>
    <row r="43" spans="1:23" x14ac:dyDescent="0.3">
      <c r="C43" t="s">
        <v>67</v>
      </c>
      <c r="D43">
        <v>17.375</v>
      </c>
      <c r="E43">
        <v>17.25</v>
      </c>
      <c r="F43">
        <f t="shared" si="0"/>
        <v>17.3125</v>
      </c>
      <c r="G43">
        <f t="shared" si="14"/>
        <v>450.125</v>
      </c>
      <c r="H43">
        <f t="shared" si="2"/>
        <v>16.25</v>
      </c>
      <c r="I43">
        <f t="shared" si="3"/>
        <v>0</v>
      </c>
      <c r="J43">
        <f t="shared" si="4"/>
        <v>3393.25</v>
      </c>
      <c r="K43">
        <f t="shared" si="5"/>
        <v>122.5</v>
      </c>
      <c r="L43">
        <f t="shared" si="6"/>
        <v>0</v>
      </c>
      <c r="M43">
        <v>82</v>
      </c>
      <c r="N43">
        <v>21</v>
      </c>
      <c r="O43">
        <v>20.75</v>
      </c>
      <c r="P43">
        <f t="shared" si="15"/>
        <v>20.875</v>
      </c>
      <c r="Q43">
        <f t="shared" si="16"/>
        <v>542.75</v>
      </c>
      <c r="R43">
        <f t="shared" si="9"/>
        <v>50.375</v>
      </c>
      <c r="S43">
        <f t="shared" si="10"/>
        <v>0</v>
      </c>
      <c r="T43">
        <f t="shared" si="11"/>
        <v>4091.5</v>
      </c>
      <c r="U43">
        <f t="shared" si="12"/>
        <v>379.75</v>
      </c>
      <c r="V43">
        <f t="shared" si="13"/>
        <v>0</v>
      </c>
      <c r="W43" t="s">
        <v>39</v>
      </c>
    </row>
    <row r="44" spans="1:23" x14ac:dyDescent="0.3">
      <c r="C44" t="s">
        <v>68</v>
      </c>
      <c r="D44">
        <v>16.875</v>
      </c>
      <c r="E44">
        <v>16.875</v>
      </c>
      <c r="F44">
        <f t="shared" si="0"/>
        <v>16.875</v>
      </c>
      <c r="G44">
        <f t="shared" si="14"/>
        <v>438.75</v>
      </c>
      <c r="H44">
        <f t="shared" si="2"/>
        <v>11.375</v>
      </c>
      <c r="I44">
        <f t="shared" si="3"/>
        <v>0</v>
      </c>
      <c r="J44">
        <f t="shared" si="4"/>
        <v>3307.5</v>
      </c>
      <c r="K44">
        <f t="shared" si="5"/>
        <v>85.75</v>
      </c>
      <c r="L44">
        <f t="shared" si="6"/>
        <v>0</v>
      </c>
      <c r="M44">
        <v>78</v>
      </c>
      <c r="N44">
        <v>18</v>
      </c>
      <c r="O44">
        <v>17.875</v>
      </c>
      <c r="P44">
        <f t="shared" si="15"/>
        <v>17.9375</v>
      </c>
      <c r="Q44">
        <f t="shared" si="16"/>
        <v>466.375</v>
      </c>
      <c r="R44">
        <f t="shared" si="9"/>
        <v>76.375</v>
      </c>
      <c r="S44">
        <f t="shared" si="10"/>
        <v>0</v>
      </c>
      <c r="T44">
        <f t="shared" si="11"/>
        <v>3515.75</v>
      </c>
      <c r="U44">
        <f t="shared" si="12"/>
        <v>575.75</v>
      </c>
      <c r="V44">
        <f t="shared" si="13"/>
        <v>0</v>
      </c>
      <c r="W44" t="s">
        <v>39</v>
      </c>
    </row>
    <row r="45" spans="1:23" x14ac:dyDescent="0.3">
      <c r="C45" t="s">
        <v>69</v>
      </c>
      <c r="D45">
        <v>16.25</v>
      </c>
      <c r="E45">
        <v>16.125</v>
      </c>
      <c r="F45">
        <f t="shared" si="0"/>
        <v>16.1875</v>
      </c>
      <c r="G45">
        <f t="shared" si="14"/>
        <v>420.875</v>
      </c>
      <c r="H45">
        <f t="shared" si="2"/>
        <v>17.875</v>
      </c>
      <c r="I45">
        <f t="shared" si="3"/>
        <v>0</v>
      </c>
      <c r="J45">
        <f t="shared" si="4"/>
        <v>3172.75</v>
      </c>
      <c r="K45">
        <f t="shared" si="5"/>
        <v>134.75</v>
      </c>
      <c r="L45">
        <f t="shared" si="6"/>
        <v>0</v>
      </c>
      <c r="M45">
        <v>78</v>
      </c>
      <c r="N45">
        <v>15.5</v>
      </c>
      <c r="O45">
        <v>15.5</v>
      </c>
      <c r="P45">
        <f t="shared" si="15"/>
        <v>15.5</v>
      </c>
      <c r="Q45">
        <f t="shared" si="16"/>
        <v>403</v>
      </c>
      <c r="R45">
        <f t="shared" si="9"/>
        <v>63.375</v>
      </c>
      <c r="S45">
        <f t="shared" si="10"/>
        <v>0</v>
      </c>
      <c r="T45">
        <f t="shared" si="11"/>
        <v>3038</v>
      </c>
      <c r="U45">
        <f t="shared" si="12"/>
        <v>477.75</v>
      </c>
      <c r="V45">
        <f t="shared" si="13"/>
        <v>0</v>
      </c>
      <c r="W45" t="s">
        <v>39</v>
      </c>
    </row>
    <row r="46" spans="1:23" x14ac:dyDescent="0.3">
      <c r="A46" t="s">
        <v>70</v>
      </c>
      <c r="C46" t="s">
        <v>71</v>
      </c>
      <c r="D46">
        <v>18.25</v>
      </c>
      <c r="E46">
        <v>18.125</v>
      </c>
      <c r="F46">
        <f t="shared" si="0"/>
        <v>18.1875</v>
      </c>
      <c r="G46">
        <f t="shared" si="14"/>
        <v>472.875</v>
      </c>
      <c r="H46">
        <f t="shared" si="2"/>
        <v>0</v>
      </c>
      <c r="I46">
        <f t="shared" si="3"/>
        <v>-52</v>
      </c>
      <c r="J46">
        <f t="shared" si="4"/>
        <v>3564.75</v>
      </c>
      <c r="K46">
        <f t="shared" si="5"/>
        <v>0</v>
      </c>
      <c r="L46">
        <f t="shared" si="6"/>
        <v>-392</v>
      </c>
      <c r="M46">
        <v>73</v>
      </c>
      <c r="N46">
        <v>16.875</v>
      </c>
      <c r="O46">
        <v>16.5</v>
      </c>
      <c r="P46">
        <f t="shared" si="15"/>
        <v>16.6875</v>
      </c>
      <c r="Q46">
        <f t="shared" si="16"/>
        <v>433.875</v>
      </c>
      <c r="R46">
        <f t="shared" si="9"/>
        <v>0</v>
      </c>
      <c r="S46">
        <f t="shared" si="10"/>
        <v>-30.875</v>
      </c>
      <c r="T46">
        <f t="shared" si="11"/>
        <v>3270.75</v>
      </c>
      <c r="U46">
        <f t="shared" si="12"/>
        <v>0</v>
      </c>
      <c r="V46">
        <f t="shared" si="13"/>
        <v>-232.75</v>
      </c>
      <c r="W46" t="s">
        <v>39</v>
      </c>
    </row>
    <row r="47" spans="1:23" x14ac:dyDescent="0.3">
      <c r="A47" t="s">
        <v>72</v>
      </c>
      <c r="C47" t="s">
        <v>73</v>
      </c>
      <c r="D47">
        <v>18.5</v>
      </c>
      <c r="E47">
        <v>18.5</v>
      </c>
      <c r="F47">
        <f t="shared" si="0"/>
        <v>18.5</v>
      </c>
      <c r="G47">
        <f t="shared" si="14"/>
        <v>481</v>
      </c>
      <c r="H47">
        <f t="shared" si="2"/>
        <v>0</v>
      </c>
      <c r="I47">
        <f t="shared" si="3"/>
        <v>-8.125</v>
      </c>
      <c r="J47">
        <f t="shared" si="4"/>
        <v>3626</v>
      </c>
      <c r="K47">
        <f t="shared" si="5"/>
        <v>0</v>
      </c>
      <c r="L47">
        <f t="shared" si="6"/>
        <v>-61.25</v>
      </c>
      <c r="M47">
        <v>75</v>
      </c>
      <c r="N47">
        <v>16.125</v>
      </c>
      <c r="O47">
        <v>16</v>
      </c>
      <c r="P47">
        <f t="shared" si="15"/>
        <v>16.0625</v>
      </c>
      <c r="Q47">
        <f t="shared" si="16"/>
        <v>417.625</v>
      </c>
      <c r="R47">
        <f t="shared" si="9"/>
        <v>16.25</v>
      </c>
      <c r="S47">
        <f t="shared" si="10"/>
        <v>0</v>
      </c>
      <c r="T47">
        <f t="shared" si="11"/>
        <v>3148.25</v>
      </c>
      <c r="U47">
        <f t="shared" si="12"/>
        <v>122.5</v>
      </c>
      <c r="V47">
        <f t="shared" si="13"/>
        <v>0</v>
      </c>
      <c r="W47" t="s">
        <v>39</v>
      </c>
    </row>
    <row r="48" spans="1:23" x14ac:dyDescent="0.3">
      <c r="A48" t="s">
        <v>74</v>
      </c>
      <c r="C48" t="s">
        <v>75</v>
      </c>
      <c r="D48">
        <v>19.25</v>
      </c>
      <c r="E48">
        <v>19.125</v>
      </c>
      <c r="F48">
        <f t="shared" si="0"/>
        <v>19.1875</v>
      </c>
      <c r="G48">
        <f t="shared" si="14"/>
        <v>498.875</v>
      </c>
      <c r="H48">
        <f t="shared" si="2"/>
        <v>0</v>
      </c>
      <c r="I48">
        <f t="shared" si="3"/>
        <v>-17.875</v>
      </c>
      <c r="J48">
        <f t="shared" si="4"/>
        <v>3760.75</v>
      </c>
      <c r="K48">
        <f t="shared" si="5"/>
        <v>0</v>
      </c>
      <c r="L48">
        <f t="shared" si="6"/>
        <v>-134.75</v>
      </c>
      <c r="M48">
        <v>70</v>
      </c>
      <c r="N48">
        <v>15</v>
      </c>
      <c r="O48">
        <v>15.5</v>
      </c>
      <c r="P48">
        <f t="shared" si="15"/>
        <v>15.25</v>
      </c>
      <c r="Q48">
        <f t="shared" si="16"/>
        <v>396.5</v>
      </c>
      <c r="R48">
        <f t="shared" si="9"/>
        <v>21.125</v>
      </c>
      <c r="S48">
        <f t="shared" si="10"/>
        <v>0</v>
      </c>
      <c r="T48">
        <f t="shared" si="11"/>
        <v>2989</v>
      </c>
      <c r="U48">
        <f t="shared" si="12"/>
        <v>159.25</v>
      </c>
      <c r="V48">
        <f t="shared" si="13"/>
        <v>0</v>
      </c>
      <c r="W48" t="s">
        <v>39</v>
      </c>
    </row>
    <row r="49" spans="1:23" x14ac:dyDescent="0.3">
      <c r="A49">
        <v>0</v>
      </c>
      <c r="C49" t="s">
        <v>76</v>
      </c>
      <c r="D49">
        <v>18.25</v>
      </c>
      <c r="E49">
        <v>18.25</v>
      </c>
      <c r="F49">
        <f t="shared" si="0"/>
        <v>18.25</v>
      </c>
      <c r="G49">
        <f t="shared" si="14"/>
        <v>474.5</v>
      </c>
      <c r="H49">
        <f t="shared" si="2"/>
        <v>24.375</v>
      </c>
      <c r="I49">
        <f t="shared" si="3"/>
        <v>0</v>
      </c>
      <c r="J49">
        <f t="shared" si="4"/>
        <v>3577</v>
      </c>
      <c r="K49">
        <f t="shared" si="5"/>
        <v>183.75</v>
      </c>
      <c r="L49">
        <f t="shared" si="6"/>
        <v>0</v>
      </c>
      <c r="M49">
        <v>68</v>
      </c>
      <c r="N49">
        <v>12.5</v>
      </c>
      <c r="O49">
        <v>12.25</v>
      </c>
      <c r="P49">
        <f t="shared" si="15"/>
        <v>12.375</v>
      </c>
      <c r="Q49">
        <f t="shared" si="16"/>
        <v>321.75</v>
      </c>
      <c r="R49">
        <f t="shared" si="9"/>
        <v>74.75</v>
      </c>
      <c r="S49">
        <f t="shared" si="10"/>
        <v>0</v>
      </c>
      <c r="T49">
        <f t="shared" si="11"/>
        <v>2425.5</v>
      </c>
      <c r="U49">
        <f t="shared" si="12"/>
        <v>563.5</v>
      </c>
      <c r="V49">
        <f t="shared" si="13"/>
        <v>0</v>
      </c>
      <c r="W49" t="s">
        <v>39</v>
      </c>
    </row>
  </sheetData>
  <mergeCells count="1">
    <mergeCell ref="A1:W1"/>
  </mergeCells>
  <pageMargins left="0.7" right="0.7" top="0.75" bottom="0.75" header="0.3" footer="0.3"/>
  <pageSetup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D9B9-6512-4AA1-B2C3-1F7B3C20D249}">
  <sheetPr>
    <pageSetUpPr fitToPage="1"/>
  </sheetPr>
  <dimension ref="A1:E97"/>
  <sheetViews>
    <sheetView workbookViewId="0">
      <selection activeCell="G11" sqref="G11"/>
    </sheetView>
  </sheetViews>
  <sheetFormatPr defaultRowHeight="14.4" x14ac:dyDescent="0.3"/>
  <cols>
    <col min="1" max="1" width="27" style="44" customWidth="1"/>
    <col min="2" max="5" width="18.5546875" customWidth="1"/>
  </cols>
  <sheetData>
    <row r="1" spans="1:5" ht="28.8" x14ac:dyDescent="0.55000000000000004">
      <c r="A1" s="67" t="s">
        <v>143</v>
      </c>
      <c r="B1" s="67"/>
      <c r="C1" s="67"/>
      <c r="D1" s="67"/>
      <c r="E1" s="67"/>
    </row>
    <row r="2" spans="1:5" ht="23.4" x14ac:dyDescent="0.45">
      <c r="A2" s="48"/>
      <c r="B2" s="68" t="s">
        <v>141</v>
      </c>
      <c r="C2" s="68"/>
      <c r="D2" s="68" t="s">
        <v>142</v>
      </c>
      <c r="E2" s="68"/>
    </row>
    <row r="3" spans="1:5" ht="48.75" customHeight="1" x14ac:dyDescent="0.3">
      <c r="A3" s="49" t="s">
        <v>0</v>
      </c>
      <c r="B3" s="49" t="s">
        <v>144</v>
      </c>
      <c r="C3" s="49" t="s">
        <v>145</v>
      </c>
      <c r="D3" s="49" t="s">
        <v>144</v>
      </c>
      <c r="E3" s="49" t="s">
        <v>145</v>
      </c>
    </row>
    <row r="4" spans="1:5" x14ac:dyDescent="0.3">
      <c r="A4" s="45" t="s">
        <v>4</v>
      </c>
      <c r="B4" s="50"/>
      <c r="C4" s="50"/>
      <c r="D4" s="50"/>
      <c r="E4" s="50"/>
    </row>
    <row r="5" spans="1:5" x14ac:dyDescent="0.3">
      <c r="A5" s="45" t="s">
        <v>8</v>
      </c>
      <c r="B5" s="50">
        <v>21.125</v>
      </c>
      <c r="C5" s="50">
        <v>159.25</v>
      </c>
      <c r="D5" s="50">
        <v>66.625</v>
      </c>
      <c r="E5" s="50">
        <v>502.25</v>
      </c>
    </row>
    <row r="6" spans="1:5" x14ac:dyDescent="0.3">
      <c r="A6" s="45" t="s">
        <v>9</v>
      </c>
      <c r="B6" s="50">
        <v>34.125</v>
      </c>
      <c r="C6" s="50">
        <v>257.25</v>
      </c>
      <c r="D6" s="50">
        <v>63.375</v>
      </c>
      <c r="E6" s="50">
        <v>477.75</v>
      </c>
    </row>
    <row r="7" spans="1:5" x14ac:dyDescent="0.3">
      <c r="A7" s="45" t="s">
        <v>10</v>
      </c>
      <c r="B7" s="50">
        <v>39</v>
      </c>
      <c r="C7" s="50">
        <v>294</v>
      </c>
      <c r="D7" s="50">
        <v>61.75</v>
      </c>
      <c r="E7" s="50">
        <v>465.5</v>
      </c>
    </row>
    <row r="8" spans="1:5" x14ac:dyDescent="0.3">
      <c r="A8" s="45" t="s">
        <v>12</v>
      </c>
      <c r="B8" s="50">
        <v>0</v>
      </c>
      <c r="C8" s="50">
        <v>0</v>
      </c>
      <c r="D8" s="50">
        <v>0</v>
      </c>
      <c r="E8" s="50">
        <v>0</v>
      </c>
    </row>
    <row r="9" spans="1:5" x14ac:dyDescent="0.3">
      <c r="A9" s="45" t="s">
        <v>13</v>
      </c>
      <c r="B9" s="50">
        <v>11.375</v>
      </c>
      <c r="C9" s="50">
        <v>85.75</v>
      </c>
      <c r="D9" s="50">
        <v>35.75</v>
      </c>
      <c r="E9" s="50">
        <v>269.5</v>
      </c>
    </row>
    <row r="10" spans="1:5" x14ac:dyDescent="0.3">
      <c r="A10" s="45" t="s">
        <v>15</v>
      </c>
      <c r="B10" s="50">
        <v>0</v>
      </c>
      <c r="C10" s="50">
        <v>0</v>
      </c>
      <c r="D10" s="50">
        <v>3.25</v>
      </c>
      <c r="E10" s="50">
        <v>24.5</v>
      </c>
    </row>
    <row r="11" spans="1:5" x14ac:dyDescent="0.3">
      <c r="A11" s="45" t="s">
        <v>15</v>
      </c>
      <c r="B11" s="50">
        <v>0</v>
      </c>
      <c r="C11" s="50">
        <v>0</v>
      </c>
      <c r="D11" s="50">
        <v>0</v>
      </c>
      <c r="E11" s="50">
        <v>0</v>
      </c>
    </row>
    <row r="12" spans="1:5" x14ac:dyDescent="0.3">
      <c r="A12" s="45" t="s">
        <v>17</v>
      </c>
      <c r="B12" s="50">
        <v>0</v>
      </c>
      <c r="C12" s="50">
        <v>0</v>
      </c>
      <c r="D12" s="50">
        <v>0</v>
      </c>
      <c r="E12" s="50">
        <v>0</v>
      </c>
    </row>
    <row r="13" spans="1:5" x14ac:dyDescent="0.3">
      <c r="A13" s="45" t="s">
        <v>19</v>
      </c>
      <c r="B13" s="50">
        <v>0</v>
      </c>
      <c r="C13" s="50">
        <v>0</v>
      </c>
      <c r="D13" s="50">
        <v>0</v>
      </c>
      <c r="E13" s="50">
        <v>0</v>
      </c>
    </row>
    <row r="14" spans="1:5" x14ac:dyDescent="0.3">
      <c r="A14" s="45" t="s">
        <v>21</v>
      </c>
      <c r="B14" s="50">
        <v>9.75</v>
      </c>
      <c r="C14" s="50">
        <v>73.5</v>
      </c>
      <c r="D14" s="50">
        <v>32.5</v>
      </c>
      <c r="E14" s="50">
        <v>245</v>
      </c>
    </row>
    <row r="15" spans="1:5" x14ac:dyDescent="0.3">
      <c r="A15" s="45" t="s">
        <v>22</v>
      </c>
      <c r="B15" s="50">
        <v>11.375</v>
      </c>
      <c r="C15" s="50">
        <v>85.75</v>
      </c>
      <c r="D15" s="50">
        <v>19.5</v>
      </c>
      <c r="E15" s="50">
        <v>147</v>
      </c>
    </row>
    <row r="16" spans="1:5" x14ac:dyDescent="0.3">
      <c r="A16" s="45" t="s">
        <v>23</v>
      </c>
      <c r="B16" s="50">
        <v>9.75</v>
      </c>
      <c r="C16" s="50">
        <v>73.5</v>
      </c>
      <c r="D16" s="50">
        <v>29.25</v>
      </c>
      <c r="E16" s="50">
        <v>220.5</v>
      </c>
    </row>
    <row r="17" spans="1:5" x14ac:dyDescent="0.3">
      <c r="A17" s="45" t="s">
        <v>24</v>
      </c>
      <c r="B17" s="50">
        <v>27.625</v>
      </c>
      <c r="C17" s="50">
        <v>208.25</v>
      </c>
      <c r="D17" s="50">
        <v>55.25</v>
      </c>
      <c r="E17" s="50">
        <v>416.5</v>
      </c>
    </row>
    <row r="18" spans="1:5" x14ac:dyDescent="0.3">
      <c r="A18" s="45" t="s">
        <v>25</v>
      </c>
      <c r="B18" s="50">
        <v>3.25</v>
      </c>
      <c r="C18" s="50">
        <v>24.5</v>
      </c>
      <c r="D18" s="50">
        <v>3.25</v>
      </c>
      <c r="E18" s="50">
        <v>24.5</v>
      </c>
    </row>
    <row r="19" spans="1:5" x14ac:dyDescent="0.3">
      <c r="A19" s="45" t="s">
        <v>27</v>
      </c>
      <c r="B19" s="50">
        <v>0</v>
      </c>
      <c r="C19" s="50">
        <v>0</v>
      </c>
      <c r="D19" s="50">
        <v>13</v>
      </c>
      <c r="E19" s="50">
        <v>98</v>
      </c>
    </row>
    <row r="20" spans="1:5" x14ac:dyDescent="0.3">
      <c r="A20" s="45" t="s">
        <v>29</v>
      </c>
      <c r="B20" s="50">
        <v>0</v>
      </c>
      <c r="C20" s="50">
        <v>0</v>
      </c>
      <c r="D20" s="50">
        <v>6.5</v>
      </c>
      <c r="E20" s="50">
        <v>49</v>
      </c>
    </row>
    <row r="21" spans="1:5" x14ac:dyDescent="0.3">
      <c r="A21" s="45" t="s">
        <v>29</v>
      </c>
      <c r="B21" s="50">
        <v>0</v>
      </c>
      <c r="C21" s="50">
        <v>0</v>
      </c>
      <c r="D21" s="50">
        <v>0</v>
      </c>
      <c r="E21" s="50">
        <v>0</v>
      </c>
    </row>
    <row r="22" spans="1:5" x14ac:dyDescent="0.3">
      <c r="A22" s="45" t="s">
        <v>30</v>
      </c>
      <c r="B22" s="50">
        <v>6.5</v>
      </c>
      <c r="C22" s="50">
        <v>49</v>
      </c>
      <c r="D22" s="50">
        <v>19.5</v>
      </c>
      <c r="E22" s="50">
        <v>147</v>
      </c>
    </row>
    <row r="23" spans="1:5" x14ac:dyDescent="0.3">
      <c r="A23" s="45"/>
      <c r="B23" s="50">
        <v>464.75</v>
      </c>
      <c r="C23" s="50">
        <v>3503.5</v>
      </c>
      <c r="D23" s="50">
        <v>412.75</v>
      </c>
      <c r="E23" s="50">
        <v>3111.5</v>
      </c>
    </row>
    <row r="24" spans="1:5" x14ac:dyDescent="0.3">
      <c r="A24" s="45" t="s">
        <v>37</v>
      </c>
      <c r="B24" s="50">
        <v>0</v>
      </c>
      <c r="C24" s="50">
        <v>0</v>
      </c>
      <c r="D24" s="50">
        <v>0</v>
      </c>
      <c r="E24" s="50">
        <v>0</v>
      </c>
    </row>
    <row r="25" spans="1:5" x14ac:dyDescent="0.3">
      <c r="A25" s="45" t="s">
        <v>40</v>
      </c>
      <c r="B25" s="50">
        <v>0</v>
      </c>
      <c r="C25" s="50">
        <v>0</v>
      </c>
      <c r="D25" s="50">
        <v>0</v>
      </c>
      <c r="E25" s="50">
        <v>0</v>
      </c>
    </row>
    <row r="26" spans="1:5" x14ac:dyDescent="0.3">
      <c r="A26" s="45" t="s">
        <v>41</v>
      </c>
      <c r="B26" s="50">
        <v>6.5</v>
      </c>
      <c r="C26" s="50">
        <v>49</v>
      </c>
      <c r="D26" s="50">
        <v>3.25</v>
      </c>
      <c r="E26" s="50">
        <v>24.5</v>
      </c>
    </row>
    <row r="27" spans="1:5" x14ac:dyDescent="0.3">
      <c r="A27" s="45" t="s">
        <v>42</v>
      </c>
      <c r="B27" s="50">
        <v>22.75</v>
      </c>
      <c r="C27" s="50">
        <v>171.5</v>
      </c>
      <c r="D27" s="50">
        <v>55.25</v>
      </c>
      <c r="E27" s="50">
        <v>416.5</v>
      </c>
    </row>
    <row r="28" spans="1:5" x14ac:dyDescent="0.3">
      <c r="A28" s="45" t="s">
        <v>43</v>
      </c>
      <c r="B28" s="50">
        <v>0</v>
      </c>
      <c r="C28" s="50">
        <v>0</v>
      </c>
      <c r="D28" s="50">
        <v>22.75</v>
      </c>
      <c r="E28" s="50">
        <v>171.5</v>
      </c>
    </row>
    <row r="29" spans="1:5" x14ac:dyDescent="0.3">
      <c r="A29" s="45" t="s">
        <v>44</v>
      </c>
      <c r="B29" s="50">
        <v>21.125</v>
      </c>
      <c r="C29" s="50">
        <v>159.25</v>
      </c>
      <c r="D29" s="50">
        <v>58.5</v>
      </c>
      <c r="E29" s="50">
        <v>441</v>
      </c>
    </row>
    <row r="30" spans="1:5" x14ac:dyDescent="0.3">
      <c r="A30" s="45" t="s">
        <v>45</v>
      </c>
      <c r="B30" s="50">
        <v>6.5</v>
      </c>
      <c r="C30" s="50">
        <v>49</v>
      </c>
      <c r="D30" s="50">
        <v>17.875</v>
      </c>
      <c r="E30" s="50">
        <v>134.75</v>
      </c>
    </row>
    <row r="31" spans="1:5" x14ac:dyDescent="0.3">
      <c r="A31" s="45" t="s">
        <v>46</v>
      </c>
      <c r="B31" s="50">
        <v>35.75</v>
      </c>
      <c r="C31" s="50">
        <v>269.5</v>
      </c>
      <c r="D31" s="50">
        <v>76.375</v>
      </c>
      <c r="E31" s="50">
        <v>575.75</v>
      </c>
    </row>
    <row r="32" spans="1:5" x14ac:dyDescent="0.3">
      <c r="A32" s="45" t="s">
        <v>47</v>
      </c>
      <c r="B32" s="50">
        <v>32.5</v>
      </c>
      <c r="C32" s="50">
        <v>245</v>
      </c>
      <c r="D32" s="50">
        <v>100.75</v>
      </c>
      <c r="E32" s="50">
        <v>759.5</v>
      </c>
    </row>
    <row r="33" spans="1:5" x14ac:dyDescent="0.3">
      <c r="A33" s="45" t="s">
        <v>47</v>
      </c>
      <c r="B33" s="50">
        <v>0</v>
      </c>
      <c r="C33" s="50">
        <v>0</v>
      </c>
      <c r="D33" s="50">
        <v>0</v>
      </c>
      <c r="E33" s="50">
        <v>0</v>
      </c>
    </row>
    <row r="34" spans="1:5" x14ac:dyDescent="0.3">
      <c r="A34" s="46" t="s">
        <v>50</v>
      </c>
      <c r="B34" s="50">
        <v>9.75</v>
      </c>
      <c r="C34" s="50">
        <v>73.5</v>
      </c>
      <c r="D34" s="50">
        <v>65</v>
      </c>
      <c r="E34" s="50">
        <v>490</v>
      </c>
    </row>
    <row r="35" spans="1:5" x14ac:dyDescent="0.3">
      <c r="A35" s="45" t="s">
        <v>51</v>
      </c>
      <c r="B35" s="50">
        <v>14.625</v>
      </c>
      <c r="C35" s="50">
        <v>110.25</v>
      </c>
      <c r="D35" s="50">
        <v>42.25</v>
      </c>
      <c r="E35" s="50">
        <v>318.5</v>
      </c>
    </row>
    <row r="36" spans="1:5" x14ac:dyDescent="0.3">
      <c r="A36" s="45" t="s">
        <v>52</v>
      </c>
      <c r="B36" s="50">
        <v>4.875</v>
      </c>
      <c r="C36" s="50">
        <v>36.75</v>
      </c>
      <c r="D36" s="50">
        <v>63.375</v>
      </c>
      <c r="E36" s="50">
        <v>477.75</v>
      </c>
    </row>
    <row r="37" spans="1:5" x14ac:dyDescent="0.3">
      <c r="A37" s="46" t="s">
        <v>54</v>
      </c>
      <c r="B37" s="50">
        <v>30.875</v>
      </c>
      <c r="C37" s="50">
        <v>232.75</v>
      </c>
      <c r="D37" s="50">
        <v>112.125</v>
      </c>
      <c r="E37" s="50">
        <v>845.25</v>
      </c>
    </row>
    <row r="38" spans="1:5" x14ac:dyDescent="0.3">
      <c r="A38" s="46" t="s">
        <v>55</v>
      </c>
      <c r="B38" s="50">
        <v>0</v>
      </c>
      <c r="C38" s="50">
        <v>0</v>
      </c>
      <c r="D38" s="50">
        <v>6.5</v>
      </c>
      <c r="E38" s="50">
        <v>49</v>
      </c>
    </row>
    <row r="39" spans="1:5" x14ac:dyDescent="0.3">
      <c r="A39" s="46" t="s">
        <v>56</v>
      </c>
      <c r="B39" s="50">
        <v>0</v>
      </c>
      <c r="C39" s="50">
        <v>0</v>
      </c>
      <c r="D39" s="50">
        <v>45.5</v>
      </c>
      <c r="E39" s="50">
        <v>343</v>
      </c>
    </row>
    <row r="40" spans="1:5" x14ac:dyDescent="0.3">
      <c r="A40" s="45" t="s">
        <v>58</v>
      </c>
      <c r="B40" s="50">
        <v>26</v>
      </c>
      <c r="C40" s="50">
        <v>196</v>
      </c>
      <c r="D40" s="50">
        <v>87.75</v>
      </c>
      <c r="E40" s="50">
        <v>661.5</v>
      </c>
    </row>
    <row r="41" spans="1:5" x14ac:dyDescent="0.3">
      <c r="A41" s="45" t="s">
        <v>59</v>
      </c>
      <c r="B41" s="50">
        <v>8.125</v>
      </c>
      <c r="C41" s="50">
        <v>61.25</v>
      </c>
      <c r="D41" s="50">
        <v>0</v>
      </c>
      <c r="E41" s="50">
        <v>0</v>
      </c>
    </row>
    <row r="42" spans="1:5" x14ac:dyDescent="0.3">
      <c r="A42" s="45" t="s">
        <v>60</v>
      </c>
      <c r="B42" s="50">
        <v>8.125</v>
      </c>
      <c r="C42" s="50">
        <v>61.25</v>
      </c>
      <c r="D42" s="50">
        <v>50.375</v>
      </c>
      <c r="E42" s="50">
        <v>379.75</v>
      </c>
    </row>
    <row r="43" spans="1:5" x14ac:dyDescent="0.3">
      <c r="A43" s="45" t="s">
        <v>61</v>
      </c>
      <c r="B43" s="50">
        <v>43.875</v>
      </c>
      <c r="C43" s="50">
        <v>330.75</v>
      </c>
      <c r="D43" s="50">
        <v>157.625</v>
      </c>
      <c r="E43" s="50">
        <v>1188.25</v>
      </c>
    </row>
    <row r="44" spans="1:5" x14ac:dyDescent="0.3">
      <c r="A44" s="45" t="s">
        <v>62</v>
      </c>
      <c r="B44" s="50">
        <v>26</v>
      </c>
      <c r="C44" s="50">
        <v>196</v>
      </c>
      <c r="D44" s="50">
        <v>100.75</v>
      </c>
      <c r="E44" s="50">
        <v>759.5</v>
      </c>
    </row>
    <row r="45" spans="1:5" x14ac:dyDescent="0.3">
      <c r="A45" s="45" t="s">
        <v>63</v>
      </c>
      <c r="B45" s="50">
        <v>22.75</v>
      </c>
      <c r="C45" s="50">
        <v>171.5</v>
      </c>
      <c r="D45" s="50">
        <v>55.25</v>
      </c>
      <c r="E45" s="50">
        <v>416.5</v>
      </c>
    </row>
    <row r="46" spans="1:5" x14ac:dyDescent="0.3">
      <c r="A46" s="45" t="s">
        <v>65</v>
      </c>
      <c r="B46" s="50">
        <v>3.25</v>
      </c>
      <c r="C46" s="50">
        <v>24.5</v>
      </c>
      <c r="D46" s="50">
        <v>65</v>
      </c>
      <c r="E46" s="50">
        <v>490</v>
      </c>
    </row>
    <row r="47" spans="1:5" x14ac:dyDescent="0.3">
      <c r="A47" s="45" t="s">
        <v>66</v>
      </c>
      <c r="B47" s="50">
        <v>26</v>
      </c>
      <c r="C47" s="50">
        <v>196</v>
      </c>
      <c r="D47" s="50">
        <v>76.375</v>
      </c>
      <c r="E47" s="50">
        <v>575.75</v>
      </c>
    </row>
    <row r="48" spans="1:5" x14ac:dyDescent="0.3">
      <c r="A48" s="45" t="s">
        <v>66</v>
      </c>
      <c r="B48" s="50">
        <v>0</v>
      </c>
      <c r="C48" s="50">
        <v>0</v>
      </c>
      <c r="D48" s="50">
        <v>0</v>
      </c>
      <c r="E48" s="50">
        <v>0</v>
      </c>
    </row>
    <row r="49" spans="1:5" x14ac:dyDescent="0.3">
      <c r="A49" s="45" t="s">
        <v>67</v>
      </c>
      <c r="B49" s="50">
        <v>16.25</v>
      </c>
      <c r="C49" s="50">
        <v>122.5</v>
      </c>
      <c r="D49" s="50">
        <v>50.375</v>
      </c>
      <c r="E49" s="50">
        <v>379.75</v>
      </c>
    </row>
    <row r="50" spans="1:5" x14ac:dyDescent="0.3">
      <c r="A50" s="45" t="s">
        <v>68</v>
      </c>
      <c r="B50" s="50">
        <v>11.375</v>
      </c>
      <c r="C50" s="50">
        <v>85.75</v>
      </c>
      <c r="D50" s="50">
        <v>76.375</v>
      </c>
      <c r="E50" s="50">
        <v>575.75</v>
      </c>
    </row>
    <row r="51" spans="1:5" x14ac:dyDescent="0.3">
      <c r="A51" s="45" t="s">
        <v>69</v>
      </c>
      <c r="B51" s="50">
        <v>17.875</v>
      </c>
      <c r="C51" s="50">
        <v>134.75</v>
      </c>
      <c r="D51" s="50">
        <v>63.375</v>
      </c>
      <c r="E51" s="50">
        <v>477.75</v>
      </c>
    </row>
    <row r="52" spans="1:5" x14ac:dyDescent="0.3">
      <c r="A52" s="45" t="s">
        <v>71</v>
      </c>
      <c r="B52" s="50">
        <v>0</v>
      </c>
      <c r="C52" s="50">
        <v>0</v>
      </c>
      <c r="D52" s="50">
        <v>0</v>
      </c>
      <c r="E52" s="50">
        <v>0</v>
      </c>
    </row>
    <row r="53" spans="1:5" x14ac:dyDescent="0.3">
      <c r="A53" s="45" t="s">
        <v>73</v>
      </c>
      <c r="B53" s="50">
        <v>0</v>
      </c>
      <c r="C53" s="50">
        <v>0</v>
      </c>
      <c r="D53" s="50">
        <v>16.25</v>
      </c>
      <c r="E53" s="50">
        <v>122.5</v>
      </c>
    </row>
    <row r="54" spans="1:5" x14ac:dyDescent="0.3">
      <c r="A54" s="45" t="s">
        <v>75</v>
      </c>
      <c r="B54" s="50">
        <v>0</v>
      </c>
      <c r="C54" s="50">
        <v>0</v>
      </c>
      <c r="D54" s="50">
        <v>21.125</v>
      </c>
      <c r="E54" s="50">
        <v>159.25</v>
      </c>
    </row>
    <row r="55" spans="1:5" x14ac:dyDescent="0.3">
      <c r="A55" s="45" t="s">
        <v>76</v>
      </c>
      <c r="B55" s="50">
        <v>24.375</v>
      </c>
      <c r="C55" s="50">
        <v>183.75</v>
      </c>
      <c r="D55" s="50">
        <v>74.75</v>
      </c>
      <c r="E55" s="50">
        <v>563.5</v>
      </c>
    </row>
    <row r="56" spans="1:5" x14ac:dyDescent="0.3">
      <c r="A56" s="45" t="s">
        <v>77</v>
      </c>
      <c r="B56" s="50">
        <v>14.625</v>
      </c>
      <c r="C56" s="50">
        <v>110.25</v>
      </c>
      <c r="D56" s="50">
        <v>45.5</v>
      </c>
      <c r="E56" s="50">
        <v>343</v>
      </c>
    </row>
    <row r="57" spans="1:5" x14ac:dyDescent="0.3">
      <c r="A57" s="45" t="s">
        <v>78</v>
      </c>
      <c r="B57" s="50">
        <v>19.5</v>
      </c>
      <c r="C57" s="50">
        <v>147</v>
      </c>
      <c r="D57" s="50">
        <v>65</v>
      </c>
      <c r="E57" s="50">
        <v>490</v>
      </c>
    </row>
    <row r="58" spans="1:5" x14ac:dyDescent="0.3">
      <c r="A58" s="45" t="s">
        <v>79</v>
      </c>
      <c r="B58" s="50">
        <v>1.625</v>
      </c>
      <c r="C58" s="50">
        <v>12.25</v>
      </c>
      <c r="D58" s="50">
        <v>76.375</v>
      </c>
      <c r="E58" s="50">
        <v>575.75</v>
      </c>
    </row>
    <row r="59" spans="1:5" x14ac:dyDescent="0.3">
      <c r="A59" s="45" t="s">
        <v>80</v>
      </c>
      <c r="B59" s="50">
        <v>11.375</v>
      </c>
      <c r="C59" s="50">
        <v>85.75</v>
      </c>
      <c r="D59" s="50">
        <v>42.25</v>
      </c>
      <c r="E59" s="50">
        <v>318.5</v>
      </c>
    </row>
    <row r="60" spans="1:5" x14ac:dyDescent="0.3">
      <c r="A60" s="45" t="s">
        <v>80</v>
      </c>
      <c r="B60" s="50">
        <v>427.375</v>
      </c>
      <c r="C60" s="50">
        <v>3221.75</v>
      </c>
      <c r="D60" s="50">
        <v>0</v>
      </c>
      <c r="E60" s="50">
        <v>0</v>
      </c>
    </row>
    <row r="61" spans="1:5" x14ac:dyDescent="0.3">
      <c r="A61" s="45" t="s">
        <v>82</v>
      </c>
      <c r="B61" s="50">
        <v>0</v>
      </c>
      <c r="C61" s="50">
        <v>0</v>
      </c>
      <c r="D61" s="50">
        <v>69.875</v>
      </c>
      <c r="E61" s="50">
        <v>526.75</v>
      </c>
    </row>
    <row r="62" spans="1:5" x14ac:dyDescent="0.3">
      <c r="A62" s="45" t="s">
        <v>87</v>
      </c>
      <c r="B62" s="50">
        <v>0</v>
      </c>
      <c r="C62" s="50">
        <v>0</v>
      </c>
      <c r="D62" s="50">
        <v>37.375</v>
      </c>
      <c r="E62" s="50">
        <v>281.75</v>
      </c>
    </row>
    <row r="63" spans="1:5" x14ac:dyDescent="0.3">
      <c r="A63" s="45" t="s">
        <v>93</v>
      </c>
      <c r="B63" s="50">
        <v>0</v>
      </c>
      <c r="C63" s="50">
        <v>0</v>
      </c>
      <c r="D63" s="50">
        <v>42.25</v>
      </c>
      <c r="E63" s="50">
        <v>318.5</v>
      </c>
    </row>
    <row r="64" spans="1:5" x14ac:dyDescent="0.3">
      <c r="A64" s="45" t="s">
        <v>94</v>
      </c>
      <c r="B64" s="50">
        <v>16.25</v>
      </c>
      <c r="C64" s="50">
        <v>122.5</v>
      </c>
      <c r="D64" s="50">
        <v>60.125</v>
      </c>
      <c r="E64" s="50">
        <v>453.25</v>
      </c>
    </row>
    <row r="65" spans="1:5" x14ac:dyDescent="0.3">
      <c r="A65" s="45" t="s">
        <v>95</v>
      </c>
      <c r="B65" s="50">
        <v>13</v>
      </c>
      <c r="C65" s="50">
        <v>98</v>
      </c>
      <c r="D65" s="50">
        <v>47.125</v>
      </c>
      <c r="E65" s="50">
        <v>355.25</v>
      </c>
    </row>
    <row r="66" spans="1:5" x14ac:dyDescent="0.3">
      <c r="A66" s="45" t="s">
        <v>96</v>
      </c>
      <c r="B66" s="50">
        <v>0</v>
      </c>
      <c r="C66" s="50">
        <v>0</v>
      </c>
      <c r="D66" s="50">
        <v>0</v>
      </c>
      <c r="E66" s="50">
        <v>0</v>
      </c>
    </row>
    <row r="67" spans="1:5" x14ac:dyDescent="0.3">
      <c r="A67" s="45" t="s">
        <v>99</v>
      </c>
      <c r="B67" s="50">
        <v>16.25</v>
      </c>
      <c r="C67" s="50">
        <v>122.5</v>
      </c>
      <c r="D67" s="50">
        <v>133.25</v>
      </c>
      <c r="E67" s="50">
        <v>1004.5</v>
      </c>
    </row>
    <row r="68" spans="1:5" x14ac:dyDescent="0.3">
      <c r="A68" s="45" t="s">
        <v>100</v>
      </c>
      <c r="B68" s="50">
        <v>4.875</v>
      </c>
      <c r="C68" s="50">
        <v>36.75</v>
      </c>
      <c r="D68" s="50">
        <v>0</v>
      </c>
      <c r="E68" s="50">
        <v>0</v>
      </c>
    </row>
    <row r="69" spans="1:5" x14ac:dyDescent="0.3">
      <c r="A69" s="45" t="s">
        <v>102</v>
      </c>
      <c r="B69" s="50">
        <v>22.75</v>
      </c>
      <c r="C69" s="50">
        <v>171.5</v>
      </c>
      <c r="D69" s="50">
        <v>128.375</v>
      </c>
      <c r="E69" s="50">
        <v>967.75</v>
      </c>
    </row>
    <row r="70" spans="1:5" x14ac:dyDescent="0.3">
      <c r="A70" s="45" t="s">
        <v>104</v>
      </c>
      <c r="B70" s="50">
        <v>17.875</v>
      </c>
      <c r="C70" s="50">
        <v>134.75</v>
      </c>
      <c r="D70" s="50">
        <v>123.5</v>
      </c>
      <c r="E70" s="50">
        <v>931</v>
      </c>
    </row>
    <row r="71" spans="1:5" x14ac:dyDescent="0.3">
      <c r="A71" s="45" t="s">
        <v>106</v>
      </c>
      <c r="B71" s="50">
        <v>22.75</v>
      </c>
      <c r="C71" s="50">
        <v>171.5</v>
      </c>
      <c r="D71" s="50">
        <v>110.5</v>
      </c>
      <c r="E71" s="50">
        <v>833</v>
      </c>
    </row>
    <row r="72" spans="1:5" x14ac:dyDescent="0.3">
      <c r="A72" s="45" t="s">
        <v>107</v>
      </c>
      <c r="B72" s="50">
        <v>39</v>
      </c>
      <c r="C72" s="50">
        <v>294</v>
      </c>
      <c r="D72" s="50">
        <v>112.125</v>
      </c>
      <c r="E72" s="50">
        <v>845.25</v>
      </c>
    </row>
    <row r="73" spans="1:5" x14ac:dyDescent="0.3">
      <c r="A73" s="45" t="s">
        <v>108</v>
      </c>
      <c r="B73" s="50">
        <v>0</v>
      </c>
      <c r="C73" s="50">
        <v>0</v>
      </c>
      <c r="D73" s="50">
        <v>0</v>
      </c>
      <c r="E73" s="50">
        <v>0</v>
      </c>
    </row>
    <row r="74" spans="1:5" x14ac:dyDescent="0.3">
      <c r="A74" s="45" t="s">
        <v>110</v>
      </c>
      <c r="B74" s="50">
        <v>14.625</v>
      </c>
      <c r="C74" s="50">
        <v>110.25</v>
      </c>
      <c r="D74" s="50">
        <v>78</v>
      </c>
      <c r="E74" s="50">
        <v>588</v>
      </c>
    </row>
    <row r="75" spans="1:5" x14ac:dyDescent="0.3">
      <c r="A75" s="45" t="s">
        <v>112</v>
      </c>
      <c r="B75" s="50">
        <v>3.25</v>
      </c>
      <c r="C75" s="50">
        <v>24.5</v>
      </c>
      <c r="D75" s="50">
        <v>74.75</v>
      </c>
      <c r="E75" s="50">
        <v>563.5</v>
      </c>
    </row>
    <row r="76" spans="1:5" x14ac:dyDescent="0.3">
      <c r="A76" s="45" t="s">
        <v>113</v>
      </c>
      <c r="B76" s="50">
        <v>19.5</v>
      </c>
      <c r="C76" s="50">
        <v>147</v>
      </c>
      <c r="D76" s="50">
        <v>115.375</v>
      </c>
      <c r="E76" s="50">
        <v>869.75</v>
      </c>
    </row>
    <row r="77" spans="1:5" x14ac:dyDescent="0.3">
      <c r="A77" s="45" t="s">
        <v>115</v>
      </c>
      <c r="B77" s="50">
        <v>0</v>
      </c>
      <c r="C77" s="50">
        <v>0</v>
      </c>
      <c r="D77" s="50">
        <v>0</v>
      </c>
      <c r="E77" s="50">
        <v>0</v>
      </c>
    </row>
    <row r="78" spans="1:5" x14ac:dyDescent="0.3">
      <c r="A78" s="45" t="s">
        <v>116</v>
      </c>
      <c r="B78" s="50">
        <v>0</v>
      </c>
      <c r="C78" s="50">
        <v>0</v>
      </c>
      <c r="D78" s="50">
        <v>0</v>
      </c>
      <c r="E78" s="50">
        <v>0</v>
      </c>
    </row>
    <row r="79" spans="1:5" x14ac:dyDescent="0.3">
      <c r="A79" s="45" t="s">
        <v>117</v>
      </c>
      <c r="B79" s="50">
        <v>0</v>
      </c>
      <c r="C79" s="50">
        <v>0</v>
      </c>
      <c r="D79" s="50">
        <v>0</v>
      </c>
      <c r="E79" s="50">
        <v>0</v>
      </c>
    </row>
    <row r="80" spans="1:5" x14ac:dyDescent="0.3">
      <c r="A80" s="45" t="s">
        <v>121</v>
      </c>
      <c r="B80" s="50">
        <v>0</v>
      </c>
      <c r="C80" s="50">
        <v>0</v>
      </c>
      <c r="D80" s="50">
        <v>0</v>
      </c>
      <c r="E80" s="50">
        <v>0</v>
      </c>
    </row>
    <row r="81" spans="1:5" x14ac:dyDescent="0.3">
      <c r="A81" s="45" t="s">
        <v>123</v>
      </c>
      <c r="B81" s="50">
        <v>1.625</v>
      </c>
      <c r="C81" s="50">
        <v>12.25</v>
      </c>
      <c r="D81" s="50">
        <v>0</v>
      </c>
      <c r="E81" s="50">
        <v>0</v>
      </c>
    </row>
    <row r="82" spans="1:5" x14ac:dyDescent="0.3">
      <c r="A82" s="45" t="s">
        <v>124</v>
      </c>
      <c r="B82" s="50">
        <v>26</v>
      </c>
      <c r="C82" s="50">
        <v>196</v>
      </c>
      <c r="D82" s="50">
        <v>97.5</v>
      </c>
      <c r="E82" s="50">
        <v>735</v>
      </c>
    </row>
    <row r="83" spans="1:5" x14ac:dyDescent="0.3">
      <c r="A83" s="45" t="s">
        <v>125</v>
      </c>
      <c r="B83" s="50">
        <v>34.125</v>
      </c>
      <c r="C83" s="50">
        <v>257.25</v>
      </c>
      <c r="D83" s="50">
        <v>76.375</v>
      </c>
      <c r="E83" s="50">
        <v>575.75</v>
      </c>
    </row>
    <row r="84" spans="1:5" x14ac:dyDescent="0.3">
      <c r="A84" s="45" t="s">
        <v>126</v>
      </c>
      <c r="B84" s="50">
        <v>0</v>
      </c>
      <c r="C84" s="50">
        <v>0</v>
      </c>
      <c r="D84" s="50">
        <v>0</v>
      </c>
      <c r="E84" s="50">
        <v>0</v>
      </c>
    </row>
    <row r="85" spans="1:5" x14ac:dyDescent="0.3">
      <c r="A85" s="45" t="s">
        <v>129</v>
      </c>
      <c r="B85" s="50">
        <v>13</v>
      </c>
      <c r="C85" s="50">
        <v>98</v>
      </c>
      <c r="D85" s="50">
        <v>0</v>
      </c>
      <c r="E85" s="50">
        <v>0</v>
      </c>
    </row>
    <row r="86" spans="1:5" x14ac:dyDescent="0.3">
      <c r="A86" s="45" t="s">
        <v>130</v>
      </c>
      <c r="B86" s="50">
        <v>29.25</v>
      </c>
      <c r="C86" s="50">
        <v>220.5</v>
      </c>
      <c r="D86" s="50">
        <v>92.625</v>
      </c>
      <c r="E86" s="50">
        <v>698.25</v>
      </c>
    </row>
    <row r="87" spans="1:5" x14ac:dyDescent="0.3">
      <c r="A87" s="45" t="s">
        <v>131</v>
      </c>
      <c r="B87" s="50">
        <v>16.25</v>
      </c>
      <c r="C87" s="50">
        <v>122.5</v>
      </c>
      <c r="D87" s="50">
        <v>43.875</v>
      </c>
      <c r="E87" s="50">
        <v>330.75</v>
      </c>
    </row>
    <row r="88" spans="1:5" x14ac:dyDescent="0.3">
      <c r="A88" s="45" t="s">
        <v>132</v>
      </c>
      <c r="B88" s="50">
        <v>16.25</v>
      </c>
      <c r="C88" s="50">
        <v>122.5</v>
      </c>
      <c r="D88" s="50">
        <v>39</v>
      </c>
      <c r="E88" s="50">
        <v>294</v>
      </c>
    </row>
    <row r="89" spans="1:5" x14ac:dyDescent="0.3">
      <c r="A89" s="45" t="s">
        <v>133</v>
      </c>
      <c r="B89" s="50">
        <v>19.5</v>
      </c>
      <c r="C89" s="50">
        <v>147</v>
      </c>
      <c r="D89" s="50">
        <v>58.5</v>
      </c>
      <c r="E89" s="50">
        <v>441</v>
      </c>
    </row>
    <row r="90" spans="1:5" x14ac:dyDescent="0.3">
      <c r="A90" s="45" t="s">
        <v>134</v>
      </c>
      <c r="B90" s="50">
        <v>27.625</v>
      </c>
      <c r="C90" s="50">
        <v>208.25</v>
      </c>
      <c r="D90" s="50"/>
      <c r="E90" s="50"/>
    </row>
    <row r="91" spans="1:5" x14ac:dyDescent="0.3">
      <c r="A91" s="45" t="s">
        <v>134</v>
      </c>
      <c r="B91" s="50">
        <v>27.625</v>
      </c>
      <c r="C91" s="50">
        <v>208.25</v>
      </c>
      <c r="D91" s="50">
        <v>0</v>
      </c>
      <c r="E91" s="50">
        <v>0</v>
      </c>
    </row>
    <row r="92" spans="1:5" x14ac:dyDescent="0.3">
      <c r="A92" s="45" t="s">
        <v>137</v>
      </c>
      <c r="B92" s="50">
        <v>27.625</v>
      </c>
      <c r="C92" s="50">
        <v>208.25</v>
      </c>
      <c r="D92" s="50">
        <v>201.5</v>
      </c>
      <c r="E92" s="50">
        <v>1519</v>
      </c>
    </row>
    <row r="93" spans="1:5" x14ac:dyDescent="0.3">
      <c r="A93" s="45" t="s">
        <v>138</v>
      </c>
      <c r="B93" s="50"/>
      <c r="C93" s="50"/>
      <c r="D93" s="50">
        <v>104</v>
      </c>
      <c r="E93" s="50">
        <v>784</v>
      </c>
    </row>
    <row r="94" spans="1:5" x14ac:dyDescent="0.3">
      <c r="A94" s="45" t="s">
        <v>138</v>
      </c>
      <c r="B94" s="50"/>
      <c r="C94" s="50"/>
      <c r="D94" s="50">
        <v>0</v>
      </c>
      <c r="E94" s="50">
        <v>0</v>
      </c>
    </row>
    <row r="95" spans="1:5" x14ac:dyDescent="0.3">
      <c r="A95" s="45" t="s">
        <v>139</v>
      </c>
      <c r="B95" s="50">
        <v>27.625</v>
      </c>
      <c r="C95" s="50">
        <v>208.25</v>
      </c>
      <c r="D95" s="50">
        <v>68.25</v>
      </c>
      <c r="E95" s="50">
        <v>514.5</v>
      </c>
    </row>
    <row r="96" spans="1:5" x14ac:dyDescent="0.3">
      <c r="A96" s="47" t="s">
        <v>88</v>
      </c>
      <c r="B96" s="51">
        <v>4290</v>
      </c>
      <c r="C96" s="51">
        <v>32340</v>
      </c>
      <c r="D96" s="52">
        <v>9468.875</v>
      </c>
      <c r="E96" s="52">
        <v>71380.75</v>
      </c>
    </row>
    <row r="97" spans="1:5" x14ac:dyDescent="0.3">
      <c r="A97" s="69" t="s">
        <v>146</v>
      </c>
      <c r="B97" s="70"/>
      <c r="C97" s="70"/>
      <c r="D97" s="70"/>
      <c r="E97" s="71"/>
    </row>
  </sheetData>
  <mergeCells count="4">
    <mergeCell ref="A1:E1"/>
    <mergeCell ref="B2:C2"/>
    <mergeCell ref="D2:E2"/>
    <mergeCell ref="A97:E97"/>
  </mergeCells>
  <pageMargins left="0.7" right="0.7" top="0.75" bottom="0.75" header="0.3" footer="0.3"/>
  <pageSetup scale="89" fitToHeight="0" orientation="portrait" verticalDpi="598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workbookViewId="0">
      <selection activeCell="I32" sqref="I32"/>
    </sheetView>
  </sheetViews>
  <sheetFormatPr defaultRowHeight="14.4" x14ac:dyDescent="0.3"/>
  <cols>
    <col min="1" max="1" width="27" style="44" customWidth="1"/>
    <col min="2" max="5" width="18.5546875" customWidth="1"/>
  </cols>
  <sheetData>
    <row r="1" spans="1:5" ht="28.8" x14ac:dyDescent="0.55000000000000004">
      <c r="A1" s="67" t="s">
        <v>143</v>
      </c>
      <c r="B1" s="67"/>
      <c r="C1" s="67"/>
      <c r="D1" s="67"/>
      <c r="E1" s="67"/>
    </row>
    <row r="2" spans="1:5" ht="23.4" x14ac:dyDescent="0.45">
      <c r="A2" s="48"/>
      <c r="B2" s="68" t="s">
        <v>141</v>
      </c>
      <c r="C2" s="68"/>
      <c r="D2" s="68" t="s">
        <v>142</v>
      </c>
      <c r="E2" s="68"/>
    </row>
    <row r="3" spans="1:5" ht="48.75" customHeight="1" x14ac:dyDescent="0.3">
      <c r="A3" s="49"/>
      <c r="B3" s="49" t="s">
        <v>144</v>
      </c>
      <c r="C3" s="49" t="s">
        <v>145</v>
      </c>
      <c r="D3" s="49" t="s">
        <v>144</v>
      </c>
      <c r="E3" s="49" t="s">
        <v>145</v>
      </c>
    </row>
    <row r="4" spans="1:5" x14ac:dyDescent="0.3">
      <c r="A4" s="45" t="str">
        <f>Sheet1!C71</f>
        <v xml:space="preserve">*June 21, 2017 </v>
      </c>
      <c r="B4" s="50">
        <f>Sheet1!H71</f>
        <v>0</v>
      </c>
      <c r="C4" s="50">
        <f>Sheet1!K71</f>
        <v>0</v>
      </c>
      <c r="D4" s="50">
        <f>Sheet1!R71</f>
        <v>0</v>
      </c>
      <c r="E4" s="50">
        <f>Sheet1!U71</f>
        <v>0</v>
      </c>
    </row>
    <row r="5" spans="1:5" x14ac:dyDescent="0.3">
      <c r="A5" s="45" t="str">
        <f>Sheet1!C72</f>
        <v>*June 30, 2017</v>
      </c>
      <c r="B5" s="50">
        <f>Sheet1!H72</f>
        <v>14.625</v>
      </c>
      <c r="C5" s="50">
        <f>Sheet1!K72</f>
        <v>110.25</v>
      </c>
      <c r="D5" s="50">
        <f>Sheet1!R72</f>
        <v>78</v>
      </c>
      <c r="E5" s="50">
        <f>Sheet1!U72</f>
        <v>588</v>
      </c>
    </row>
    <row r="6" spans="1:5" x14ac:dyDescent="0.3">
      <c r="A6" s="45" t="str">
        <f>Sheet1!C73</f>
        <v>*July 10, 2017</v>
      </c>
      <c r="B6" s="50">
        <f>Sheet1!H73</f>
        <v>3.25</v>
      </c>
      <c r="C6" s="50">
        <f>Sheet1!K73</f>
        <v>24.5</v>
      </c>
      <c r="D6" s="50">
        <f>Sheet1!R73</f>
        <v>74.75</v>
      </c>
      <c r="E6" s="50">
        <f>Sheet1!U73</f>
        <v>563.5</v>
      </c>
    </row>
    <row r="7" spans="1:5" x14ac:dyDescent="0.3">
      <c r="A7" s="45" t="str">
        <f>Sheet1!C74</f>
        <v>*July 24, 2017</v>
      </c>
      <c r="B7" s="50">
        <f>Sheet1!H74</f>
        <v>19.5</v>
      </c>
      <c r="C7" s="50">
        <f>Sheet1!K74</f>
        <v>147</v>
      </c>
      <c r="D7" s="50">
        <f>Sheet1!R74</f>
        <v>115.375</v>
      </c>
      <c r="E7" s="50">
        <f>Sheet1!U74</f>
        <v>869.75</v>
      </c>
    </row>
    <row r="8" spans="1:5" x14ac:dyDescent="0.3">
      <c r="A8" s="45" t="str">
        <f>Sheet1!C75</f>
        <v>*July 31, 2017</v>
      </c>
      <c r="B8" s="50">
        <f>Sheet1!H75</f>
        <v>0</v>
      </c>
      <c r="C8" s="50">
        <f>Sheet1!K75</f>
        <v>0</v>
      </c>
      <c r="D8" s="50">
        <f>Sheet1!R75</f>
        <v>0</v>
      </c>
      <c r="E8" s="50">
        <f>Sheet1!U75</f>
        <v>0</v>
      </c>
    </row>
    <row r="9" spans="1:5" x14ac:dyDescent="0.3">
      <c r="A9" s="45" t="str">
        <f>Sheet1!C76</f>
        <v>*Aug. 7, 2017</v>
      </c>
      <c r="B9" s="50">
        <f>Sheet1!H76</f>
        <v>0</v>
      </c>
      <c r="C9" s="50">
        <f>Sheet1!K76</f>
        <v>0</v>
      </c>
      <c r="D9" s="50">
        <f>Sheet1!R76</f>
        <v>0</v>
      </c>
      <c r="E9" s="50">
        <f>Sheet1!U76</f>
        <v>0</v>
      </c>
    </row>
    <row r="10" spans="1:5" x14ac:dyDescent="0.3">
      <c r="A10" s="45" t="str">
        <f>Sheet1!C77</f>
        <v>*Aug. 10, 2017</v>
      </c>
      <c r="B10" s="50">
        <f>Sheet1!H77</f>
        <v>0</v>
      </c>
      <c r="C10" s="50">
        <f>Sheet1!K77</f>
        <v>0</v>
      </c>
      <c r="D10" s="50">
        <f>Sheet1!R77</f>
        <v>0</v>
      </c>
      <c r="E10" s="50">
        <f>Sheet1!U77</f>
        <v>0</v>
      </c>
    </row>
    <row r="11" spans="1:5" x14ac:dyDescent="0.3">
      <c r="A11" s="45" t="str">
        <f>Sheet1!C78</f>
        <v>*Aug. 14, 2017</v>
      </c>
      <c r="B11" s="50">
        <f>Sheet1!H78</f>
        <v>0</v>
      </c>
      <c r="C11" s="50">
        <f>Sheet1!K78</f>
        <v>0</v>
      </c>
      <c r="D11" s="50">
        <f>Sheet1!R78</f>
        <v>0</v>
      </c>
      <c r="E11" s="50">
        <f>Sheet1!U78</f>
        <v>0</v>
      </c>
    </row>
    <row r="12" spans="1:5" x14ac:dyDescent="0.3">
      <c r="A12" s="45" t="str">
        <f>Sheet1!C79</f>
        <v>*Aug. 23, 2017</v>
      </c>
      <c r="B12" s="50">
        <f>Sheet1!H79</f>
        <v>1.625</v>
      </c>
      <c r="C12" s="50">
        <f>Sheet1!K79</f>
        <v>12.25</v>
      </c>
      <c r="D12" s="50">
        <f>Sheet1!R79</f>
        <v>0</v>
      </c>
      <c r="E12" s="50">
        <f>Sheet1!U79</f>
        <v>0</v>
      </c>
    </row>
    <row r="13" spans="1:5" x14ac:dyDescent="0.3">
      <c r="A13" s="45" t="str">
        <f>Sheet1!C80</f>
        <v>*Sept. 8, 2017</v>
      </c>
      <c r="B13" s="50">
        <f>Sheet1!H80</f>
        <v>26</v>
      </c>
      <c r="C13" s="50">
        <f>Sheet1!K80</f>
        <v>196</v>
      </c>
      <c r="D13" s="50">
        <f>Sheet1!R80</f>
        <v>97.5</v>
      </c>
      <c r="E13" s="50">
        <f>Sheet1!U80</f>
        <v>735</v>
      </c>
    </row>
    <row r="14" spans="1:5" x14ac:dyDescent="0.3">
      <c r="A14" s="45" t="str">
        <f>Sheet1!C81</f>
        <v>*Sept. 20, 2017</v>
      </c>
      <c r="B14" s="50">
        <f>Sheet1!H81</f>
        <v>34.125</v>
      </c>
      <c r="C14" s="50">
        <f>Sheet1!K81</f>
        <v>257.25</v>
      </c>
      <c r="D14" s="50">
        <f>Sheet1!R81</f>
        <v>76.375</v>
      </c>
      <c r="E14" s="50">
        <f>Sheet1!U81</f>
        <v>575.75</v>
      </c>
    </row>
    <row r="15" spans="1:5" x14ac:dyDescent="0.3">
      <c r="A15" s="45" t="str">
        <f>Sheet1!C82</f>
        <v>*Sept. 27, 2017</v>
      </c>
      <c r="B15" s="50">
        <f>Sheet1!H82</f>
        <v>0</v>
      </c>
      <c r="C15" s="50">
        <f>Sheet1!K82</f>
        <v>0</v>
      </c>
      <c r="D15" s="50">
        <f>Sheet1!R82</f>
        <v>0</v>
      </c>
      <c r="E15" s="50">
        <f>Sheet1!U82</f>
        <v>0</v>
      </c>
    </row>
    <row r="16" spans="1:5" x14ac:dyDescent="0.3">
      <c r="A16" s="45" t="str">
        <f>Sheet1!C83</f>
        <v>*Oct. 10, 2017</v>
      </c>
      <c r="B16" s="50">
        <f>Sheet1!H83</f>
        <v>13</v>
      </c>
      <c r="C16" s="50">
        <f>Sheet1!K83</f>
        <v>98</v>
      </c>
      <c r="D16" s="50">
        <f>Sheet1!R83</f>
        <v>0</v>
      </c>
      <c r="E16" s="50">
        <f>Sheet1!U83</f>
        <v>0</v>
      </c>
    </row>
    <row r="17" spans="1:5" x14ac:dyDescent="0.3">
      <c r="A17" s="45" t="str">
        <f>Sheet1!C84</f>
        <v>*Nov. 3, 2017</v>
      </c>
      <c r="B17" s="50">
        <f>Sheet1!H84</f>
        <v>29.25</v>
      </c>
      <c r="C17" s="50">
        <f>Sheet1!K84</f>
        <v>220.5</v>
      </c>
      <c r="D17" s="50">
        <f>Sheet1!R84</f>
        <v>92.625</v>
      </c>
      <c r="E17" s="50">
        <f>Sheet1!U84</f>
        <v>698.25</v>
      </c>
    </row>
    <row r="18" spans="1:5" x14ac:dyDescent="0.3">
      <c r="A18" s="45" t="str">
        <f>Sheet1!C85</f>
        <v>*Nov. 16, 2017</v>
      </c>
      <c r="B18" s="50">
        <f>Sheet1!H85</f>
        <v>16.25</v>
      </c>
      <c r="C18" s="50">
        <f>Sheet1!K85</f>
        <v>122.5</v>
      </c>
      <c r="D18" s="50">
        <f>Sheet1!R85</f>
        <v>43.875</v>
      </c>
      <c r="E18" s="50">
        <f>Sheet1!U85</f>
        <v>330.75</v>
      </c>
    </row>
    <row r="19" spans="1:5" x14ac:dyDescent="0.3">
      <c r="A19" s="45" t="str">
        <f>Sheet1!C86</f>
        <v>*Nov. 27, 2017</v>
      </c>
      <c r="B19" s="50">
        <f>Sheet1!H86</f>
        <v>16.25</v>
      </c>
      <c r="C19" s="50">
        <f>Sheet1!K86</f>
        <v>122.5</v>
      </c>
      <c r="D19" s="50">
        <f>Sheet1!R86</f>
        <v>39</v>
      </c>
      <c r="E19" s="50">
        <f>Sheet1!U86</f>
        <v>294</v>
      </c>
    </row>
    <row r="20" spans="1:5" x14ac:dyDescent="0.3">
      <c r="A20" s="45" t="str">
        <f>Sheet1!C87</f>
        <v>*Dec. 20, 2017</v>
      </c>
      <c r="B20" s="50">
        <f>Sheet1!H87</f>
        <v>19.5</v>
      </c>
      <c r="C20" s="50">
        <f>Sheet1!K87</f>
        <v>147</v>
      </c>
      <c r="D20" s="50">
        <f>Sheet1!R87</f>
        <v>58.5</v>
      </c>
      <c r="E20" s="50">
        <f>Sheet1!U87</f>
        <v>441</v>
      </c>
    </row>
    <row r="21" spans="1:5" x14ac:dyDescent="0.3">
      <c r="A21" s="45" t="str">
        <f>Sheet1!C88</f>
        <v>*Jan. 18, 2018</v>
      </c>
      <c r="B21" s="50">
        <f>Sheet1!H88</f>
        <v>27.625</v>
      </c>
      <c r="C21" s="50">
        <f>Sheet1!K88</f>
        <v>208.25</v>
      </c>
      <c r="D21" s="50">
        <f>Sheet1!R88</f>
        <v>0</v>
      </c>
      <c r="E21" s="50">
        <f>Sheet1!U88</f>
        <v>0</v>
      </c>
    </row>
    <row r="22" spans="1:5" x14ac:dyDescent="0.3">
      <c r="A22" s="45" t="str">
        <f>Sheet1!C89</f>
        <v>*Jan. 18, 2018</v>
      </c>
      <c r="B22" s="50">
        <f>Sheet1!H89</f>
        <v>0</v>
      </c>
      <c r="C22" s="50">
        <f>Sheet1!K89</f>
        <v>0</v>
      </c>
      <c r="D22" s="50">
        <f>Sheet1!R89</f>
        <v>0</v>
      </c>
      <c r="E22" s="50">
        <f>Sheet1!U89</f>
        <v>0</v>
      </c>
    </row>
    <row r="23" spans="1:5" x14ac:dyDescent="0.3">
      <c r="A23" s="45" t="str">
        <f>Sheet1!C90</f>
        <v>*Mar. 7, 2018</v>
      </c>
      <c r="B23" s="50">
        <f>Sheet1!H90</f>
        <v>40.625</v>
      </c>
      <c r="C23" s="50">
        <f>Sheet1!K90</f>
        <v>306.25</v>
      </c>
      <c r="D23" s="50">
        <f>Sheet1!R90</f>
        <v>201.5</v>
      </c>
      <c r="E23" s="50">
        <f>Sheet1!U90</f>
        <v>1519</v>
      </c>
    </row>
    <row r="24" spans="1:5" x14ac:dyDescent="0.3">
      <c r="A24" s="45" t="str">
        <f>Sheet1!C91</f>
        <v>*Mar. 22, 2018</v>
      </c>
      <c r="B24" s="50">
        <f>Sheet1!H91</f>
        <v>29.25</v>
      </c>
      <c r="C24" s="50">
        <f>Sheet1!K91</f>
        <v>220.5</v>
      </c>
      <c r="D24" s="50">
        <f>Sheet1!R91</f>
        <v>0</v>
      </c>
      <c r="E24" s="50">
        <f>Sheet1!U91</f>
        <v>0</v>
      </c>
    </row>
    <row r="25" spans="1:5" x14ac:dyDescent="0.3">
      <c r="A25" s="45" t="str">
        <f>Sheet1!C92</f>
        <v>*Apr. 5, 2018</v>
      </c>
      <c r="B25" s="50">
        <f>Sheet1!H92</f>
        <v>24.375</v>
      </c>
      <c r="C25" s="50">
        <f>Sheet1!K92</f>
        <v>183.75</v>
      </c>
      <c r="D25" s="50">
        <f>Sheet1!R92</f>
        <v>92.625</v>
      </c>
      <c r="E25" s="50">
        <f>Sheet1!U92</f>
        <v>698.25</v>
      </c>
    </row>
    <row r="26" spans="1:5" x14ac:dyDescent="0.3">
      <c r="A26" s="45" t="str">
        <f>Sheet1!C93</f>
        <v>*Apr. 19, 2018</v>
      </c>
      <c r="B26" s="50">
        <f>Sheet1!H93</f>
        <v>32.5</v>
      </c>
      <c r="C26" s="50">
        <f>Sheet1!K93</f>
        <v>245</v>
      </c>
      <c r="D26" s="50">
        <f>Sheet1!R93</f>
        <v>130</v>
      </c>
      <c r="E26" s="50">
        <f>Sheet1!U93</f>
        <v>980</v>
      </c>
    </row>
    <row r="27" spans="1:5" x14ac:dyDescent="0.3">
      <c r="A27" s="45" t="str">
        <f>Sheet1!C94</f>
        <v>*Apr. 30, 2018</v>
      </c>
      <c r="B27" s="50">
        <f>Sheet1!H94</f>
        <v>8.125</v>
      </c>
      <c r="C27" s="50">
        <f>Sheet1!K94</f>
        <v>61.25</v>
      </c>
      <c r="D27" s="50">
        <f>Sheet1!R94</f>
        <v>56.875</v>
      </c>
      <c r="E27" s="50">
        <f>Sheet1!U94</f>
        <v>428.75</v>
      </c>
    </row>
    <row r="28" spans="1:5" x14ac:dyDescent="0.3">
      <c r="A28" s="45" t="str">
        <f>Sheet1!C95</f>
        <v>*May 15, 2018</v>
      </c>
      <c r="B28" s="50">
        <f>Sheet1!H95</f>
        <v>42.25</v>
      </c>
      <c r="C28" s="50">
        <f>Sheet1!K95</f>
        <v>318.5</v>
      </c>
      <c r="D28" s="50">
        <f>Sheet1!R95</f>
        <v>133.25</v>
      </c>
      <c r="E28" s="50">
        <f>Sheet1!U95</f>
        <v>1004.5</v>
      </c>
    </row>
    <row r="29" spans="1:5" x14ac:dyDescent="0.3">
      <c r="A29" s="45" t="str">
        <f>Sheet1!C96</f>
        <v>*May 17, 2018</v>
      </c>
      <c r="B29" s="50">
        <f>Sheet1!H96</f>
        <v>0</v>
      </c>
      <c r="C29" s="50">
        <f>Sheet1!K96</f>
        <v>0</v>
      </c>
      <c r="D29" s="50">
        <f>Sheet1!R96</f>
        <v>0</v>
      </c>
      <c r="E29" s="50">
        <f>Sheet1!U96</f>
        <v>0</v>
      </c>
    </row>
    <row r="30" spans="1:5" x14ac:dyDescent="0.3">
      <c r="A30" s="45" t="str">
        <f>Sheet1!C97</f>
        <v>*May 23, 2018</v>
      </c>
      <c r="B30" s="50">
        <f>Sheet1!H97</f>
        <v>0</v>
      </c>
      <c r="C30" s="50">
        <f>Sheet1!K97</f>
        <v>0</v>
      </c>
      <c r="D30" s="50">
        <f>Sheet1!R97</f>
        <v>26</v>
      </c>
      <c r="E30" s="50">
        <f>Sheet1!U97</f>
        <v>196</v>
      </c>
    </row>
    <row r="31" spans="1:5" x14ac:dyDescent="0.3">
      <c r="A31" s="45" t="str">
        <f>Sheet1!C98</f>
        <v>*May 30, 2018</v>
      </c>
      <c r="B31" s="50">
        <f>Sheet1!H98</f>
        <v>9.75</v>
      </c>
      <c r="C31" s="50">
        <f>Sheet1!K98</f>
        <v>73.5</v>
      </c>
      <c r="D31" s="50">
        <f>Sheet1!R98</f>
        <v>61.75</v>
      </c>
      <c r="E31" s="50">
        <f>Sheet1!U98</f>
        <v>465.5</v>
      </c>
    </row>
    <row r="32" spans="1:5" x14ac:dyDescent="0.3">
      <c r="A32" s="45" t="str">
        <f>Sheet1!C99</f>
        <v>*June 19, 2018</v>
      </c>
      <c r="B32" s="50">
        <f>Sheet1!H99</f>
        <v>32.5</v>
      </c>
      <c r="C32" s="50">
        <f>Sheet1!K99</f>
        <v>245</v>
      </c>
      <c r="D32" s="50">
        <f>Sheet1!R99</f>
        <v>151.125</v>
      </c>
      <c r="E32" s="50">
        <f>Sheet1!U99</f>
        <v>1139.25</v>
      </c>
    </row>
    <row r="33" spans="1:5" x14ac:dyDescent="0.3">
      <c r="A33" s="45" t="str">
        <f>Sheet1!C100</f>
        <v>*June 25, 2018</v>
      </c>
      <c r="B33" s="50">
        <f>Sheet1!H100</f>
        <v>26</v>
      </c>
      <c r="C33" s="50">
        <f>Sheet1!K100</f>
        <v>196</v>
      </c>
      <c r="D33" s="50">
        <f>Sheet1!R100</f>
        <v>71.5</v>
      </c>
      <c r="E33" s="50">
        <f>Sheet1!U100</f>
        <v>539</v>
      </c>
    </row>
    <row r="34" spans="1:5" x14ac:dyDescent="0.3">
      <c r="A34" s="46"/>
      <c r="B34" s="50"/>
      <c r="C34" s="50"/>
      <c r="D34" s="50"/>
      <c r="E34" s="50"/>
    </row>
    <row r="35" spans="1:5" x14ac:dyDescent="0.3">
      <c r="A35" s="47" t="s">
        <v>88</v>
      </c>
      <c r="B35" s="51">
        <v>13</v>
      </c>
      <c r="C35" s="51">
        <v>32536</v>
      </c>
      <c r="D35" s="52">
        <v>9972.625</v>
      </c>
      <c r="E35" s="52">
        <v>75178.25</v>
      </c>
    </row>
    <row r="36" spans="1:5" x14ac:dyDescent="0.3">
      <c r="A36" s="69" t="s">
        <v>146</v>
      </c>
      <c r="B36" s="70"/>
      <c r="C36" s="70"/>
      <c r="D36" s="70"/>
      <c r="E36" s="71"/>
    </row>
  </sheetData>
  <mergeCells count="4">
    <mergeCell ref="A1:E1"/>
    <mergeCell ref="B2:C2"/>
    <mergeCell ref="D2:E2"/>
    <mergeCell ref="A36:E36"/>
  </mergeCells>
  <pageMargins left="0.7" right="0.7" top="0.75" bottom="0.75" header="0.3" footer="0.3"/>
  <pageSetup scale="89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Sheet1</vt:lpstr>
      <vt:lpstr>Sheet2</vt:lpstr>
      <vt:lpstr>Sheet 3</vt:lpstr>
      <vt:lpstr>Sheet 4</vt:lpstr>
      <vt:lpstr>'Sheet 3'!Print_Area</vt:lpstr>
      <vt:lpstr>'Sheet 4'!Print_Area</vt:lpstr>
      <vt:lpstr>Sheet1!Print_Area</vt:lpstr>
      <vt:lpstr>'Sheet 3'!Print_Titles</vt:lpstr>
      <vt:lpstr>'Sheet 4'!Print_Titles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RSWCD</dc:creator>
  <cp:lastModifiedBy>Luna, Leonard - NRCS, Albuquerque, NM</cp:lastModifiedBy>
  <cp:lastPrinted>2018-04-16T17:36:24Z</cp:lastPrinted>
  <dcterms:created xsi:type="dcterms:W3CDTF">2015-09-03T20:01:38Z</dcterms:created>
  <dcterms:modified xsi:type="dcterms:W3CDTF">2022-10-29T00:20:23Z</dcterms:modified>
</cp:coreProperties>
</file>